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waq-my.sharepoint.com/personal/michelle_nydegger_swiss-aquatics_ch/Documents/SAAS Projects/PISTE/PISTE 2025/Result files/Including Figures/"/>
    </mc:Choice>
  </mc:AlternateContent>
  <xr:revisionPtr revIDLastSave="305" documentId="13_ncr:1_{FF555DD5-BA80-44AB-9682-5A509B2051FC}" xr6:coauthVersionLast="47" xr6:coauthVersionMax="47" xr10:uidLastSave="{CC5CBB27-E8CA-4D68-9EE1-94392DA667BC}"/>
  <workbookProtection workbookAlgorithmName="SHA-512" workbookHashValue="P744yLkkTB2x4J8jxfw2tHRvvlUeOZ8iUXS5RMU5xe+A/9svn4Ic84gbDtQMByXr1ZlR2YmQju/rxWjE7HoSyA==" workbookSaltValue="1xYGPgK5fUyPWScWKBvuQA==" workbookSpinCount="100000" lockStructure="1"/>
  <bookViews>
    <workbookView xWindow="-110" yWindow="-110" windowWidth="19420" windowHeight="10300" tabRatio="780" xr2:uid="{A54DF769-35A5-47B4-A079-EE5287D3D53A}"/>
  </bookViews>
  <sheets>
    <sheet name="RANKING_KIDS" sheetId="45" r:id="rId1"/>
    <sheet name="Grids Kids" sheetId="14" state="hidden" r:id="rId2"/>
    <sheet name="Start List Kids" sheetId="27" r:id="rId3"/>
    <sheet name="Total KIDS" sheetId="2" state="hidden" r:id="rId4"/>
    <sheet name="Upper-Lower Body" sheetId="9" r:id="rId5"/>
    <sheet name="Core Strength" sheetId="35" r:id="rId6"/>
    <sheet name="Flex-Extension" sheetId="10" r:id="rId7"/>
    <sheet name="Stand Leg Ext" sheetId="36" r:id="rId8"/>
    <sheet name="Basic Acro" sheetId="37" r:id="rId9"/>
    <sheet name="Propulsion combination" sheetId="31" r:id="rId10"/>
    <sheet name="Bodyboost Baracuda" sheetId="22" r:id="rId11"/>
    <sheet name="Height" sheetId="3" r:id="rId12"/>
    <sheet name="Flexibility in water" sheetId="11" r:id="rId13"/>
    <sheet name="Routine Set" sheetId="18" r:id="rId14"/>
    <sheet name="Figures" sheetId="34" r:id="rId15"/>
  </sheets>
  <definedNames>
    <definedName name="_xlnm._FilterDatabase" localSheetId="8" hidden="1">'Basic Acro'!$A$4:$G$4</definedName>
    <definedName name="_xlnm._FilterDatabase" localSheetId="10" hidden="1">'Bodyboost Baracuda'!$A$4:$AT$4</definedName>
    <definedName name="_xlnm._FilterDatabase" localSheetId="14" hidden="1">Figures!$A$4:$K$4</definedName>
    <definedName name="_xlnm._FilterDatabase" localSheetId="6" hidden="1">'Flex-Extension'!$B$4:$S$89</definedName>
    <definedName name="_xlnm._FilterDatabase" localSheetId="12" hidden="1">'Flexibility in water'!$B$5:$V$5</definedName>
    <definedName name="_xlnm._FilterDatabase" localSheetId="1" hidden="1">'Grids Kids'!#REF!</definedName>
    <definedName name="_xlnm._FilterDatabase" localSheetId="11" hidden="1">Height!$B$3:$AI$154</definedName>
    <definedName name="_xlnm._FilterDatabase" localSheetId="9" hidden="1">'Propulsion combination'!$A$4:$BJ$4</definedName>
    <definedName name="_xlnm._FilterDatabase" localSheetId="13" hidden="1">'Routine Set'!$A$4:$BD$4</definedName>
    <definedName name="_xlnm._FilterDatabase" localSheetId="2" hidden="1">'Start List Kids'!$A$2:$G$151</definedName>
    <definedName name="_xlnm._FilterDatabase" localSheetId="3" hidden="1">'Total KIDS'!$A$4:$Z$4</definedName>
    <definedName name="_xlnm._FilterDatabase" localSheetId="4" hidden="1">'Upper-Lower Body'!$B$5:$O$36</definedName>
    <definedName name="Catego">#REF!</definedName>
    <definedName name="_xlnm.Print_Area" localSheetId="10">'Bodyboost Baracuda'!$A$1:$AT$91</definedName>
    <definedName name="_xlnm.Print_Area" localSheetId="12">'Flexibility in water'!$B$1:$U$90</definedName>
    <definedName name="_xlnm.Print_Area" localSheetId="11">Height!$B$1:$AC$90</definedName>
    <definedName name="_xlnm.Print_Area" localSheetId="0">RANKING_KIDS!$A$1:$Z$37</definedName>
    <definedName name="_xlnm.Print_Area" localSheetId="13">'Routine Set'!$A$1:$BD$90</definedName>
    <definedName name="_xlnm.Print_Area" localSheetId="2">'Start List Kids'!$B$1:$G$87</definedName>
    <definedName name="_xlnm.Print_Area" localSheetId="4">'Upper-Lower Body'!$B$1:$O$36</definedName>
    <definedName name="Images">#REF!</definedName>
    <definedName name="Logo">IF(#REF!="OUI",OFFSET(#REF!,MATCH(#REF!,#REF!,0)-1,))</definedName>
    <definedName name="Nr_1st_swimmers_Comb">#REF!</definedName>
    <definedName name="Nr_1st_swimmers_Duet">#REF!</definedName>
    <definedName name="Nr_1st_swimmers_DuetT">#REF!</definedName>
    <definedName name="Nr_1st_swimmers_Highlight">#REF!</definedName>
    <definedName name="Nr_1st_swimmers_MDuet">#REF!</definedName>
    <definedName name="Nr_1st_swimmers_Solo">#REF!</definedName>
    <definedName name="Nr_1st_swimmers_SoloT">#REF!</definedName>
    <definedName name="Nr_1st_swimmers_Team">#REF!</definedName>
    <definedName name="Nr_1st_swimmers_TeamT">#REF!</definedName>
    <definedName name="Nr_preswimmers_Comb">#REF!</definedName>
    <definedName name="Nr_preswimmers_Duet">#REF!</definedName>
    <definedName name="Nr_preswimmers_DuetT">#REF!</definedName>
    <definedName name="Nr_preswimmers_Highlight">#REF!</definedName>
    <definedName name="Nr_preswimmers_MDuet1">#REF!</definedName>
    <definedName name="Nr_preswimmers_MDuetT">#REF!</definedName>
    <definedName name="Nr_preswimmers_Solo">#REF!</definedName>
    <definedName name="Nr_preswimmers_Team">#REF!</definedName>
    <definedName name="Nr_preswimmers_TeamT">#REF!</definedName>
    <definedName name="OuiNon">#REF!</definedName>
    <definedName name="Photo_Left">IF(Pictures="TRUE",OFFSET(#REF!,MATCH(#REF!,#REF!,0)-1,))</definedName>
    <definedName name="Photo_Right">IF(Pictures="TRUE",OFFSET(#REF!,MATCH(#REF!,#REF!,0)-1,))</definedName>
    <definedName name="Pictures">#REF!</definedName>
    <definedName name="Res_array_0_Comb">#REF!</definedName>
    <definedName name="Res_array_0_Duet">#REF!</definedName>
    <definedName name="Res_array_0_DuetT">#REF!</definedName>
    <definedName name="Res_array_0_Highlight">#REF!</definedName>
    <definedName name="Res_array_0_MDuet">#REF!</definedName>
    <definedName name="Res_array_0_MDuetT">#REF!</definedName>
    <definedName name="Res_array_0_Solo">#REF!</definedName>
    <definedName name="Res_array_0_SoloT">#REF!</definedName>
    <definedName name="Res_array_0_Team">#REF!</definedName>
    <definedName name="Res_array_0_TeamT">#REF!</definedName>
    <definedName name="Res_array_1_Comb">#REF!</definedName>
    <definedName name="Res_array_1_Duet">#REF!</definedName>
    <definedName name="Res_array_1_DuetT">#REF!</definedName>
    <definedName name="Res_array_1_Highlight">#REF!</definedName>
    <definedName name="Res_array_1_MDuet">#REF!</definedName>
    <definedName name="Res_array_1_MDuetT">#REF!</definedName>
    <definedName name="Res_array_1_Solo">#REF!</definedName>
    <definedName name="Res_array_1_SoloT">#REF!</definedName>
    <definedName name="Res_array_1_Team">#REF!</definedName>
    <definedName name="Res_array_1_TeamT">#REF!</definedName>
    <definedName name="Res_array_2_Comb">#REF!</definedName>
    <definedName name="Res_array_2_Duet">#REF!</definedName>
    <definedName name="Res_array_2_DuetT">#REF!</definedName>
    <definedName name="Res_array_2_Highlight">#REF!</definedName>
    <definedName name="Res_array_2_MDuet">#REF!</definedName>
    <definedName name="Res_array_2_MDuetT">#REF!</definedName>
    <definedName name="Res_array_2_Solo">#REF!</definedName>
    <definedName name="Res_array_2_SoloT">#REF!</definedName>
    <definedName name="Res_array_2_Team">#REF!</definedName>
    <definedName name="Res_array_2_TeamT">#REF!</definedName>
    <definedName name="Res_array_3_Comb">#REF!</definedName>
    <definedName name="Res_array_3_Duet">#REF!</definedName>
    <definedName name="Res_array_3_DuetT">#REF!</definedName>
    <definedName name="Res_array_3_Highlight">#REF!</definedName>
    <definedName name="Res_array_3_MDuet">#REF!</definedName>
    <definedName name="Res_array_3_MDuetT">#REF!</definedName>
    <definedName name="Res_array_3_Solo">#REF!</definedName>
    <definedName name="Res_array_3_SoloT">#REF!</definedName>
    <definedName name="Res_array_3_Team">#REF!</definedName>
    <definedName name="Res_array_3_TeamT">#REF!</definedName>
    <definedName name="Res_array_4_Comb">#REF!</definedName>
    <definedName name="Res_array_4_Duet">#REF!</definedName>
    <definedName name="Res_array_4_DuetT">#REF!</definedName>
    <definedName name="Res_array_4_Highlight">#REF!</definedName>
    <definedName name="Res_array_4_MDuet">#REF!</definedName>
    <definedName name="Res_array_4_MDuetT">#REF!</definedName>
    <definedName name="Res_array_4_Solo">#REF!</definedName>
    <definedName name="Res_array_4_SoloT">#REF!</definedName>
    <definedName name="Res_array_4_Team">#REF!</definedName>
    <definedName name="Res_array_4_TeamT">#REF!</definedName>
    <definedName name="Res_array_5_Comb">#REF!</definedName>
    <definedName name="Res_array_5_Duet">#REF!</definedName>
    <definedName name="Res_array_5_DuetT">#REF!</definedName>
    <definedName name="Res_array_5_Highlight">#REF!</definedName>
    <definedName name="Res_array_5_MDuet">#REF!</definedName>
    <definedName name="Res_array_5_MDuetT">#REF!</definedName>
    <definedName name="Res_array_5_Solo">#REF!</definedName>
    <definedName name="Res_array_5_SoloT">#REF!</definedName>
    <definedName name="Res_array_5_Team">#REF!</definedName>
    <definedName name="Res_array_5_TeamT">#REF!</definedName>
    <definedName name="Res_array_6_Comb">#REF!</definedName>
    <definedName name="Res_array_6_Duet">#REF!</definedName>
    <definedName name="Res_array_6_DuetT">#REF!</definedName>
    <definedName name="Res_array_6_Highlight">#REF!</definedName>
    <definedName name="Res_array_6_MDuet">#REF!</definedName>
    <definedName name="Res_array_6_MDuetT">#REF!</definedName>
    <definedName name="Res_array_6_Solo">#REF!</definedName>
    <definedName name="Res_array_6_SoloT">#REF!</definedName>
    <definedName name="Res_array_6_Team">#REF!</definedName>
    <definedName name="Res_array_6_TeamT">#REF!</definedName>
    <definedName name="Sprachauswahl">#REF!</definedName>
    <definedName name="Type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3" l="1"/>
  <c r="AC12" i="3"/>
  <c r="E31" i="45"/>
  <c r="W31" i="45" s="1"/>
  <c r="D31" i="45"/>
  <c r="C31" i="45"/>
  <c r="M31" i="45" s="1"/>
  <c r="S35" i="45"/>
  <c r="R35" i="45"/>
  <c r="Q35" i="45"/>
  <c r="E35" i="45"/>
  <c r="W35" i="45" s="1"/>
  <c r="D35" i="45"/>
  <c r="C35" i="45"/>
  <c r="L35" i="45" s="1"/>
  <c r="S9" i="45"/>
  <c r="R9" i="45"/>
  <c r="P9" i="45"/>
  <c r="E9" i="45"/>
  <c r="W9" i="45" s="1"/>
  <c r="D9" i="45"/>
  <c r="C9" i="45"/>
  <c r="K9" i="45" s="1"/>
  <c r="Q33" i="45"/>
  <c r="K33" i="45"/>
  <c r="E33" i="45"/>
  <c r="W33" i="45" s="1"/>
  <c r="D33" i="45"/>
  <c r="C33" i="45"/>
  <c r="J33" i="45" s="1"/>
  <c r="E28" i="45"/>
  <c r="W28" i="45" s="1"/>
  <c r="D28" i="45"/>
  <c r="C28" i="45"/>
  <c r="U28" i="45" s="1"/>
  <c r="U5" i="45"/>
  <c r="I5" i="45"/>
  <c r="E5" i="45"/>
  <c r="W5" i="45" s="1"/>
  <c r="D5" i="45"/>
  <c r="C5" i="45"/>
  <c r="H5" i="45" s="1"/>
  <c r="E14" i="45"/>
  <c r="W14" i="45" s="1"/>
  <c r="D14" i="45"/>
  <c r="C14" i="45"/>
  <c r="S14" i="45" s="1"/>
  <c r="W25" i="45"/>
  <c r="S25" i="45"/>
  <c r="M25" i="45"/>
  <c r="K25" i="45"/>
  <c r="E25" i="45"/>
  <c r="D25" i="45"/>
  <c r="C25" i="45"/>
  <c r="R25" i="45" s="1"/>
  <c r="R32" i="45"/>
  <c r="M32" i="45"/>
  <c r="L32" i="45"/>
  <c r="E32" i="45"/>
  <c r="W32" i="45" s="1"/>
  <c r="D32" i="45"/>
  <c r="C32" i="45"/>
  <c r="Q32" i="45" s="1"/>
  <c r="U21" i="45"/>
  <c r="S21" i="45"/>
  <c r="R21" i="45"/>
  <c r="M21" i="45"/>
  <c r="L21" i="45"/>
  <c r="K21" i="45"/>
  <c r="J21" i="45"/>
  <c r="I21" i="45"/>
  <c r="H21" i="45"/>
  <c r="G21" i="45"/>
  <c r="F21" i="45"/>
  <c r="N21" i="45" s="1"/>
  <c r="E21" i="45"/>
  <c r="W21" i="45" s="1"/>
  <c r="D21" i="45"/>
  <c r="C21" i="45"/>
  <c r="O21" i="45" s="1"/>
  <c r="P18" i="45"/>
  <c r="M18" i="45"/>
  <c r="L18" i="45"/>
  <c r="K18" i="45"/>
  <c r="J18" i="45"/>
  <c r="I18" i="45"/>
  <c r="E18" i="45"/>
  <c r="W18" i="45" s="1"/>
  <c r="D18" i="45"/>
  <c r="C18" i="45"/>
  <c r="O18" i="45" s="1"/>
  <c r="E7" i="45"/>
  <c r="W7" i="45" s="1"/>
  <c r="D7" i="45"/>
  <c r="C7" i="45"/>
  <c r="J7" i="45" s="1"/>
  <c r="U11" i="45"/>
  <c r="R11" i="45"/>
  <c r="E11" i="45"/>
  <c r="W11" i="45" s="1"/>
  <c r="D11" i="45"/>
  <c r="C11" i="45"/>
  <c r="M11" i="45" s="1"/>
  <c r="S12" i="45"/>
  <c r="R12" i="45"/>
  <c r="Q12" i="45"/>
  <c r="P12" i="45"/>
  <c r="M12" i="45"/>
  <c r="E12" i="45"/>
  <c r="W12" i="45" s="1"/>
  <c r="D12" i="45"/>
  <c r="C12" i="45"/>
  <c r="L12" i="45" s="1"/>
  <c r="S22" i="45"/>
  <c r="R22" i="45"/>
  <c r="P22" i="45"/>
  <c r="M22" i="45"/>
  <c r="L22" i="45"/>
  <c r="E22" i="45"/>
  <c r="W22" i="45" s="1"/>
  <c r="D22" i="45"/>
  <c r="C22" i="45"/>
  <c r="K22" i="45" s="1"/>
  <c r="E13" i="45"/>
  <c r="W13" i="45" s="1"/>
  <c r="D13" i="45"/>
  <c r="C13" i="45"/>
  <c r="J13" i="45" s="1"/>
  <c r="Q23" i="45"/>
  <c r="E23" i="45"/>
  <c r="W23" i="45" s="1"/>
  <c r="D23" i="45"/>
  <c r="C23" i="45"/>
  <c r="U23" i="45" s="1"/>
  <c r="E30" i="45"/>
  <c r="W30" i="45" s="1"/>
  <c r="D30" i="45"/>
  <c r="C30" i="45"/>
  <c r="H30" i="45" s="1"/>
  <c r="E26" i="45"/>
  <c r="W26" i="45" s="1"/>
  <c r="D26" i="45"/>
  <c r="C26" i="45"/>
  <c r="S26" i="45" s="1"/>
  <c r="W27" i="45"/>
  <c r="S27" i="45"/>
  <c r="M27" i="45"/>
  <c r="L27" i="45"/>
  <c r="K27" i="45"/>
  <c r="J27" i="45"/>
  <c r="E27" i="45"/>
  <c r="D27" i="45"/>
  <c r="C27" i="45"/>
  <c r="R27" i="45" s="1"/>
  <c r="R16" i="45"/>
  <c r="M16" i="45"/>
  <c r="L16" i="45"/>
  <c r="K16" i="45"/>
  <c r="E16" i="45"/>
  <c r="W16" i="45" s="1"/>
  <c r="D16" i="45"/>
  <c r="C16" i="45"/>
  <c r="Q16" i="45" s="1"/>
  <c r="E34" i="45"/>
  <c r="W34" i="45" s="1"/>
  <c r="D34" i="45"/>
  <c r="C34" i="45"/>
  <c r="O34" i="45" s="1"/>
  <c r="P29" i="45"/>
  <c r="M29" i="45"/>
  <c r="L29" i="45"/>
  <c r="K29" i="45"/>
  <c r="J29" i="45"/>
  <c r="I29" i="45"/>
  <c r="H29" i="45"/>
  <c r="E29" i="45"/>
  <c r="W29" i="45" s="1"/>
  <c r="D29" i="45"/>
  <c r="C29" i="45"/>
  <c r="O29" i="45" s="1"/>
  <c r="E8" i="45"/>
  <c r="W8" i="45" s="1"/>
  <c r="D8" i="45"/>
  <c r="C8" i="45"/>
  <c r="J8" i="45" s="1"/>
  <c r="R6" i="45"/>
  <c r="H6" i="45"/>
  <c r="F6" i="45"/>
  <c r="E6" i="45"/>
  <c r="W6" i="45" s="1"/>
  <c r="D6" i="45"/>
  <c r="C6" i="45"/>
  <c r="M6" i="45" s="1"/>
  <c r="S10" i="45"/>
  <c r="R10" i="45"/>
  <c r="Q10" i="45"/>
  <c r="P10" i="45"/>
  <c r="M10" i="45"/>
  <c r="I10" i="45"/>
  <c r="H10" i="45"/>
  <c r="G10" i="45"/>
  <c r="E10" i="45"/>
  <c r="W10" i="45" s="1"/>
  <c r="D10" i="45"/>
  <c r="C10" i="45"/>
  <c r="L10" i="45" s="1"/>
  <c r="S17" i="45"/>
  <c r="R17" i="45"/>
  <c r="P17" i="45"/>
  <c r="M17" i="45"/>
  <c r="L17" i="45"/>
  <c r="G17" i="45"/>
  <c r="F17" i="45"/>
  <c r="E17" i="45"/>
  <c r="W17" i="45" s="1"/>
  <c r="D17" i="45"/>
  <c r="C17" i="45"/>
  <c r="K17" i="45" s="1"/>
  <c r="E15" i="45"/>
  <c r="W15" i="45" s="1"/>
  <c r="D15" i="45"/>
  <c r="C15" i="45"/>
  <c r="J15" i="45" s="1"/>
  <c r="P20" i="45"/>
  <c r="M20" i="45"/>
  <c r="K20" i="45"/>
  <c r="E20" i="45"/>
  <c r="W20" i="45" s="1"/>
  <c r="D20" i="45"/>
  <c r="C20" i="45"/>
  <c r="U20" i="45" s="1"/>
  <c r="E19" i="45"/>
  <c r="W19" i="45" s="1"/>
  <c r="D19" i="45"/>
  <c r="C19" i="45"/>
  <c r="H19" i="45" s="1"/>
  <c r="W24" i="45"/>
  <c r="L24" i="45"/>
  <c r="H24" i="45"/>
  <c r="E24" i="45"/>
  <c r="D24" i="45"/>
  <c r="C24" i="45"/>
  <c r="S24" i="45" s="1"/>
  <c r="AC7" i="3"/>
  <c r="AC9" i="3"/>
  <c r="AC10" i="3"/>
  <c r="AC11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I18" i="9"/>
  <c r="Q8" i="18"/>
  <c r="U8" i="18"/>
  <c r="R8" i="18"/>
  <c r="V8" i="18" s="1"/>
  <c r="AB8" i="18" s="1"/>
  <c r="AC8" i="18"/>
  <c r="S8" i="18"/>
  <c r="W8" i="18"/>
  <c r="AE8" i="18"/>
  <c r="T8" i="18"/>
  <c r="Q9" i="18"/>
  <c r="Z9" i="18" s="1"/>
  <c r="U9" i="18"/>
  <c r="Y9" i="18"/>
  <c r="R9" i="18"/>
  <c r="V9" i="18"/>
  <c r="S9" i="18"/>
  <c r="W9" i="18"/>
  <c r="T9" i="18"/>
  <c r="Q10" i="18"/>
  <c r="U10" i="18"/>
  <c r="R10" i="18"/>
  <c r="S10" i="18"/>
  <c r="T10" i="18"/>
  <c r="Q11" i="18"/>
  <c r="U11" i="18"/>
  <c r="Z11" i="18" s="1"/>
  <c r="Y11" i="18"/>
  <c r="AA11" i="18" s="1"/>
  <c r="AK11" i="18" s="1"/>
  <c r="AS11" i="18" s="1"/>
  <c r="R11" i="18"/>
  <c r="V11" i="18" s="1"/>
  <c r="AB11" i="18" s="1"/>
  <c r="AC11" i="18"/>
  <c r="AD11" i="18" s="1"/>
  <c r="AL11" i="18" s="1"/>
  <c r="AT11" i="18" s="1"/>
  <c r="S11" i="18"/>
  <c r="T11" i="18"/>
  <c r="X11" i="18"/>
  <c r="AH11" i="18" s="1"/>
  <c r="Q12" i="18"/>
  <c r="R12" i="18"/>
  <c r="V12" i="18" s="1"/>
  <c r="AB12" i="18" s="1"/>
  <c r="AC12" i="18"/>
  <c r="S12" i="18"/>
  <c r="W12" i="18"/>
  <c r="AF12" i="18"/>
  <c r="T12" i="18"/>
  <c r="X12" i="18" s="1"/>
  <c r="Q13" i="18"/>
  <c r="R13" i="18"/>
  <c r="S13" i="18"/>
  <c r="T13" i="18"/>
  <c r="X13" i="18"/>
  <c r="AH13" i="18" s="1"/>
  <c r="Q14" i="18"/>
  <c r="R14" i="18"/>
  <c r="V14" i="18"/>
  <c r="S14" i="18"/>
  <c r="W14" i="18"/>
  <c r="AE14" i="18" s="1"/>
  <c r="AG14" i="18" s="1"/>
  <c r="AM14" i="18" s="1"/>
  <c r="AU14" i="18" s="1"/>
  <c r="AF14" i="18"/>
  <c r="T14" i="18"/>
  <c r="X14" i="18"/>
  <c r="Q15" i="18"/>
  <c r="U15" i="18"/>
  <c r="Z15" i="18" s="1"/>
  <c r="Y15" i="18"/>
  <c r="AA15" i="18" s="1"/>
  <c r="AK15" i="18" s="1"/>
  <c r="AS15" i="18" s="1"/>
  <c r="R15" i="18"/>
  <c r="V15" i="18" s="1"/>
  <c r="S15" i="18"/>
  <c r="W15" i="18"/>
  <c r="AF15" i="18" s="1"/>
  <c r="T15" i="18"/>
  <c r="X15" i="18"/>
  <c r="AH15" i="18" s="1"/>
  <c r="Q16" i="18"/>
  <c r="Y16" i="18" s="1"/>
  <c r="U16" i="18"/>
  <c r="R16" i="18"/>
  <c r="S16" i="18"/>
  <c r="W16" i="18"/>
  <c r="AF16" i="18" s="1"/>
  <c r="T16" i="18"/>
  <c r="Q17" i="18"/>
  <c r="U17" i="18"/>
  <c r="R17" i="18"/>
  <c r="S17" i="18"/>
  <c r="T17" i="18"/>
  <c r="X17" i="18" s="1"/>
  <c r="AH17" i="18" s="1"/>
  <c r="Q18" i="18"/>
  <c r="Z18" i="18" s="1"/>
  <c r="U18" i="18"/>
  <c r="Y18" i="18"/>
  <c r="R18" i="18"/>
  <c r="V18" i="18"/>
  <c r="AB18" i="18"/>
  <c r="AC18" i="18"/>
  <c r="S18" i="18"/>
  <c r="W18" i="18"/>
  <c r="AF18" i="18"/>
  <c r="T18" i="18"/>
  <c r="Q19" i="18"/>
  <c r="Z19" i="18" s="1"/>
  <c r="U19" i="18"/>
  <c r="Y19" i="18"/>
  <c r="R19" i="18"/>
  <c r="V19" i="18" s="1"/>
  <c r="AB19" i="18"/>
  <c r="AC19" i="18"/>
  <c r="S19" i="18"/>
  <c r="T19" i="18"/>
  <c r="X19" i="18"/>
  <c r="AH19" i="18"/>
  <c r="AI19" i="18"/>
  <c r="AJ19" i="18" s="1"/>
  <c r="AN19" i="18"/>
  <c r="AV19" i="18" s="1"/>
  <c r="Q20" i="18"/>
  <c r="Y20" i="18" s="1"/>
  <c r="U20" i="18"/>
  <c r="R20" i="18"/>
  <c r="V20" i="18"/>
  <c r="S20" i="18"/>
  <c r="AF20" i="18" s="1"/>
  <c r="W20" i="18"/>
  <c r="AE20" i="18"/>
  <c r="T20" i="18"/>
  <c r="X20" i="18"/>
  <c r="Q21" i="18"/>
  <c r="U21" i="18" s="1"/>
  <c r="Z21" i="18" s="1"/>
  <c r="R21" i="18"/>
  <c r="S21" i="18"/>
  <c r="T21" i="18"/>
  <c r="X21" i="18"/>
  <c r="AH21" i="18"/>
  <c r="AI21" i="18"/>
  <c r="Q22" i="18"/>
  <c r="R22" i="18"/>
  <c r="S22" i="18"/>
  <c r="T22" i="18"/>
  <c r="Q23" i="18"/>
  <c r="U23" i="18" s="1"/>
  <c r="R23" i="18"/>
  <c r="S23" i="18"/>
  <c r="T23" i="18"/>
  <c r="X23" i="18"/>
  <c r="AH23" i="18"/>
  <c r="Q24" i="18"/>
  <c r="U24" i="18"/>
  <c r="R24" i="18"/>
  <c r="S24" i="18"/>
  <c r="T24" i="18"/>
  <c r="X24" i="18"/>
  <c r="AH24" i="18"/>
  <c r="AI24" i="18"/>
  <c r="Q25" i="18"/>
  <c r="U25" i="18" s="1"/>
  <c r="Z25" i="18" s="1"/>
  <c r="Y25" i="18"/>
  <c r="AA25" i="18" s="1"/>
  <c r="AK25" i="18" s="1"/>
  <c r="AS25" i="18" s="1"/>
  <c r="R25" i="18"/>
  <c r="S25" i="18"/>
  <c r="W25" i="18" s="1"/>
  <c r="T25" i="18"/>
  <c r="X25" i="18"/>
  <c r="Q26" i="18"/>
  <c r="U26" i="18"/>
  <c r="R26" i="18"/>
  <c r="V26" i="18"/>
  <c r="AC26" i="18" s="1"/>
  <c r="AB26" i="18"/>
  <c r="AD26" i="18" s="1"/>
  <c r="AL26" i="18" s="1"/>
  <c r="AT26" i="18" s="1"/>
  <c r="S26" i="18"/>
  <c r="T26" i="18"/>
  <c r="Q27" i="18"/>
  <c r="U27" i="18" s="1"/>
  <c r="Y27" i="18"/>
  <c r="R27" i="18"/>
  <c r="S27" i="18"/>
  <c r="W27" i="18"/>
  <c r="AF27" i="18"/>
  <c r="T27" i="18"/>
  <c r="Q28" i="18"/>
  <c r="U28" i="18"/>
  <c r="R28" i="18"/>
  <c r="S28" i="18"/>
  <c r="T28" i="18"/>
  <c r="Q29" i="18"/>
  <c r="U29" i="18"/>
  <c r="Y29" i="18" s="1"/>
  <c r="R29" i="18"/>
  <c r="S29" i="18"/>
  <c r="T29" i="18"/>
  <c r="X29" i="18"/>
  <c r="Q30" i="18"/>
  <c r="U30" i="18" s="1"/>
  <c r="Z30" i="18"/>
  <c r="R30" i="18"/>
  <c r="S30" i="18"/>
  <c r="W30" i="18"/>
  <c r="AF30" i="18"/>
  <c r="T30" i="18"/>
  <c r="Q31" i="18"/>
  <c r="U31" i="18" s="1"/>
  <c r="Y31" i="18" s="1"/>
  <c r="R31" i="18"/>
  <c r="S31" i="18"/>
  <c r="W31" i="18"/>
  <c r="AF31" i="18"/>
  <c r="T31" i="18"/>
  <c r="X31" i="18"/>
  <c r="AI31" i="18" s="1"/>
  <c r="AH31" i="18"/>
  <c r="AJ31" i="18" s="1"/>
  <c r="AN31" i="18" s="1"/>
  <c r="AV31" i="18" s="1"/>
  <c r="Q32" i="18"/>
  <c r="U32" i="18"/>
  <c r="Z32" i="18" s="1"/>
  <c r="R32" i="18"/>
  <c r="S32" i="18"/>
  <c r="W32" i="18"/>
  <c r="T32" i="18"/>
  <c r="Q33" i="18"/>
  <c r="U33" i="18" s="1"/>
  <c r="Y33" i="18"/>
  <c r="R33" i="18"/>
  <c r="V33" i="18"/>
  <c r="S33" i="18"/>
  <c r="W33" i="18"/>
  <c r="T33" i="18"/>
  <c r="Q34" i="18"/>
  <c r="R34" i="18"/>
  <c r="V34" i="18" s="1"/>
  <c r="AB34" i="18"/>
  <c r="AC34" i="18"/>
  <c r="S34" i="18"/>
  <c r="W34" i="18"/>
  <c r="AF34" i="18" s="1"/>
  <c r="AE34" i="18"/>
  <c r="AG34" i="18" s="1"/>
  <c r="AM34" i="18" s="1"/>
  <c r="AU34" i="18" s="1"/>
  <c r="T34" i="18"/>
  <c r="X34" i="18" s="1"/>
  <c r="AH34" i="18" s="1"/>
  <c r="Q35" i="18"/>
  <c r="R35" i="18"/>
  <c r="V35" i="18"/>
  <c r="S35" i="18"/>
  <c r="W35" i="18" s="1"/>
  <c r="AE35" i="18" s="1"/>
  <c r="T35" i="18"/>
  <c r="AH35" i="18" s="1"/>
  <c r="X35" i="18"/>
  <c r="Q36" i="18"/>
  <c r="U36" i="18"/>
  <c r="R36" i="18"/>
  <c r="S36" i="18"/>
  <c r="T36" i="18"/>
  <c r="Q37" i="18"/>
  <c r="R37" i="18"/>
  <c r="V37" i="18" s="1"/>
  <c r="AB37" i="18"/>
  <c r="AC37" i="18"/>
  <c r="S37" i="18"/>
  <c r="W37" i="18"/>
  <c r="AE37" i="18"/>
  <c r="AF37" i="18"/>
  <c r="T37" i="18"/>
  <c r="Q38" i="18"/>
  <c r="U38" i="18" s="1"/>
  <c r="R38" i="18"/>
  <c r="V38" i="18"/>
  <c r="AB38" i="18"/>
  <c r="AC38" i="18"/>
  <c r="S38" i="18"/>
  <c r="T38" i="18"/>
  <c r="Q39" i="18"/>
  <c r="R39" i="18"/>
  <c r="V39" i="18"/>
  <c r="AC39" i="18" s="1"/>
  <c r="S39" i="18"/>
  <c r="W39" i="18"/>
  <c r="AE39" i="18"/>
  <c r="AF39" i="18"/>
  <c r="T39" i="18"/>
  <c r="X39" i="18" s="1"/>
  <c r="Q40" i="18"/>
  <c r="R40" i="18"/>
  <c r="S40" i="18"/>
  <c r="W40" i="18" s="1"/>
  <c r="AF40" i="18" s="1"/>
  <c r="T40" i="18"/>
  <c r="Q41" i="18"/>
  <c r="U41" i="18"/>
  <c r="Z41" i="18"/>
  <c r="R41" i="18"/>
  <c r="AB41" i="18" s="1"/>
  <c r="V41" i="18"/>
  <c r="S41" i="18"/>
  <c r="W41" i="18" s="1"/>
  <c r="T41" i="18"/>
  <c r="X41" i="18" s="1"/>
  <c r="AH41" i="18"/>
  <c r="Q42" i="18"/>
  <c r="R42" i="18"/>
  <c r="S42" i="18"/>
  <c r="AF42" i="18" s="1"/>
  <c r="W42" i="18"/>
  <c r="T42" i="18"/>
  <c r="X42" i="18" s="1"/>
  <c r="AH42" i="18"/>
  <c r="Q43" i="18"/>
  <c r="U43" i="18" s="1"/>
  <c r="Y43" i="18" s="1"/>
  <c r="Z43" i="18"/>
  <c r="R43" i="18"/>
  <c r="V43" i="18"/>
  <c r="AB43" i="18" s="1"/>
  <c r="S43" i="18"/>
  <c r="T43" i="18"/>
  <c r="Q44" i="18"/>
  <c r="U44" i="18"/>
  <c r="Z44" i="18"/>
  <c r="R44" i="18"/>
  <c r="V44" i="18" s="1"/>
  <c r="AC44" i="18" s="1"/>
  <c r="S44" i="18"/>
  <c r="T44" i="18"/>
  <c r="X44" i="18"/>
  <c r="AI44" i="18"/>
  <c r="Q45" i="18"/>
  <c r="U45" i="18"/>
  <c r="Z45" i="18" s="1"/>
  <c r="Y45" i="18"/>
  <c r="R45" i="18"/>
  <c r="AC45" i="18" s="1"/>
  <c r="V45" i="18"/>
  <c r="AB45" i="18"/>
  <c r="S45" i="18"/>
  <c r="T45" i="18"/>
  <c r="X45" i="18"/>
  <c r="AH45" i="18" s="1"/>
  <c r="Q46" i="18"/>
  <c r="R46" i="18"/>
  <c r="S46" i="18"/>
  <c r="AE46" i="18" s="1"/>
  <c r="W46" i="18"/>
  <c r="T46" i="18"/>
  <c r="Q47" i="18"/>
  <c r="R47" i="18"/>
  <c r="S47" i="18"/>
  <c r="W47" i="18"/>
  <c r="AF47" i="18" s="1"/>
  <c r="T47" i="18"/>
  <c r="X47" i="18"/>
  <c r="AH47" i="18" s="1"/>
  <c r="Q48" i="18"/>
  <c r="U48" i="18"/>
  <c r="Z48" i="18" s="1"/>
  <c r="Y48" i="18"/>
  <c r="R48" i="18"/>
  <c r="V48" i="18"/>
  <c r="AC48" i="18" s="1"/>
  <c r="S48" i="18"/>
  <c r="T48" i="18"/>
  <c r="Q49" i="18"/>
  <c r="U49" i="18" s="1"/>
  <c r="Y49" i="18"/>
  <c r="Z49" i="18"/>
  <c r="R49" i="18"/>
  <c r="S49" i="18"/>
  <c r="T49" i="18"/>
  <c r="X49" i="18" s="1"/>
  <c r="Q50" i="18"/>
  <c r="U50" i="18"/>
  <c r="R50" i="18"/>
  <c r="V50" i="18" s="1"/>
  <c r="AC50" i="18"/>
  <c r="S50" i="18"/>
  <c r="W50" i="18" s="1"/>
  <c r="AF50" i="18" s="1"/>
  <c r="T50" i="18"/>
  <c r="X50" i="18" s="1"/>
  <c r="Q51" i="18"/>
  <c r="U51" i="18" s="1"/>
  <c r="R51" i="18"/>
  <c r="V51" i="18"/>
  <c r="AC51" i="18" s="1"/>
  <c r="AB51" i="18"/>
  <c r="AD51" i="18" s="1"/>
  <c r="AL51" i="18" s="1"/>
  <c r="AT51" i="18" s="1"/>
  <c r="S51" i="18"/>
  <c r="T51" i="18"/>
  <c r="X51" i="18"/>
  <c r="AH51" i="18"/>
  <c r="Q52" i="18"/>
  <c r="R52" i="18"/>
  <c r="S52" i="18"/>
  <c r="T52" i="18"/>
  <c r="X52" i="18" s="1"/>
  <c r="AH52" i="18" s="1"/>
  <c r="AI52" i="18"/>
  <c r="AJ52" i="18" s="1"/>
  <c r="AN52" i="18" s="1"/>
  <c r="AV52" i="18" s="1"/>
  <c r="Q53" i="18"/>
  <c r="U53" i="18"/>
  <c r="Y53" i="18"/>
  <c r="Z53" i="18"/>
  <c r="R53" i="18"/>
  <c r="S53" i="18"/>
  <c r="W53" i="18"/>
  <c r="AE53" i="18" s="1"/>
  <c r="AF53" i="18"/>
  <c r="T53" i="18"/>
  <c r="X53" i="18" s="1"/>
  <c r="Q54" i="18"/>
  <c r="U54" i="18"/>
  <c r="R54" i="18"/>
  <c r="V54" i="18"/>
  <c r="AC54" i="18" s="1"/>
  <c r="S54" i="18"/>
  <c r="T54" i="18"/>
  <c r="X54" i="18" s="1"/>
  <c r="Q55" i="18"/>
  <c r="R55" i="18"/>
  <c r="S55" i="18"/>
  <c r="T55" i="18"/>
  <c r="X55" i="18"/>
  <c r="Q56" i="18"/>
  <c r="R56" i="18"/>
  <c r="S56" i="18"/>
  <c r="W56" i="18"/>
  <c r="AF56" i="18" s="1"/>
  <c r="T56" i="18"/>
  <c r="X56" i="18" s="1"/>
  <c r="Q57" i="18"/>
  <c r="Y57" i="18" s="1"/>
  <c r="U57" i="18"/>
  <c r="R57" i="18"/>
  <c r="V57" i="18"/>
  <c r="AC57" i="18" s="1"/>
  <c r="S57" i="18"/>
  <c r="T57" i="18"/>
  <c r="X57" i="18"/>
  <c r="Q58" i="18"/>
  <c r="U58" i="18" s="1"/>
  <c r="R58" i="18"/>
  <c r="S58" i="18"/>
  <c r="W58" i="18"/>
  <c r="T58" i="18"/>
  <c r="X58" i="18"/>
  <c r="AI58" i="18"/>
  <c r="Q59" i="18"/>
  <c r="U59" i="18"/>
  <c r="R59" i="18"/>
  <c r="S59" i="18"/>
  <c r="W59" i="18"/>
  <c r="T59" i="18"/>
  <c r="X59" i="18" s="1"/>
  <c r="AH59" i="18" s="1"/>
  <c r="Q60" i="18"/>
  <c r="U60" i="18" s="1"/>
  <c r="R60" i="18"/>
  <c r="V60" i="18"/>
  <c r="AC60" i="18"/>
  <c r="S60" i="18"/>
  <c r="W60" i="18"/>
  <c r="AF60" i="18" s="1"/>
  <c r="T60" i="18"/>
  <c r="X60" i="18" s="1"/>
  <c r="AH60" i="18" s="1"/>
  <c r="Q61" i="18"/>
  <c r="Z61" i="18" s="1"/>
  <c r="U61" i="18"/>
  <c r="Y61" i="18"/>
  <c r="AA61" i="18" s="1"/>
  <c r="AK61" i="18" s="1"/>
  <c r="AS61" i="18" s="1"/>
  <c r="R61" i="18"/>
  <c r="S61" i="18"/>
  <c r="AE61" i="18" s="1"/>
  <c r="AG61" i="18" s="1"/>
  <c r="AM61" i="18" s="1"/>
  <c r="AU61" i="18" s="1"/>
  <c r="W61" i="18"/>
  <c r="AF61" i="18" s="1"/>
  <c r="T61" i="18"/>
  <c r="Q62" i="18"/>
  <c r="U62" i="18"/>
  <c r="R62" i="18"/>
  <c r="V62" i="18"/>
  <c r="S62" i="18"/>
  <c r="W62" i="18"/>
  <c r="AF62" i="18" s="1"/>
  <c r="T62" i="18"/>
  <c r="X62" i="18" s="1"/>
  <c r="AH62" i="18" s="1"/>
  <c r="Q63" i="18"/>
  <c r="R63" i="18"/>
  <c r="V63" i="18" s="1"/>
  <c r="AB63" i="18" s="1"/>
  <c r="S63" i="18"/>
  <c r="W63" i="18" s="1"/>
  <c r="AF63" i="18" s="1"/>
  <c r="T63" i="18"/>
  <c r="X63" i="18"/>
  <c r="AI63" i="18" s="1"/>
  <c r="Q64" i="18"/>
  <c r="U64" i="18"/>
  <c r="R64" i="18"/>
  <c r="V64" i="18" s="1"/>
  <c r="AC64" i="18"/>
  <c r="S64" i="18"/>
  <c r="W64" i="18" s="1"/>
  <c r="AE64" i="18" s="1"/>
  <c r="T64" i="18"/>
  <c r="X64" i="18"/>
  <c r="AH64" i="18" s="1"/>
  <c r="Q65" i="18"/>
  <c r="U65" i="18" s="1"/>
  <c r="R65" i="18"/>
  <c r="V65" i="18" s="1"/>
  <c r="S65" i="18"/>
  <c r="W65" i="18"/>
  <c r="T65" i="18"/>
  <c r="Q66" i="18"/>
  <c r="R66" i="18"/>
  <c r="V66" i="18" s="1"/>
  <c r="S66" i="18"/>
  <c r="W66" i="18" s="1"/>
  <c r="AF66" i="18" s="1"/>
  <c r="T66" i="18"/>
  <c r="X66" i="18" s="1"/>
  <c r="Q67" i="18"/>
  <c r="U67" i="18" s="1"/>
  <c r="Y67" i="18"/>
  <c r="R67" i="18"/>
  <c r="S67" i="18"/>
  <c r="T67" i="18"/>
  <c r="X67" i="18"/>
  <c r="AH67" i="18"/>
  <c r="AI67" i="18"/>
  <c r="Q68" i="18"/>
  <c r="U68" i="18"/>
  <c r="Z68" i="18" s="1"/>
  <c r="Y68" i="18"/>
  <c r="R68" i="18"/>
  <c r="S68" i="18"/>
  <c r="T68" i="18"/>
  <c r="X68" i="18"/>
  <c r="Q69" i="18"/>
  <c r="U69" i="18" s="1"/>
  <c r="R69" i="18"/>
  <c r="S69" i="18"/>
  <c r="W69" i="18" s="1"/>
  <c r="T69" i="18"/>
  <c r="X69" i="18"/>
  <c r="AI69" i="18" s="1"/>
  <c r="Q70" i="18"/>
  <c r="U70" i="18" s="1"/>
  <c r="R70" i="18"/>
  <c r="V70" i="18"/>
  <c r="S70" i="18"/>
  <c r="T70" i="18"/>
  <c r="X70" i="18" s="1"/>
  <c r="AH70" i="18" s="1"/>
  <c r="Q71" i="18"/>
  <c r="U71" i="18" s="1"/>
  <c r="R71" i="18"/>
  <c r="S71" i="18"/>
  <c r="W71" i="18" s="1"/>
  <c r="T71" i="18"/>
  <c r="Q72" i="18"/>
  <c r="U72" i="18" s="1"/>
  <c r="Y72" i="18" s="1"/>
  <c r="R72" i="18"/>
  <c r="V72" i="18"/>
  <c r="AC72" i="18"/>
  <c r="S72" i="18"/>
  <c r="W72" i="18" s="1"/>
  <c r="AF72" i="18" s="1"/>
  <c r="T72" i="18"/>
  <c r="Q73" i="18"/>
  <c r="R73" i="18"/>
  <c r="V73" i="18" s="1"/>
  <c r="S73" i="18"/>
  <c r="W73" i="18" s="1"/>
  <c r="AE73" i="18"/>
  <c r="T73" i="18"/>
  <c r="X73" i="18"/>
  <c r="AI73" i="18" s="1"/>
  <c r="Q74" i="18"/>
  <c r="U74" i="18"/>
  <c r="Y74" i="18" s="1"/>
  <c r="Z74" i="18"/>
  <c r="R74" i="18"/>
  <c r="V74" i="18" s="1"/>
  <c r="AB74" i="18" s="1"/>
  <c r="AC74" i="18"/>
  <c r="S74" i="18"/>
  <c r="W74" i="18"/>
  <c r="AF74" i="18" s="1"/>
  <c r="T74" i="18"/>
  <c r="X74" i="18"/>
  <c r="AH74" i="18" s="1"/>
  <c r="AI74" i="18"/>
  <c r="Q75" i="18"/>
  <c r="U75" i="18"/>
  <c r="R75" i="18"/>
  <c r="S75" i="18"/>
  <c r="W75" i="18"/>
  <c r="AE75" i="18" s="1"/>
  <c r="AF75" i="18"/>
  <c r="T75" i="18"/>
  <c r="X75" i="18"/>
  <c r="Q76" i="18"/>
  <c r="R76" i="18"/>
  <c r="V76" i="18"/>
  <c r="AC76" i="18" s="1"/>
  <c r="AB76" i="18"/>
  <c r="S76" i="18"/>
  <c r="W76" i="18" s="1"/>
  <c r="AE76" i="18"/>
  <c r="AF76" i="18"/>
  <c r="T76" i="18"/>
  <c r="Q77" i="18"/>
  <c r="U77" i="18" s="1"/>
  <c r="Y77" i="18"/>
  <c r="Z77" i="18"/>
  <c r="AA77" i="18"/>
  <c r="AK77" i="18" s="1"/>
  <c r="AS77" i="18" s="1"/>
  <c r="R77" i="18"/>
  <c r="V77" i="18"/>
  <c r="AB77" i="18" s="1"/>
  <c r="S77" i="18"/>
  <c r="T77" i="18"/>
  <c r="X77" i="18" s="1"/>
  <c r="AH77" i="18"/>
  <c r="Q78" i="18"/>
  <c r="R78" i="18"/>
  <c r="V78" i="18"/>
  <c r="AB78" i="18"/>
  <c r="AC78" i="18"/>
  <c r="S78" i="18"/>
  <c r="T78" i="18"/>
  <c r="X78" i="18"/>
  <c r="AI78" i="18" s="1"/>
  <c r="Q79" i="18"/>
  <c r="R79" i="18"/>
  <c r="V79" i="18" s="1"/>
  <c r="S79" i="18"/>
  <c r="T79" i="18"/>
  <c r="X79" i="18"/>
  <c r="Q80" i="18"/>
  <c r="R80" i="18"/>
  <c r="V80" i="18"/>
  <c r="S80" i="18"/>
  <c r="W80" i="18" s="1"/>
  <c r="AE80" i="18" s="1"/>
  <c r="AF80" i="18"/>
  <c r="T80" i="18"/>
  <c r="X80" i="18"/>
  <c r="Q81" i="18"/>
  <c r="U81" i="18"/>
  <c r="Z81" i="18" s="1"/>
  <c r="Y81" i="18"/>
  <c r="AA81" i="18" s="1"/>
  <c r="AK81" i="18" s="1"/>
  <c r="AS81" i="18" s="1"/>
  <c r="R81" i="18"/>
  <c r="V81" i="18" s="1"/>
  <c r="S81" i="18"/>
  <c r="W81" i="18"/>
  <c r="T81" i="18"/>
  <c r="Q82" i="18"/>
  <c r="U82" i="18"/>
  <c r="R82" i="18"/>
  <c r="S82" i="18"/>
  <c r="T82" i="18"/>
  <c r="X82" i="18" s="1"/>
  <c r="Q83" i="18"/>
  <c r="R83" i="18"/>
  <c r="S83" i="18"/>
  <c r="T83" i="18"/>
  <c r="X83" i="18" s="1"/>
  <c r="Q84" i="18"/>
  <c r="R84" i="18"/>
  <c r="V84" i="18"/>
  <c r="AC84" i="18" s="1"/>
  <c r="S84" i="18"/>
  <c r="T84" i="18"/>
  <c r="X84" i="18"/>
  <c r="AI84" i="18" s="1"/>
  <c r="Q85" i="18"/>
  <c r="R85" i="18"/>
  <c r="V85" i="18" s="1"/>
  <c r="S85" i="18"/>
  <c r="W85" i="18" s="1"/>
  <c r="AE85" i="18"/>
  <c r="AF85" i="18"/>
  <c r="T85" i="18"/>
  <c r="X85" i="18" s="1"/>
  <c r="Q86" i="18"/>
  <c r="U86" i="18"/>
  <c r="R86" i="18"/>
  <c r="V86" i="18" s="1"/>
  <c r="AB86" i="18" s="1"/>
  <c r="AC86" i="18"/>
  <c r="AD86" i="18" s="1"/>
  <c r="AL86" i="18" s="1"/>
  <c r="AT86" i="18" s="1"/>
  <c r="S86" i="18"/>
  <c r="W86" i="18" s="1"/>
  <c r="AE86" i="18" s="1"/>
  <c r="AF86" i="18"/>
  <c r="T86" i="18"/>
  <c r="X86" i="18"/>
  <c r="AH86" i="18" s="1"/>
  <c r="Q87" i="18"/>
  <c r="R87" i="18"/>
  <c r="V87" i="18" s="1"/>
  <c r="S87" i="18"/>
  <c r="T87" i="18"/>
  <c r="X87" i="18"/>
  <c r="Q88" i="18"/>
  <c r="R88" i="18"/>
  <c r="V88" i="18"/>
  <c r="AC88" i="18" s="1"/>
  <c r="S88" i="18"/>
  <c r="T88" i="18"/>
  <c r="Q89" i="18"/>
  <c r="U89" i="18" s="1"/>
  <c r="R89" i="18"/>
  <c r="V89" i="18"/>
  <c r="AB89" i="18" s="1"/>
  <c r="S89" i="18"/>
  <c r="T89" i="18"/>
  <c r="X89" i="18"/>
  <c r="Q90" i="18"/>
  <c r="U90" i="18" s="1"/>
  <c r="Y90" i="18"/>
  <c r="Z90" i="18"/>
  <c r="R90" i="18"/>
  <c r="V90" i="18" s="1"/>
  <c r="S90" i="18"/>
  <c r="AF90" i="18" s="1"/>
  <c r="W90" i="18"/>
  <c r="AE90" i="18" s="1"/>
  <c r="T90" i="18"/>
  <c r="Q91" i="18"/>
  <c r="U91" i="18"/>
  <c r="R91" i="18"/>
  <c r="V91" i="18" s="1"/>
  <c r="S91" i="18"/>
  <c r="T91" i="18"/>
  <c r="X91" i="18" s="1"/>
  <c r="Q92" i="18"/>
  <c r="U92" i="18"/>
  <c r="Z92" i="18" s="1"/>
  <c r="R92" i="18"/>
  <c r="V92" i="18" s="1"/>
  <c r="S92" i="18"/>
  <c r="W92" i="18"/>
  <c r="T92" i="18"/>
  <c r="Q93" i="18"/>
  <c r="R93" i="18"/>
  <c r="S93" i="18"/>
  <c r="T93" i="18"/>
  <c r="Q94" i="18"/>
  <c r="U94" i="18"/>
  <c r="Y94" i="18" s="1"/>
  <c r="R94" i="18"/>
  <c r="V94" i="18"/>
  <c r="S94" i="18"/>
  <c r="W94" i="18" s="1"/>
  <c r="AE94" i="18"/>
  <c r="T94" i="18"/>
  <c r="Q95" i="18"/>
  <c r="R95" i="18"/>
  <c r="V95" i="18"/>
  <c r="S95" i="18"/>
  <c r="W95" i="18" s="1"/>
  <c r="AE95" i="18" s="1"/>
  <c r="T95" i="18"/>
  <c r="X95" i="18"/>
  <c r="AH95" i="18"/>
  <c r="Q96" i="18"/>
  <c r="U96" i="18" s="1"/>
  <c r="R96" i="18"/>
  <c r="S96" i="18"/>
  <c r="T96" i="18"/>
  <c r="Q97" i="18"/>
  <c r="R97" i="18"/>
  <c r="S97" i="18"/>
  <c r="T97" i="18"/>
  <c r="Q98" i="18"/>
  <c r="U98" i="18"/>
  <c r="Z98" i="18" s="1"/>
  <c r="Y98" i="18"/>
  <c r="AA98" i="18" s="1"/>
  <c r="AK98" i="18" s="1"/>
  <c r="AS98" i="18" s="1"/>
  <c r="R98" i="18"/>
  <c r="V98" i="18" s="1"/>
  <c r="S98" i="18"/>
  <c r="W98" i="18"/>
  <c r="T98" i="18"/>
  <c r="X98" i="18" s="1"/>
  <c r="Q99" i="18"/>
  <c r="R99" i="18"/>
  <c r="S99" i="18"/>
  <c r="T99" i="18"/>
  <c r="Q100" i="18"/>
  <c r="U100" i="18" s="1"/>
  <c r="Y100" i="18" s="1"/>
  <c r="R100" i="18"/>
  <c r="S100" i="18"/>
  <c r="W100" i="18" s="1"/>
  <c r="AF100" i="18" s="1"/>
  <c r="AE100" i="18"/>
  <c r="T100" i="18"/>
  <c r="Q101" i="18"/>
  <c r="U101" i="18"/>
  <c r="Y101" i="18" s="1"/>
  <c r="R101" i="18"/>
  <c r="V101" i="18" s="1"/>
  <c r="S101" i="18"/>
  <c r="T101" i="18"/>
  <c r="X101" i="18"/>
  <c r="AI101" i="18" s="1"/>
  <c r="Q102" i="18"/>
  <c r="R102" i="18"/>
  <c r="S102" i="18"/>
  <c r="W102" i="18"/>
  <c r="AF102" i="18" s="1"/>
  <c r="AE102" i="18"/>
  <c r="AG102" i="18" s="1"/>
  <c r="AM102" i="18" s="1"/>
  <c r="AU102" i="18" s="1"/>
  <c r="T102" i="18"/>
  <c r="X102" i="18"/>
  <c r="AI102" i="18" s="1"/>
  <c r="Q103" i="18"/>
  <c r="U103" i="18" s="1"/>
  <c r="Y103" i="18" s="1"/>
  <c r="R103" i="18"/>
  <c r="S103" i="18"/>
  <c r="W103" i="18" s="1"/>
  <c r="AE103" i="18"/>
  <c r="T103" i="18"/>
  <c r="X103" i="18" s="1"/>
  <c r="AI103" i="18"/>
  <c r="Q104" i="18"/>
  <c r="U104" i="18" s="1"/>
  <c r="R104" i="18"/>
  <c r="V104" i="18"/>
  <c r="S104" i="18"/>
  <c r="W104" i="18"/>
  <c r="T104" i="18"/>
  <c r="X104" i="18" s="1"/>
  <c r="AH104" i="18" s="1"/>
  <c r="Q105" i="18"/>
  <c r="U105" i="18" s="1"/>
  <c r="R105" i="18"/>
  <c r="AB105" i="18" s="1"/>
  <c r="AD105" i="18" s="1"/>
  <c r="AL105" i="18" s="1"/>
  <c r="AT105" i="18" s="1"/>
  <c r="V105" i="18"/>
  <c r="AC105" i="18" s="1"/>
  <c r="S105" i="18"/>
  <c r="T105" i="18"/>
  <c r="X105" i="18"/>
  <c r="AI105" i="18" s="1"/>
  <c r="Q106" i="18"/>
  <c r="U106" i="18" s="1"/>
  <c r="R106" i="18"/>
  <c r="S106" i="18"/>
  <c r="T106" i="18"/>
  <c r="X106" i="18" s="1"/>
  <c r="Q107" i="18"/>
  <c r="U107" i="18"/>
  <c r="R107" i="18"/>
  <c r="V107" i="18"/>
  <c r="S107" i="18"/>
  <c r="T107" i="18"/>
  <c r="Q108" i="18"/>
  <c r="R108" i="18"/>
  <c r="S108" i="18"/>
  <c r="W108" i="18" s="1"/>
  <c r="T108" i="18"/>
  <c r="X108" i="18"/>
  <c r="AI108" i="18"/>
  <c r="Q109" i="18"/>
  <c r="R109" i="18"/>
  <c r="V109" i="18" s="1"/>
  <c r="S109" i="18"/>
  <c r="W109" i="18"/>
  <c r="AF109" i="18" s="1"/>
  <c r="T109" i="18"/>
  <c r="X109" i="18" s="1"/>
  <c r="AI109" i="18" s="1"/>
  <c r="Q110" i="18"/>
  <c r="R110" i="18"/>
  <c r="V110" i="18" s="1"/>
  <c r="AC110" i="18"/>
  <c r="S110" i="18"/>
  <c r="W110" i="18" s="1"/>
  <c r="AE110" i="18"/>
  <c r="T110" i="18"/>
  <c r="X110" i="18" s="1"/>
  <c r="AH110" i="18" s="1"/>
  <c r="Q111" i="18"/>
  <c r="R111" i="18"/>
  <c r="AC111" i="18" s="1"/>
  <c r="V111" i="18"/>
  <c r="AB111" i="18"/>
  <c r="AD111" i="18"/>
  <c r="AL111" i="18" s="1"/>
  <c r="AT111" i="18" s="1"/>
  <c r="S111" i="18"/>
  <c r="T111" i="18"/>
  <c r="X111" i="18"/>
  <c r="AI111" i="18" s="1"/>
  <c r="Q112" i="18"/>
  <c r="R112" i="18"/>
  <c r="S112" i="18"/>
  <c r="T112" i="18"/>
  <c r="X112" i="18" s="1"/>
  <c r="AI112" i="18"/>
  <c r="Q113" i="18"/>
  <c r="U113" i="18" s="1"/>
  <c r="Y113" i="18" s="1"/>
  <c r="R113" i="18"/>
  <c r="V113" i="18" s="1"/>
  <c r="S113" i="18"/>
  <c r="T113" i="18"/>
  <c r="Q114" i="18"/>
  <c r="R114" i="18"/>
  <c r="V114" i="18"/>
  <c r="S114" i="18"/>
  <c r="T114" i="18"/>
  <c r="X114" i="18" s="1"/>
  <c r="Q115" i="18"/>
  <c r="R115" i="18"/>
  <c r="V115" i="18"/>
  <c r="AC115" i="18" s="1"/>
  <c r="S115" i="18"/>
  <c r="T115" i="18"/>
  <c r="Q116" i="18"/>
  <c r="U116" i="18"/>
  <c r="R116" i="18"/>
  <c r="S116" i="18"/>
  <c r="T116" i="18"/>
  <c r="X116" i="18" s="1"/>
  <c r="Q117" i="18"/>
  <c r="U117" i="18"/>
  <c r="R117" i="18"/>
  <c r="V117" i="18"/>
  <c r="AC117" i="18" s="1"/>
  <c r="S117" i="18"/>
  <c r="W117" i="18" s="1"/>
  <c r="AE117" i="18" s="1"/>
  <c r="T117" i="18"/>
  <c r="Q118" i="18"/>
  <c r="U118" i="18"/>
  <c r="Y118" i="18"/>
  <c r="R118" i="18"/>
  <c r="S118" i="18"/>
  <c r="W118" i="18" s="1"/>
  <c r="AE118" i="18"/>
  <c r="T118" i="18"/>
  <c r="X118" i="18"/>
  <c r="AI118" i="18" s="1"/>
  <c r="Q119" i="18"/>
  <c r="U119" i="18"/>
  <c r="R119" i="18"/>
  <c r="V119" i="18" s="1"/>
  <c r="S119" i="18"/>
  <c r="T119" i="18"/>
  <c r="X119" i="18" s="1"/>
  <c r="AH119" i="18" s="1"/>
  <c r="Q120" i="18"/>
  <c r="R120" i="18"/>
  <c r="V120" i="18"/>
  <c r="S120" i="18"/>
  <c r="W120" i="18" s="1"/>
  <c r="AE120" i="18" s="1"/>
  <c r="T120" i="18"/>
  <c r="Q121" i="18"/>
  <c r="R121" i="18"/>
  <c r="V121" i="18"/>
  <c r="S121" i="18"/>
  <c r="T121" i="18"/>
  <c r="X121" i="18" s="1"/>
  <c r="AH121" i="18"/>
  <c r="AI121" i="18"/>
  <c r="Q122" i="18"/>
  <c r="U122" i="18" s="1"/>
  <c r="R122" i="18"/>
  <c r="V122" i="18" s="1"/>
  <c r="AB122" i="18" s="1"/>
  <c r="S122" i="18"/>
  <c r="T122" i="18"/>
  <c r="AI122" i="18" s="1"/>
  <c r="X122" i="18"/>
  <c r="AH122" i="18"/>
  <c r="AJ122" i="18"/>
  <c r="AN122" i="18"/>
  <c r="AV122" i="18" s="1"/>
  <c r="Q123" i="18"/>
  <c r="R123" i="18"/>
  <c r="V123" i="18"/>
  <c r="AB123" i="18" s="1"/>
  <c r="AC123" i="18"/>
  <c r="S123" i="18"/>
  <c r="W123" i="18"/>
  <c r="AE123" i="18"/>
  <c r="T123" i="18"/>
  <c r="X123" i="18" s="1"/>
  <c r="AI123" i="18" s="1"/>
  <c r="Q124" i="18"/>
  <c r="U124" i="18"/>
  <c r="Y124" i="18" s="1"/>
  <c r="R124" i="18"/>
  <c r="S124" i="18"/>
  <c r="T124" i="18"/>
  <c r="Q125" i="18"/>
  <c r="U125" i="18"/>
  <c r="Z125" i="18" s="1"/>
  <c r="R125" i="18"/>
  <c r="V125" i="18" s="1"/>
  <c r="S125" i="18"/>
  <c r="W125" i="18"/>
  <c r="AE125" i="18" s="1"/>
  <c r="T125" i="18"/>
  <c r="X125" i="18"/>
  <c r="Q126" i="18"/>
  <c r="R126" i="18"/>
  <c r="S126" i="18"/>
  <c r="T126" i="18"/>
  <c r="Q127" i="18"/>
  <c r="R127" i="18"/>
  <c r="V127" i="18" s="1"/>
  <c r="AB127" i="18"/>
  <c r="AC127" i="18"/>
  <c r="AD127" i="18"/>
  <c r="AL127" i="18" s="1"/>
  <c r="AT127" i="18"/>
  <c r="S127" i="18"/>
  <c r="T127" i="18"/>
  <c r="X127" i="18"/>
  <c r="Q128" i="18"/>
  <c r="U128" i="18" s="1"/>
  <c r="R128" i="18"/>
  <c r="V128" i="18"/>
  <c r="AB128" i="18" s="1"/>
  <c r="S128" i="18"/>
  <c r="T128" i="18"/>
  <c r="X128" i="18" s="1"/>
  <c r="Q129" i="18"/>
  <c r="R129" i="18"/>
  <c r="V129" i="18" s="1"/>
  <c r="AB129" i="18"/>
  <c r="AC129" i="18"/>
  <c r="S129" i="18"/>
  <c r="W129" i="18"/>
  <c r="AE129" i="18" s="1"/>
  <c r="AF129" i="18"/>
  <c r="AG129" i="18"/>
  <c r="AM129" i="18" s="1"/>
  <c r="AU129" i="18"/>
  <c r="T129" i="18"/>
  <c r="Q130" i="18"/>
  <c r="U130" i="18"/>
  <c r="Y130" i="18" s="1"/>
  <c r="R130" i="18"/>
  <c r="V130" i="18" s="1"/>
  <c r="S130" i="18"/>
  <c r="T130" i="18"/>
  <c r="Q131" i="18"/>
  <c r="U131" i="18"/>
  <c r="Z131" i="18" s="1"/>
  <c r="R131" i="18"/>
  <c r="V131" i="18"/>
  <c r="AB131" i="18" s="1"/>
  <c r="AC131" i="18"/>
  <c r="S131" i="18"/>
  <c r="T131" i="18"/>
  <c r="X131" i="18"/>
  <c r="Q132" i="18"/>
  <c r="R132" i="18"/>
  <c r="S132" i="18"/>
  <c r="T132" i="18"/>
  <c r="Q133" i="18"/>
  <c r="U133" i="18" s="1"/>
  <c r="R133" i="18"/>
  <c r="S133" i="18"/>
  <c r="T133" i="18"/>
  <c r="Q134" i="18"/>
  <c r="U134" i="18" s="1"/>
  <c r="Z134" i="18" s="1"/>
  <c r="R134" i="18"/>
  <c r="V134" i="18"/>
  <c r="S134" i="18"/>
  <c r="W134" i="18"/>
  <c r="T134" i="18"/>
  <c r="Q135" i="18"/>
  <c r="R135" i="18"/>
  <c r="S135" i="18"/>
  <c r="T135" i="18"/>
  <c r="Q136" i="18"/>
  <c r="U136" i="18"/>
  <c r="Y136" i="18"/>
  <c r="R136" i="18"/>
  <c r="S136" i="18"/>
  <c r="T136" i="18"/>
  <c r="X136" i="18" s="1"/>
  <c r="AH136" i="18" s="1"/>
  <c r="Q137" i="18"/>
  <c r="Z137" i="18" s="1"/>
  <c r="U137" i="18"/>
  <c r="Y137" i="18"/>
  <c r="AA137" i="18" s="1"/>
  <c r="AK137" i="18" s="1"/>
  <c r="AS137" i="18" s="1"/>
  <c r="R137" i="18"/>
  <c r="V137" i="18"/>
  <c r="S137" i="18"/>
  <c r="T137" i="18"/>
  <c r="X137" i="18"/>
  <c r="AI137" i="18" s="1"/>
  <c r="Q138" i="18"/>
  <c r="R138" i="18"/>
  <c r="V138" i="18" s="1"/>
  <c r="S138" i="18"/>
  <c r="W138" i="18" s="1"/>
  <c r="T138" i="18"/>
  <c r="Q139" i="18"/>
  <c r="R139" i="18"/>
  <c r="S139" i="18"/>
  <c r="T139" i="18"/>
  <c r="X139" i="18"/>
  <c r="AH139" i="18"/>
  <c r="Q140" i="18"/>
  <c r="U140" i="18" s="1"/>
  <c r="Y140" i="18" s="1"/>
  <c r="R140" i="18"/>
  <c r="S140" i="18"/>
  <c r="W140" i="18" s="1"/>
  <c r="T140" i="18"/>
  <c r="X140" i="18"/>
  <c r="Q141" i="18"/>
  <c r="R141" i="18"/>
  <c r="S141" i="18"/>
  <c r="T141" i="18"/>
  <c r="Q142" i="18"/>
  <c r="U142" i="18"/>
  <c r="Y142" i="18"/>
  <c r="R142" i="18"/>
  <c r="V142" i="18"/>
  <c r="AC142" i="18"/>
  <c r="S142" i="18"/>
  <c r="T142" i="18"/>
  <c r="X142" i="18"/>
  <c r="Q143" i="18"/>
  <c r="R143" i="18"/>
  <c r="AC143" i="18" s="1"/>
  <c r="AD143" i="18" s="1"/>
  <c r="AL143" i="18" s="1"/>
  <c r="AT143" i="18" s="1"/>
  <c r="V143" i="18"/>
  <c r="AB143" i="18" s="1"/>
  <c r="S143" i="18"/>
  <c r="T143" i="18"/>
  <c r="Q144" i="18"/>
  <c r="U144" i="18"/>
  <c r="Y144" i="18" s="1"/>
  <c r="R144" i="18"/>
  <c r="V144" i="18"/>
  <c r="S144" i="18"/>
  <c r="W144" i="18" s="1"/>
  <c r="T144" i="18"/>
  <c r="X144" i="18" s="1"/>
  <c r="Q145" i="18"/>
  <c r="R145" i="18"/>
  <c r="V145" i="18"/>
  <c r="S145" i="18"/>
  <c r="T145" i="18"/>
  <c r="X145" i="18"/>
  <c r="AI145" i="18"/>
  <c r="Q146" i="18"/>
  <c r="U146" i="18"/>
  <c r="R146" i="18"/>
  <c r="V146" i="18" s="1"/>
  <c r="S146" i="18"/>
  <c r="T146" i="18"/>
  <c r="X146" i="18"/>
  <c r="AH146" i="18" s="1"/>
  <c r="Q147" i="18"/>
  <c r="U147" i="18" s="1"/>
  <c r="Y147" i="18" s="1"/>
  <c r="Z147" i="18"/>
  <c r="AA147" i="18"/>
  <c r="AK147" i="18"/>
  <c r="AS147" i="18" s="1"/>
  <c r="R147" i="18"/>
  <c r="V147" i="18"/>
  <c r="AB147" i="18" s="1"/>
  <c r="S147" i="18"/>
  <c r="T147" i="18"/>
  <c r="X147" i="18"/>
  <c r="Q148" i="18"/>
  <c r="R148" i="18"/>
  <c r="S148" i="18"/>
  <c r="W148" i="18" s="1"/>
  <c r="AE148" i="18"/>
  <c r="T148" i="18"/>
  <c r="X148" i="18" s="1"/>
  <c r="Q149" i="18"/>
  <c r="R149" i="18"/>
  <c r="S149" i="18"/>
  <c r="T149" i="18"/>
  <c r="X149" i="18"/>
  <c r="AH149" i="18"/>
  <c r="Q150" i="18"/>
  <c r="R150" i="18"/>
  <c r="S150" i="18"/>
  <c r="T150" i="18"/>
  <c r="X150" i="18" s="1"/>
  <c r="AI150" i="18" s="1"/>
  <c r="Q151" i="18"/>
  <c r="U151" i="18"/>
  <c r="Y151" i="18"/>
  <c r="R151" i="18"/>
  <c r="V151" i="18"/>
  <c r="AB151" i="18"/>
  <c r="AC151" i="18"/>
  <c r="S151" i="18"/>
  <c r="T151" i="18"/>
  <c r="X151" i="18"/>
  <c r="AH151" i="18" s="1"/>
  <c r="AI151" i="18"/>
  <c r="Q152" i="18"/>
  <c r="R152" i="18"/>
  <c r="S152" i="18"/>
  <c r="AF152" i="18" s="1"/>
  <c r="W152" i="18"/>
  <c r="AE152" i="18"/>
  <c r="T152" i="18"/>
  <c r="X152" i="18"/>
  <c r="Q153" i="18"/>
  <c r="R153" i="18"/>
  <c r="V153" i="18"/>
  <c r="S153" i="18"/>
  <c r="T153" i="18"/>
  <c r="Q154" i="18"/>
  <c r="U154" i="18"/>
  <c r="Z154" i="18" s="1"/>
  <c r="R154" i="18"/>
  <c r="S154" i="18"/>
  <c r="W154" i="18" s="1"/>
  <c r="T154" i="18"/>
  <c r="X154" i="18"/>
  <c r="Q7" i="18"/>
  <c r="U7" i="18" s="1"/>
  <c r="Z7" i="18" s="1"/>
  <c r="R7" i="18"/>
  <c r="V7" i="18" s="1"/>
  <c r="S7" i="18"/>
  <c r="T7" i="18"/>
  <c r="Q6" i="18"/>
  <c r="R6" i="18"/>
  <c r="AC6" i="18" s="1"/>
  <c r="V6" i="18"/>
  <c r="AB6" i="18"/>
  <c r="AD6" i="18" s="1"/>
  <c r="AL6" i="18" s="1"/>
  <c r="AT6" i="18" s="1"/>
  <c r="S6" i="18"/>
  <c r="W6" i="18"/>
  <c r="T6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L6" i="11"/>
  <c r="K6" i="11"/>
  <c r="AB6" i="3"/>
  <c r="AA6" i="3"/>
  <c r="Z6" i="3"/>
  <c r="X6" i="3"/>
  <c r="Y6" i="3" s="1"/>
  <c r="V6" i="3"/>
  <c r="W6" i="3"/>
  <c r="U6" i="3"/>
  <c r="T6" i="3"/>
  <c r="L7" i="22"/>
  <c r="K7" i="22"/>
  <c r="M7" i="22" s="1"/>
  <c r="AA10" i="31"/>
  <c r="AJ10" i="31" s="1"/>
  <c r="Z10" i="31"/>
  <c r="AG10" i="31" s="1"/>
  <c r="Y10" i="31"/>
  <c r="X10" i="31"/>
  <c r="W10" i="31"/>
  <c r="V10" i="31"/>
  <c r="U10" i="31"/>
  <c r="T10" i="31"/>
  <c r="K33" i="31"/>
  <c r="F33" i="31"/>
  <c r="L15" i="31"/>
  <c r="G15" i="31"/>
  <c r="V15" i="31" s="1"/>
  <c r="AA15" i="31" s="1"/>
  <c r="G10" i="37"/>
  <c r="G25" i="36"/>
  <c r="G17" i="36"/>
  <c r="G11" i="36"/>
  <c r="H27" i="35"/>
  <c r="F34" i="35"/>
  <c r="H34" i="35" s="1"/>
  <c r="E36" i="35"/>
  <c r="E34" i="35"/>
  <c r="E33" i="35"/>
  <c r="E32" i="35"/>
  <c r="E31" i="35"/>
  <c r="E30" i="35"/>
  <c r="E29" i="35"/>
  <c r="E27" i="35"/>
  <c r="E25" i="35"/>
  <c r="E24" i="35"/>
  <c r="E23" i="35"/>
  <c r="E22" i="35"/>
  <c r="H22" i="35" s="1"/>
  <c r="E20" i="35"/>
  <c r="F19" i="35"/>
  <c r="E19" i="35"/>
  <c r="E18" i="35"/>
  <c r="H18" i="35" s="1"/>
  <c r="E17" i="35"/>
  <c r="E16" i="35"/>
  <c r="E15" i="35"/>
  <c r="E14" i="35"/>
  <c r="E13" i="35"/>
  <c r="E12" i="35"/>
  <c r="E11" i="35"/>
  <c r="F10" i="35"/>
  <c r="H10" i="35" s="1"/>
  <c r="E10" i="35"/>
  <c r="E9" i="35"/>
  <c r="E8" i="35"/>
  <c r="F7" i="35"/>
  <c r="H7" i="35" s="1"/>
  <c r="E7" i="35"/>
  <c r="E6" i="35"/>
  <c r="I36" i="9"/>
  <c r="I33" i="9"/>
  <c r="AN6" i="22"/>
  <c r="AM6" i="22"/>
  <c r="V6" i="22"/>
  <c r="U6" i="22"/>
  <c r="G6" i="9"/>
  <c r="N6" i="9" s="1"/>
  <c r="C36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D154" i="34"/>
  <c r="C154" i="34"/>
  <c r="D153" i="34"/>
  <c r="C153" i="34"/>
  <c r="D152" i="34"/>
  <c r="C152" i="34"/>
  <c r="D151" i="34"/>
  <c r="C151" i="34"/>
  <c r="D150" i="34"/>
  <c r="C150" i="34"/>
  <c r="D149" i="34"/>
  <c r="C149" i="34"/>
  <c r="D148" i="34"/>
  <c r="C148" i="34"/>
  <c r="D147" i="34"/>
  <c r="C147" i="34"/>
  <c r="D146" i="34"/>
  <c r="C146" i="34"/>
  <c r="D145" i="34"/>
  <c r="C145" i="34"/>
  <c r="D144" i="34"/>
  <c r="C144" i="34"/>
  <c r="D143" i="34"/>
  <c r="C143" i="34"/>
  <c r="D142" i="34"/>
  <c r="C142" i="34"/>
  <c r="D141" i="34"/>
  <c r="C141" i="34"/>
  <c r="D140" i="34"/>
  <c r="C140" i="34"/>
  <c r="D139" i="34"/>
  <c r="C139" i="34"/>
  <c r="D138" i="34"/>
  <c r="C138" i="34"/>
  <c r="D137" i="34"/>
  <c r="C137" i="34"/>
  <c r="D136" i="34"/>
  <c r="C136" i="34"/>
  <c r="D135" i="34"/>
  <c r="C135" i="34"/>
  <c r="D134" i="34"/>
  <c r="C134" i="34"/>
  <c r="D133" i="34"/>
  <c r="C133" i="34"/>
  <c r="D132" i="34"/>
  <c r="C132" i="34"/>
  <c r="D131" i="34"/>
  <c r="C131" i="34"/>
  <c r="D130" i="34"/>
  <c r="C130" i="34"/>
  <c r="D129" i="34"/>
  <c r="C129" i="34"/>
  <c r="D128" i="34"/>
  <c r="C128" i="34"/>
  <c r="D127" i="34"/>
  <c r="C127" i="34"/>
  <c r="D126" i="34"/>
  <c r="C126" i="34"/>
  <c r="D125" i="34"/>
  <c r="C125" i="34"/>
  <c r="D124" i="34"/>
  <c r="C124" i="34"/>
  <c r="D123" i="34"/>
  <c r="C123" i="34"/>
  <c r="D122" i="34"/>
  <c r="C122" i="34"/>
  <c r="D121" i="34"/>
  <c r="C121" i="34"/>
  <c r="D120" i="34"/>
  <c r="C120" i="34"/>
  <c r="D119" i="34"/>
  <c r="C119" i="34"/>
  <c r="D118" i="34"/>
  <c r="C118" i="34"/>
  <c r="D117" i="34"/>
  <c r="C117" i="34"/>
  <c r="D116" i="34"/>
  <c r="C116" i="34"/>
  <c r="D115" i="34"/>
  <c r="C115" i="34"/>
  <c r="D114" i="34"/>
  <c r="C114" i="34"/>
  <c r="D113" i="34"/>
  <c r="C113" i="34"/>
  <c r="D112" i="34"/>
  <c r="C112" i="34"/>
  <c r="D111" i="34"/>
  <c r="C111" i="34"/>
  <c r="D110" i="34"/>
  <c r="C110" i="34"/>
  <c r="D109" i="34"/>
  <c r="C109" i="34"/>
  <c r="D108" i="34"/>
  <c r="C108" i="34"/>
  <c r="D107" i="34"/>
  <c r="C107" i="34"/>
  <c r="D106" i="34"/>
  <c r="C106" i="34"/>
  <c r="D105" i="34"/>
  <c r="C105" i="34"/>
  <c r="D104" i="34"/>
  <c r="C104" i="34"/>
  <c r="D103" i="34"/>
  <c r="C103" i="34"/>
  <c r="D102" i="34"/>
  <c r="C102" i="34"/>
  <c r="D101" i="34"/>
  <c r="C101" i="34"/>
  <c r="D100" i="34"/>
  <c r="C100" i="34"/>
  <c r="D99" i="34"/>
  <c r="C99" i="34"/>
  <c r="D98" i="34"/>
  <c r="C98" i="34"/>
  <c r="D97" i="34"/>
  <c r="C97" i="34"/>
  <c r="D96" i="34"/>
  <c r="C96" i="34"/>
  <c r="D95" i="34"/>
  <c r="C95" i="34"/>
  <c r="D94" i="34"/>
  <c r="C94" i="34"/>
  <c r="D93" i="34"/>
  <c r="C93" i="34"/>
  <c r="D92" i="34"/>
  <c r="C92" i="34"/>
  <c r="D91" i="34"/>
  <c r="C91" i="34"/>
  <c r="D90" i="34"/>
  <c r="C90" i="34"/>
  <c r="D89" i="34"/>
  <c r="C89" i="34"/>
  <c r="D88" i="34"/>
  <c r="C88" i="34"/>
  <c r="D87" i="34"/>
  <c r="C87" i="34"/>
  <c r="D86" i="34"/>
  <c r="C86" i="34"/>
  <c r="D85" i="34"/>
  <c r="C85" i="34"/>
  <c r="D84" i="34"/>
  <c r="C84" i="34"/>
  <c r="D83" i="34"/>
  <c r="C83" i="34"/>
  <c r="D82" i="34"/>
  <c r="C82" i="34"/>
  <c r="D81" i="34"/>
  <c r="C81" i="34"/>
  <c r="D80" i="34"/>
  <c r="C80" i="34"/>
  <c r="D79" i="34"/>
  <c r="C79" i="34"/>
  <c r="D78" i="34"/>
  <c r="C78" i="34"/>
  <c r="D77" i="34"/>
  <c r="C77" i="34"/>
  <c r="D76" i="34"/>
  <c r="C76" i="34"/>
  <c r="D75" i="34"/>
  <c r="C75" i="34"/>
  <c r="D74" i="34"/>
  <c r="C74" i="34"/>
  <c r="D73" i="34"/>
  <c r="C73" i="34"/>
  <c r="D72" i="34"/>
  <c r="C72" i="34"/>
  <c r="D71" i="34"/>
  <c r="C71" i="34"/>
  <c r="D70" i="34"/>
  <c r="C70" i="34"/>
  <c r="D69" i="34"/>
  <c r="C69" i="34"/>
  <c r="D68" i="34"/>
  <c r="C68" i="34"/>
  <c r="D67" i="34"/>
  <c r="C67" i="34"/>
  <c r="D66" i="34"/>
  <c r="C66" i="34"/>
  <c r="D65" i="34"/>
  <c r="C65" i="34"/>
  <c r="D64" i="34"/>
  <c r="C64" i="34"/>
  <c r="D63" i="34"/>
  <c r="C63" i="34"/>
  <c r="D62" i="34"/>
  <c r="C62" i="34"/>
  <c r="D61" i="34"/>
  <c r="C61" i="34"/>
  <c r="D60" i="34"/>
  <c r="C60" i="34"/>
  <c r="D59" i="34"/>
  <c r="C59" i="34"/>
  <c r="D58" i="34"/>
  <c r="C58" i="34"/>
  <c r="D57" i="34"/>
  <c r="C57" i="34"/>
  <c r="D56" i="34"/>
  <c r="C56" i="34"/>
  <c r="D55" i="34"/>
  <c r="C55" i="34"/>
  <c r="D54" i="34"/>
  <c r="C54" i="34"/>
  <c r="D53" i="34"/>
  <c r="C53" i="34"/>
  <c r="D52" i="34"/>
  <c r="C52" i="34"/>
  <c r="D51" i="34"/>
  <c r="C51" i="34"/>
  <c r="D50" i="34"/>
  <c r="C50" i="34"/>
  <c r="D49" i="34"/>
  <c r="C49" i="34"/>
  <c r="D48" i="34"/>
  <c r="C48" i="34"/>
  <c r="D47" i="34"/>
  <c r="C47" i="34"/>
  <c r="D46" i="34"/>
  <c r="C46" i="34"/>
  <c r="D45" i="34"/>
  <c r="C45" i="34"/>
  <c r="D44" i="34"/>
  <c r="C44" i="34"/>
  <c r="D43" i="34"/>
  <c r="C43" i="34"/>
  <c r="D42" i="34"/>
  <c r="C42" i="34"/>
  <c r="D41" i="34"/>
  <c r="C41" i="34"/>
  <c r="D40" i="34"/>
  <c r="C40" i="34"/>
  <c r="D39" i="34"/>
  <c r="C39" i="34"/>
  <c r="D38" i="34"/>
  <c r="C38" i="34"/>
  <c r="D37" i="34"/>
  <c r="C37" i="34"/>
  <c r="D36" i="34"/>
  <c r="C36" i="34"/>
  <c r="D35" i="34"/>
  <c r="C35" i="34"/>
  <c r="D34" i="34"/>
  <c r="C34" i="34"/>
  <c r="D33" i="34"/>
  <c r="C33" i="34"/>
  <c r="D32" i="34"/>
  <c r="C32" i="34"/>
  <c r="D31" i="34"/>
  <c r="C31" i="34"/>
  <c r="D30" i="34"/>
  <c r="C30" i="34"/>
  <c r="D29" i="34"/>
  <c r="C29" i="34"/>
  <c r="D28" i="34"/>
  <c r="C28" i="34"/>
  <c r="D27" i="34"/>
  <c r="C27" i="34"/>
  <c r="D26" i="34"/>
  <c r="C26" i="34"/>
  <c r="D25" i="34"/>
  <c r="C25" i="34"/>
  <c r="D24" i="34"/>
  <c r="C24" i="34"/>
  <c r="D23" i="34"/>
  <c r="C23" i="34"/>
  <c r="D22" i="34"/>
  <c r="C22" i="34"/>
  <c r="D21" i="34"/>
  <c r="C21" i="34"/>
  <c r="D20" i="34"/>
  <c r="C20" i="34"/>
  <c r="D19" i="34"/>
  <c r="C19" i="34"/>
  <c r="D18" i="34"/>
  <c r="C18" i="34"/>
  <c r="D17" i="34"/>
  <c r="C17" i="34"/>
  <c r="D16" i="34"/>
  <c r="C16" i="34"/>
  <c r="D15" i="34"/>
  <c r="C15" i="34"/>
  <c r="D14" i="34"/>
  <c r="C14" i="34"/>
  <c r="D13" i="34"/>
  <c r="C13" i="34"/>
  <c r="D12" i="34"/>
  <c r="C12" i="34"/>
  <c r="D11" i="34"/>
  <c r="C11" i="34"/>
  <c r="D10" i="34"/>
  <c r="C10" i="34"/>
  <c r="D9" i="34"/>
  <c r="C9" i="34"/>
  <c r="D8" i="34"/>
  <c r="C8" i="34"/>
  <c r="D7" i="34"/>
  <c r="C7" i="34"/>
  <c r="D6" i="34"/>
  <c r="C6" i="34"/>
  <c r="D154" i="18"/>
  <c r="C154" i="18"/>
  <c r="D153" i="18"/>
  <c r="C153" i="18"/>
  <c r="D152" i="18"/>
  <c r="C152" i="18"/>
  <c r="D151" i="18"/>
  <c r="C151" i="18"/>
  <c r="D150" i="18"/>
  <c r="C150" i="18"/>
  <c r="D149" i="18"/>
  <c r="C149" i="18"/>
  <c r="D148" i="18"/>
  <c r="C148" i="18"/>
  <c r="D147" i="18"/>
  <c r="C147" i="18"/>
  <c r="D146" i="18"/>
  <c r="C146" i="18"/>
  <c r="D145" i="18"/>
  <c r="C145" i="18"/>
  <c r="D144" i="18"/>
  <c r="C144" i="18"/>
  <c r="D143" i="18"/>
  <c r="C143" i="18"/>
  <c r="D142" i="18"/>
  <c r="C142" i="18"/>
  <c r="D141" i="18"/>
  <c r="C141" i="18"/>
  <c r="D140" i="18"/>
  <c r="C140" i="18"/>
  <c r="D139" i="18"/>
  <c r="C139" i="18"/>
  <c r="D138" i="18"/>
  <c r="C138" i="18"/>
  <c r="D137" i="18"/>
  <c r="C137" i="18"/>
  <c r="D136" i="18"/>
  <c r="C136" i="18"/>
  <c r="D135" i="18"/>
  <c r="C135" i="18"/>
  <c r="D134" i="18"/>
  <c r="C134" i="18"/>
  <c r="D133" i="18"/>
  <c r="C133" i="18"/>
  <c r="D132" i="18"/>
  <c r="C132" i="18"/>
  <c r="D131" i="18"/>
  <c r="C131" i="18"/>
  <c r="D130" i="18"/>
  <c r="C130" i="18"/>
  <c r="D129" i="18"/>
  <c r="C129" i="18"/>
  <c r="D128" i="18"/>
  <c r="C128" i="18"/>
  <c r="D127" i="18"/>
  <c r="C127" i="18"/>
  <c r="D126" i="18"/>
  <c r="C126" i="18"/>
  <c r="D125" i="18"/>
  <c r="C125" i="18"/>
  <c r="D124" i="18"/>
  <c r="C124" i="18"/>
  <c r="D123" i="18"/>
  <c r="C123" i="18"/>
  <c r="D122" i="18"/>
  <c r="C122" i="18"/>
  <c r="D121" i="18"/>
  <c r="C121" i="18"/>
  <c r="D120" i="18"/>
  <c r="C120" i="18"/>
  <c r="D119" i="18"/>
  <c r="C119" i="18"/>
  <c r="D118" i="18"/>
  <c r="C118" i="18"/>
  <c r="D117" i="18"/>
  <c r="C117" i="18"/>
  <c r="D116" i="18"/>
  <c r="C116" i="18"/>
  <c r="D115" i="18"/>
  <c r="C115" i="18"/>
  <c r="D114" i="18"/>
  <c r="C114" i="18"/>
  <c r="D113" i="18"/>
  <c r="C113" i="18"/>
  <c r="D112" i="18"/>
  <c r="C112" i="18"/>
  <c r="D111" i="18"/>
  <c r="C111" i="18"/>
  <c r="D110" i="18"/>
  <c r="C110" i="18"/>
  <c r="D109" i="18"/>
  <c r="C109" i="18"/>
  <c r="D108" i="18"/>
  <c r="C108" i="18"/>
  <c r="D107" i="18"/>
  <c r="C107" i="18"/>
  <c r="D106" i="18"/>
  <c r="C106" i="18"/>
  <c r="D105" i="18"/>
  <c r="C105" i="18"/>
  <c r="D104" i="18"/>
  <c r="C104" i="18"/>
  <c r="D103" i="18"/>
  <c r="C103" i="18"/>
  <c r="D102" i="18"/>
  <c r="C102" i="18"/>
  <c r="D101" i="18"/>
  <c r="C101" i="18"/>
  <c r="D100" i="18"/>
  <c r="C100" i="18"/>
  <c r="D99" i="18"/>
  <c r="C99" i="18"/>
  <c r="D98" i="18"/>
  <c r="C98" i="18"/>
  <c r="D97" i="18"/>
  <c r="C97" i="18"/>
  <c r="D96" i="18"/>
  <c r="C96" i="18"/>
  <c r="D95" i="18"/>
  <c r="C95" i="18"/>
  <c r="D94" i="18"/>
  <c r="C94" i="18"/>
  <c r="D93" i="18"/>
  <c r="C93" i="18"/>
  <c r="D92" i="18"/>
  <c r="C92" i="18"/>
  <c r="D91" i="18"/>
  <c r="C91" i="18"/>
  <c r="D90" i="18"/>
  <c r="C90" i="18"/>
  <c r="D89" i="18"/>
  <c r="C89" i="18"/>
  <c r="D88" i="18"/>
  <c r="C88" i="18"/>
  <c r="D87" i="18"/>
  <c r="C87" i="18"/>
  <c r="D86" i="18"/>
  <c r="C86" i="18"/>
  <c r="D85" i="18"/>
  <c r="C85" i="18"/>
  <c r="D84" i="18"/>
  <c r="C84" i="18"/>
  <c r="D83" i="18"/>
  <c r="C83" i="18"/>
  <c r="D82" i="18"/>
  <c r="C82" i="18"/>
  <c r="D81" i="18"/>
  <c r="C81" i="18"/>
  <c r="D80" i="18"/>
  <c r="C80" i="18"/>
  <c r="D79" i="18"/>
  <c r="C79" i="18"/>
  <c r="D78" i="18"/>
  <c r="C78" i="18"/>
  <c r="D77" i="18"/>
  <c r="C77" i="18"/>
  <c r="D76" i="18"/>
  <c r="C76" i="18"/>
  <c r="D75" i="18"/>
  <c r="C75" i="18"/>
  <c r="D74" i="18"/>
  <c r="C74" i="18"/>
  <c r="D73" i="18"/>
  <c r="C73" i="18"/>
  <c r="D72" i="18"/>
  <c r="C72" i="18"/>
  <c r="D71" i="18"/>
  <c r="C71" i="18"/>
  <c r="D70" i="18"/>
  <c r="C70" i="18"/>
  <c r="D69" i="18"/>
  <c r="C69" i="18"/>
  <c r="D68" i="18"/>
  <c r="C68" i="18"/>
  <c r="D67" i="18"/>
  <c r="C67" i="18"/>
  <c r="D66" i="18"/>
  <c r="C66" i="18"/>
  <c r="D65" i="18"/>
  <c r="C65" i="18"/>
  <c r="D64" i="18"/>
  <c r="C64" i="18"/>
  <c r="D63" i="18"/>
  <c r="C63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8" i="18"/>
  <c r="C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154" i="11"/>
  <c r="C154" i="11"/>
  <c r="D153" i="11"/>
  <c r="C153" i="11"/>
  <c r="D152" i="11"/>
  <c r="C152" i="11"/>
  <c r="D151" i="11"/>
  <c r="C151" i="11"/>
  <c r="D150" i="11"/>
  <c r="C150" i="11"/>
  <c r="D149" i="11"/>
  <c r="C149" i="11"/>
  <c r="D148" i="11"/>
  <c r="C148" i="11"/>
  <c r="D147" i="11"/>
  <c r="C147" i="11"/>
  <c r="D146" i="11"/>
  <c r="C146" i="11"/>
  <c r="D145" i="11"/>
  <c r="C145" i="11"/>
  <c r="D144" i="11"/>
  <c r="C144" i="11"/>
  <c r="D143" i="11"/>
  <c r="C143" i="11"/>
  <c r="D142" i="11"/>
  <c r="C142" i="11"/>
  <c r="D141" i="11"/>
  <c r="C141" i="11"/>
  <c r="D140" i="11"/>
  <c r="C140" i="11"/>
  <c r="D139" i="11"/>
  <c r="C139" i="11"/>
  <c r="D138" i="11"/>
  <c r="C138" i="11"/>
  <c r="D137" i="11"/>
  <c r="C137" i="11"/>
  <c r="D136" i="11"/>
  <c r="C136" i="11"/>
  <c r="D135" i="11"/>
  <c r="C135" i="11"/>
  <c r="D134" i="11"/>
  <c r="C134" i="11"/>
  <c r="D133" i="11"/>
  <c r="C133" i="11"/>
  <c r="D132" i="11"/>
  <c r="C132" i="11"/>
  <c r="D131" i="11"/>
  <c r="C131" i="11"/>
  <c r="D130" i="11"/>
  <c r="C130" i="11"/>
  <c r="D129" i="11"/>
  <c r="C129" i="11"/>
  <c r="D128" i="11"/>
  <c r="C128" i="11"/>
  <c r="D127" i="11"/>
  <c r="C127" i="11"/>
  <c r="D126" i="11"/>
  <c r="C126" i="11"/>
  <c r="D125" i="11"/>
  <c r="C125" i="11"/>
  <c r="D124" i="11"/>
  <c r="C124" i="11"/>
  <c r="D123" i="11"/>
  <c r="C123" i="11"/>
  <c r="D122" i="11"/>
  <c r="C122" i="11"/>
  <c r="D121" i="11"/>
  <c r="C121" i="11"/>
  <c r="D120" i="11"/>
  <c r="C120" i="11"/>
  <c r="D119" i="11"/>
  <c r="C119" i="11"/>
  <c r="D118" i="11"/>
  <c r="C118" i="11"/>
  <c r="D117" i="11"/>
  <c r="C117" i="11"/>
  <c r="D116" i="11"/>
  <c r="C116" i="11"/>
  <c r="D115" i="11"/>
  <c r="C115" i="11"/>
  <c r="D114" i="11"/>
  <c r="C114" i="11"/>
  <c r="D113" i="11"/>
  <c r="C113" i="11"/>
  <c r="D112" i="11"/>
  <c r="C112" i="11"/>
  <c r="D111" i="11"/>
  <c r="C111" i="11"/>
  <c r="D110" i="11"/>
  <c r="C110" i="11"/>
  <c r="D109" i="11"/>
  <c r="C109" i="11"/>
  <c r="D108" i="11"/>
  <c r="C108" i="11"/>
  <c r="D107" i="11"/>
  <c r="C107" i="11"/>
  <c r="D106" i="11"/>
  <c r="C106" i="11"/>
  <c r="D105" i="11"/>
  <c r="C105" i="11"/>
  <c r="D104" i="11"/>
  <c r="C104" i="11"/>
  <c r="D103" i="11"/>
  <c r="C103" i="11"/>
  <c r="D102" i="11"/>
  <c r="C102" i="11"/>
  <c r="D101" i="11"/>
  <c r="C101" i="11"/>
  <c r="D100" i="11"/>
  <c r="C100" i="11"/>
  <c r="D99" i="11"/>
  <c r="C99" i="11"/>
  <c r="D98" i="11"/>
  <c r="C98" i="11"/>
  <c r="D97" i="11"/>
  <c r="C97" i="11"/>
  <c r="D96" i="11"/>
  <c r="C96" i="11"/>
  <c r="D95" i="11"/>
  <c r="C95" i="11"/>
  <c r="D94" i="11"/>
  <c r="C94" i="11"/>
  <c r="D93" i="11"/>
  <c r="C93" i="11"/>
  <c r="D92" i="11"/>
  <c r="C92" i="11"/>
  <c r="D91" i="11"/>
  <c r="C91" i="11"/>
  <c r="D90" i="11"/>
  <c r="C90" i="11"/>
  <c r="D89" i="11"/>
  <c r="C89" i="11"/>
  <c r="D88" i="11"/>
  <c r="C88" i="11"/>
  <c r="D87" i="11"/>
  <c r="C87" i="11"/>
  <c r="D86" i="11"/>
  <c r="C86" i="11"/>
  <c r="D85" i="11"/>
  <c r="C85" i="11"/>
  <c r="D84" i="11"/>
  <c r="C84" i="11"/>
  <c r="D83" i="11"/>
  <c r="C83" i="11"/>
  <c r="D82" i="11"/>
  <c r="C82" i="11"/>
  <c r="D81" i="11"/>
  <c r="C81" i="11"/>
  <c r="D80" i="11"/>
  <c r="C80" i="11"/>
  <c r="D79" i="11"/>
  <c r="C79" i="11"/>
  <c r="D78" i="11"/>
  <c r="C78" i="11"/>
  <c r="D77" i="11"/>
  <c r="C77" i="11"/>
  <c r="D76" i="11"/>
  <c r="C76" i="11"/>
  <c r="D75" i="11"/>
  <c r="C75" i="11"/>
  <c r="D74" i="11"/>
  <c r="C74" i="11"/>
  <c r="D73" i="11"/>
  <c r="C73" i="11"/>
  <c r="D72" i="11"/>
  <c r="C72" i="11"/>
  <c r="D71" i="11"/>
  <c r="C71" i="11"/>
  <c r="D70" i="11"/>
  <c r="C70" i="11"/>
  <c r="D69" i="11"/>
  <c r="C69" i="11"/>
  <c r="D68" i="11"/>
  <c r="C68" i="11"/>
  <c r="D67" i="11"/>
  <c r="C67" i="11"/>
  <c r="D66" i="11"/>
  <c r="C66" i="11"/>
  <c r="D65" i="11"/>
  <c r="C65" i="11"/>
  <c r="D64" i="11"/>
  <c r="C64" i="11"/>
  <c r="D63" i="11"/>
  <c r="C63" i="11"/>
  <c r="D62" i="11"/>
  <c r="C62" i="11"/>
  <c r="D61" i="11"/>
  <c r="C61" i="11"/>
  <c r="D60" i="11"/>
  <c r="C60" i="11"/>
  <c r="D59" i="11"/>
  <c r="C59" i="11"/>
  <c r="D58" i="11"/>
  <c r="C58" i="11"/>
  <c r="D57" i="11"/>
  <c r="C57" i="11"/>
  <c r="D56" i="11"/>
  <c r="C56" i="11"/>
  <c r="D55" i="11"/>
  <c r="C55" i="11"/>
  <c r="D54" i="11"/>
  <c r="C54" i="11"/>
  <c r="D53" i="11"/>
  <c r="C53" i="11"/>
  <c r="D52" i="11"/>
  <c r="C52" i="11"/>
  <c r="D51" i="11"/>
  <c r="C51" i="11"/>
  <c r="D50" i="11"/>
  <c r="C50" i="11"/>
  <c r="D49" i="11"/>
  <c r="C49" i="11"/>
  <c r="D48" i="11"/>
  <c r="C48" i="11"/>
  <c r="D47" i="11"/>
  <c r="C47" i="11"/>
  <c r="D46" i="11"/>
  <c r="C46" i="11"/>
  <c r="D45" i="11"/>
  <c r="C45" i="11"/>
  <c r="D44" i="11"/>
  <c r="C44" i="11"/>
  <c r="D43" i="11"/>
  <c r="C43" i="11"/>
  <c r="D42" i="11"/>
  <c r="C42" i="11"/>
  <c r="D41" i="11"/>
  <c r="C41" i="11"/>
  <c r="D40" i="11"/>
  <c r="C40" i="11"/>
  <c r="D39" i="11"/>
  <c r="C39" i="11"/>
  <c r="D38" i="11"/>
  <c r="C38" i="11"/>
  <c r="D37" i="11"/>
  <c r="C37" i="11"/>
  <c r="D36" i="11"/>
  <c r="C36" i="11"/>
  <c r="D35" i="11"/>
  <c r="C35" i="11"/>
  <c r="D34" i="11"/>
  <c r="C34" i="11"/>
  <c r="D33" i="11"/>
  <c r="C33" i="11"/>
  <c r="D32" i="11"/>
  <c r="C32" i="11"/>
  <c r="D31" i="11"/>
  <c r="C31" i="11"/>
  <c r="D30" i="11"/>
  <c r="C30" i="11"/>
  <c r="D29" i="11"/>
  <c r="C29" i="11"/>
  <c r="D28" i="11"/>
  <c r="C28" i="11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154" i="3"/>
  <c r="C154" i="3"/>
  <c r="D153" i="3"/>
  <c r="C153" i="3"/>
  <c r="D152" i="3"/>
  <c r="C152" i="3"/>
  <c r="D151" i="3"/>
  <c r="C151" i="3"/>
  <c r="D150" i="3"/>
  <c r="C150" i="3"/>
  <c r="D149" i="3"/>
  <c r="C149" i="3"/>
  <c r="D148" i="3"/>
  <c r="C148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D140" i="3"/>
  <c r="C140" i="3"/>
  <c r="D139" i="3"/>
  <c r="C139" i="3"/>
  <c r="D138" i="3"/>
  <c r="C138" i="3"/>
  <c r="D137" i="3"/>
  <c r="C137" i="3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D100" i="3"/>
  <c r="C100" i="3"/>
  <c r="D99" i="3"/>
  <c r="C99" i="3"/>
  <c r="D98" i="3"/>
  <c r="C98" i="3"/>
  <c r="D97" i="3"/>
  <c r="C97" i="3"/>
  <c r="D96" i="3"/>
  <c r="C96" i="3"/>
  <c r="D95" i="3"/>
  <c r="C95" i="3"/>
  <c r="D94" i="3"/>
  <c r="C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D83" i="3"/>
  <c r="C83" i="3"/>
  <c r="D82" i="3"/>
  <c r="C82" i="3"/>
  <c r="D81" i="3"/>
  <c r="C81" i="3"/>
  <c r="D80" i="3"/>
  <c r="C80" i="3"/>
  <c r="D79" i="3"/>
  <c r="C79" i="3"/>
  <c r="D78" i="3"/>
  <c r="C78" i="3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155" i="22"/>
  <c r="C155" i="22"/>
  <c r="D154" i="22"/>
  <c r="C154" i="22"/>
  <c r="D153" i="22"/>
  <c r="C153" i="22"/>
  <c r="D152" i="22"/>
  <c r="C152" i="22"/>
  <c r="D151" i="22"/>
  <c r="C151" i="22"/>
  <c r="D150" i="22"/>
  <c r="C150" i="22"/>
  <c r="D149" i="22"/>
  <c r="C149" i="22"/>
  <c r="D148" i="22"/>
  <c r="C148" i="22"/>
  <c r="D147" i="22"/>
  <c r="C147" i="22"/>
  <c r="D146" i="22"/>
  <c r="C146" i="22"/>
  <c r="D145" i="22"/>
  <c r="C145" i="22"/>
  <c r="D144" i="22"/>
  <c r="C144" i="22"/>
  <c r="D143" i="22"/>
  <c r="C143" i="22"/>
  <c r="D142" i="22"/>
  <c r="C142" i="22"/>
  <c r="D141" i="22"/>
  <c r="C141" i="22"/>
  <c r="D140" i="22"/>
  <c r="C140" i="22"/>
  <c r="D139" i="22"/>
  <c r="C139" i="22"/>
  <c r="D138" i="22"/>
  <c r="C138" i="22"/>
  <c r="D137" i="22"/>
  <c r="C137" i="22"/>
  <c r="D136" i="22"/>
  <c r="C136" i="22"/>
  <c r="D135" i="22"/>
  <c r="C135" i="22"/>
  <c r="D134" i="22"/>
  <c r="C134" i="22"/>
  <c r="D133" i="22"/>
  <c r="C133" i="22"/>
  <c r="D132" i="22"/>
  <c r="C132" i="22"/>
  <c r="D131" i="22"/>
  <c r="C131" i="22"/>
  <c r="D130" i="22"/>
  <c r="C130" i="22"/>
  <c r="D129" i="22"/>
  <c r="C129" i="22"/>
  <c r="D128" i="22"/>
  <c r="C128" i="22"/>
  <c r="D127" i="22"/>
  <c r="C127" i="22"/>
  <c r="D126" i="22"/>
  <c r="C126" i="22"/>
  <c r="D125" i="22"/>
  <c r="C125" i="22"/>
  <c r="D124" i="22"/>
  <c r="C124" i="22"/>
  <c r="D123" i="22"/>
  <c r="C123" i="22"/>
  <c r="D122" i="22"/>
  <c r="C122" i="22"/>
  <c r="D121" i="22"/>
  <c r="C121" i="22"/>
  <c r="D120" i="22"/>
  <c r="C120" i="22"/>
  <c r="D119" i="22"/>
  <c r="C119" i="22"/>
  <c r="D118" i="22"/>
  <c r="C118" i="22"/>
  <c r="D117" i="22"/>
  <c r="C117" i="22"/>
  <c r="D116" i="22"/>
  <c r="C116" i="22"/>
  <c r="D115" i="22"/>
  <c r="C115" i="22"/>
  <c r="D114" i="22"/>
  <c r="C114" i="22"/>
  <c r="D113" i="22"/>
  <c r="C113" i="22"/>
  <c r="D112" i="22"/>
  <c r="C112" i="22"/>
  <c r="D111" i="22"/>
  <c r="C111" i="22"/>
  <c r="D110" i="22"/>
  <c r="C110" i="22"/>
  <c r="D109" i="22"/>
  <c r="C109" i="22"/>
  <c r="D108" i="22"/>
  <c r="C108" i="22"/>
  <c r="D107" i="22"/>
  <c r="C107" i="22"/>
  <c r="D106" i="22"/>
  <c r="C106" i="22"/>
  <c r="D105" i="22"/>
  <c r="C105" i="22"/>
  <c r="D104" i="22"/>
  <c r="C104" i="22"/>
  <c r="D103" i="22"/>
  <c r="C103" i="22"/>
  <c r="D102" i="22"/>
  <c r="C102" i="22"/>
  <c r="D101" i="22"/>
  <c r="C101" i="22"/>
  <c r="D100" i="22"/>
  <c r="C100" i="22"/>
  <c r="D99" i="22"/>
  <c r="C99" i="22"/>
  <c r="D98" i="22"/>
  <c r="C98" i="22"/>
  <c r="D97" i="22"/>
  <c r="C97" i="22"/>
  <c r="D96" i="22"/>
  <c r="C96" i="22"/>
  <c r="D95" i="22"/>
  <c r="C95" i="22"/>
  <c r="D94" i="22"/>
  <c r="C94" i="22"/>
  <c r="D93" i="22"/>
  <c r="C93" i="22"/>
  <c r="D92" i="22"/>
  <c r="C92" i="22"/>
  <c r="D91" i="22"/>
  <c r="C91" i="22"/>
  <c r="D90" i="22"/>
  <c r="C90" i="22"/>
  <c r="D89" i="22"/>
  <c r="C89" i="22"/>
  <c r="D88" i="22"/>
  <c r="C88" i="22"/>
  <c r="D87" i="22"/>
  <c r="C87" i="22"/>
  <c r="D86" i="22"/>
  <c r="C86" i="22"/>
  <c r="D85" i="22"/>
  <c r="C85" i="22"/>
  <c r="D84" i="22"/>
  <c r="C84" i="22"/>
  <c r="D83" i="22"/>
  <c r="C83" i="22"/>
  <c r="D82" i="22"/>
  <c r="C82" i="22"/>
  <c r="D81" i="22"/>
  <c r="C81" i="22"/>
  <c r="D80" i="22"/>
  <c r="C80" i="22"/>
  <c r="D79" i="22"/>
  <c r="C79" i="22"/>
  <c r="D78" i="22"/>
  <c r="C78" i="22"/>
  <c r="D77" i="22"/>
  <c r="C77" i="22"/>
  <c r="D76" i="22"/>
  <c r="C76" i="22"/>
  <c r="D75" i="22"/>
  <c r="C75" i="22"/>
  <c r="D74" i="22"/>
  <c r="C74" i="22"/>
  <c r="D73" i="22"/>
  <c r="C73" i="22"/>
  <c r="D72" i="22"/>
  <c r="C72" i="22"/>
  <c r="D71" i="22"/>
  <c r="C71" i="22"/>
  <c r="D70" i="22"/>
  <c r="C70" i="22"/>
  <c r="D69" i="22"/>
  <c r="C69" i="22"/>
  <c r="D68" i="22"/>
  <c r="C68" i="22"/>
  <c r="D67" i="22"/>
  <c r="C67" i="22"/>
  <c r="D66" i="22"/>
  <c r="C66" i="22"/>
  <c r="D65" i="22"/>
  <c r="C65" i="22"/>
  <c r="D64" i="22"/>
  <c r="C64" i="22"/>
  <c r="D63" i="22"/>
  <c r="C63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D30" i="22"/>
  <c r="C30" i="22"/>
  <c r="D29" i="22"/>
  <c r="C29" i="22"/>
  <c r="D28" i="22"/>
  <c r="C28" i="22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154" i="31"/>
  <c r="C154" i="31"/>
  <c r="D153" i="31"/>
  <c r="C153" i="31"/>
  <c r="D152" i="31"/>
  <c r="C152" i="31"/>
  <c r="D151" i="31"/>
  <c r="C151" i="31"/>
  <c r="D150" i="31"/>
  <c r="C150" i="31"/>
  <c r="D149" i="31"/>
  <c r="C149" i="31"/>
  <c r="D148" i="31"/>
  <c r="C148" i="31"/>
  <c r="D147" i="31"/>
  <c r="C147" i="31"/>
  <c r="D146" i="31"/>
  <c r="C146" i="31"/>
  <c r="D145" i="31"/>
  <c r="C145" i="31"/>
  <c r="D144" i="31"/>
  <c r="C144" i="31"/>
  <c r="D143" i="31"/>
  <c r="C143" i="31"/>
  <c r="D142" i="31"/>
  <c r="C142" i="31"/>
  <c r="D141" i="31"/>
  <c r="C141" i="31"/>
  <c r="D140" i="31"/>
  <c r="C140" i="31"/>
  <c r="D139" i="31"/>
  <c r="C139" i="31"/>
  <c r="D138" i="31"/>
  <c r="C138" i="31"/>
  <c r="D137" i="31"/>
  <c r="C137" i="31"/>
  <c r="D136" i="31"/>
  <c r="C136" i="31"/>
  <c r="D135" i="31"/>
  <c r="C135" i="31"/>
  <c r="D134" i="31"/>
  <c r="C134" i="31"/>
  <c r="D133" i="31"/>
  <c r="C133" i="31"/>
  <c r="D132" i="31"/>
  <c r="C132" i="31"/>
  <c r="D131" i="31"/>
  <c r="C131" i="31"/>
  <c r="D130" i="31"/>
  <c r="C130" i="31"/>
  <c r="D129" i="31"/>
  <c r="C129" i="31"/>
  <c r="D128" i="31"/>
  <c r="C128" i="31"/>
  <c r="D127" i="31"/>
  <c r="C127" i="31"/>
  <c r="D126" i="31"/>
  <c r="C126" i="31"/>
  <c r="D125" i="31"/>
  <c r="C125" i="31"/>
  <c r="D124" i="31"/>
  <c r="C124" i="31"/>
  <c r="D123" i="31"/>
  <c r="C123" i="31"/>
  <c r="D122" i="31"/>
  <c r="C122" i="31"/>
  <c r="D121" i="31"/>
  <c r="C121" i="31"/>
  <c r="D120" i="31"/>
  <c r="C120" i="31"/>
  <c r="D119" i="31"/>
  <c r="C119" i="31"/>
  <c r="D118" i="31"/>
  <c r="C118" i="31"/>
  <c r="D117" i="31"/>
  <c r="C117" i="31"/>
  <c r="D116" i="31"/>
  <c r="C116" i="31"/>
  <c r="D115" i="31"/>
  <c r="C115" i="31"/>
  <c r="D114" i="31"/>
  <c r="C114" i="31"/>
  <c r="D113" i="31"/>
  <c r="C113" i="31"/>
  <c r="D112" i="31"/>
  <c r="C112" i="31"/>
  <c r="D111" i="31"/>
  <c r="C111" i="31"/>
  <c r="D110" i="31"/>
  <c r="C110" i="31"/>
  <c r="D109" i="31"/>
  <c r="C109" i="31"/>
  <c r="D108" i="31"/>
  <c r="C108" i="31"/>
  <c r="D107" i="31"/>
  <c r="C107" i="31"/>
  <c r="D106" i="31"/>
  <c r="C106" i="31"/>
  <c r="D105" i="31"/>
  <c r="C105" i="31"/>
  <c r="D104" i="31"/>
  <c r="C104" i="31"/>
  <c r="D103" i="31"/>
  <c r="C103" i="31"/>
  <c r="D102" i="31"/>
  <c r="C102" i="31"/>
  <c r="D101" i="31"/>
  <c r="C101" i="31"/>
  <c r="D100" i="31"/>
  <c r="C100" i="31"/>
  <c r="D99" i="31"/>
  <c r="C99" i="31"/>
  <c r="D98" i="31"/>
  <c r="C98" i="31"/>
  <c r="D97" i="31"/>
  <c r="C97" i="31"/>
  <c r="D96" i="31"/>
  <c r="C96" i="31"/>
  <c r="D95" i="31"/>
  <c r="C95" i="31"/>
  <c r="D94" i="31"/>
  <c r="C94" i="31"/>
  <c r="D93" i="31"/>
  <c r="C93" i="31"/>
  <c r="D92" i="3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8" i="31"/>
  <c r="C48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9" i="31"/>
  <c r="C39" i="31"/>
  <c r="D38" i="31"/>
  <c r="C38" i="31"/>
  <c r="D37" i="31"/>
  <c r="C37" i="31"/>
  <c r="D36" i="31"/>
  <c r="C36" i="31"/>
  <c r="D35" i="31"/>
  <c r="C35" i="31"/>
  <c r="D34" i="31"/>
  <c r="C34" i="31"/>
  <c r="D33" i="31"/>
  <c r="C33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7" i="31"/>
  <c r="C17" i="31"/>
  <c r="D16" i="31"/>
  <c r="C16" i="31"/>
  <c r="D15" i="31"/>
  <c r="C15" i="31"/>
  <c r="D14" i="31"/>
  <c r="C14" i="31"/>
  <c r="D13" i="31"/>
  <c r="C13" i="31"/>
  <c r="D12" i="31"/>
  <c r="C12" i="31"/>
  <c r="D11" i="31"/>
  <c r="C11" i="31"/>
  <c r="D10" i="31"/>
  <c r="C10" i="31"/>
  <c r="D9" i="31"/>
  <c r="C9" i="31"/>
  <c r="D8" i="31"/>
  <c r="C8" i="31"/>
  <c r="D7" i="31"/>
  <c r="C7" i="31"/>
  <c r="D6" i="31"/>
  <c r="C6" i="31"/>
  <c r="D154" i="37"/>
  <c r="C154" i="37"/>
  <c r="D153" i="37"/>
  <c r="C153" i="37"/>
  <c r="D152" i="37"/>
  <c r="C152" i="37"/>
  <c r="D151" i="37"/>
  <c r="C151" i="37"/>
  <c r="D150" i="37"/>
  <c r="C150" i="37"/>
  <c r="D149" i="37"/>
  <c r="C149" i="37"/>
  <c r="D148" i="37"/>
  <c r="C148" i="37"/>
  <c r="D147" i="37"/>
  <c r="C147" i="37"/>
  <c r="D146" i="37"/>
  <c r="C146" i="37"/>
  <c r="D145" i="37"/>
  <c r="C145" i="37"/>
  <c r="D144" i="37"/>
  <c r="C144" i="37"/>
  <c r="D143" i="37"/>
  <c r="C143" i="37"/>
  <c r="D142" i="37"/>
  <c r="C142" i="37"/>
  <c r="D141" i="37"/>
  <c r="C141" i="37"/>
  <c r="D140" i="37"/>
  <c r="C140" i="37"/>
  <c r="D139" i="37"/>
  <c r="C139" i="37"/>
  <c r="D138" i="37"/>
  <c r="C138" i="37"/>
  <c r="D137" i="37"/>
  <c r="C137" i="37"/>
  <c r="D136" i="37"/>
  <c r="C136" i="37"/>
  <c r="D135" i="37"/>
  <c r="C135" i="37"/>
  <c r="D134" i="37"/>
  <c r="C134" i="37"/>
  <c r="D133" i="37"/>
  <c r="C133" i="37"/>
  <c r="D132" i="37"/>
  <c r="C132" i="37"/>
  <c r="D131" i="37"/>
  <c r="C131" i="37"/>
  <c r="D130" i="37"/>
  <c r="C130" i="37"/>
  <c r="D129" i="37"/>
  <c r="C129" i="37"/>
  <c r="D128" i="37"/>
  <c r="C128" i="37"/>
  <c r="D127" i="37"/>
  <c r="C127" i="37"/>
  <c r="D126" i="37"/>
  <c r="C126" i="37"/>
  <c r="D125" i="37"/>
  <c r="C125" i="37"/>
  <c r="D124" i="37"/>
  <c r="C124" i="37"/>
  <c r="D123" i="37"/>
  <c r="C123" i="37"/>
  <c r="D122" i="37"/>
  <c r="C122" i="37"/>
  <c r="D121" i="37"/>
  <c r="C121" i="37"/>
  <c r="D120" i="37"/>
  <c r="C120" i="37"/>
  <c r="D119" i="37"/>
  <c r="C119" i="37"/>
  <c r="D118" i="37"/>
  <c r="C118" i="37"/>
  <c r="D117" i="37"/>
  <c r="C117" i="37"/>
  <c r="D116" i="37"/>
  <c r="C116" i="37"/>
  <c r="D115" i="37"/>
  <c r="C115" i="37"/>
  <c r="D114" i="37"/>
  <c r="C114" i="37"/>
  <c r="D113" i="37"/>
  <c r="C113" i="37"/>
  <c r="D112" i="37"/>
  <c r="C112" i="37"/>
  <c r="D111" i="37"/>
  <c r="C111" i="37"/>
  <c r="D110" i="37"/>
  <c r="C110" i="37"/>
  <c r="D109" i="37"/>
  <c r="C109" i="37"/>
  <c r="D108" i="37"/>
  <c r="C108" i="37"/>
  <c r="D107" i="37"/>
  <c r="C107" i="37"/>
  <c r="D106" i="37"/>
  <c r="C106" i="37"/>
  <c r="D105" i="37"/>
  <c r="C105" i="37"/>
  <c r="D104" i="37"/>
  <c r="C104" i="37"/>
  <c r="D103" i="37"/>
  <c r="C103" i="37"/>
  <c r="D102" i="37"/>
  <c r="C102" i="37"/>
  <c r="D101" i="37"/>
  <c r="C101" i="37"/>
  <c r="D100" i="37"/>
  <c r="C100" i="37"/>
  <c r="D99" i="37"/>
  <c r="C99" i="37"/>
  <c r="D98" i="37"/>
  <c r="C98" i="37"/>
  <c r="D97" i="37"/>
  <c r="C97" i="37"/>
  <c r="D96" i="37"/>
  <c r="C96" i="37"/>
  <c r="D95" i="37"/>
  <c r="C95" i="37"/>
  <c r="D94" i="37"/>
  <c r="C94" i="37"/>
  <c r="D93" i="37"/>
  <c r="C93" i="37"/>
  <c r="D92" i="37"/>
  <c r="C92" i="37"/>
  <c r="D91" i="37"/>
  <c r="C91" i="37"/>
  <c r="D90" i="37"/>
  <c r="C90" i="37"/>
  <c r="D89" i="37"/>
  <c r="C89" i="37"/>
  <c r="D88" i="37"/>
  <c r="C88" i="37"/>
  <c r="D87" i="37"/>
  <c r="C87" i="37"/>
  <c r="D86" i="37"/>
  <c r="C86" i="37"/>
  <c r="D85" i="37"/>
  <c r="C85" i="37"/>
  <c r="D84" i="37"/>
  <c r="C84" i="37"/>
  <c r="D83" i="37"/>
  <c r="C83" i="37"/>
  <c r="D82" i="37"/>
  <c r="C82" i="37"/>
  <c r="D81" i="37"/>
  <c r="C81" i="37"/>
  <c r="D80" i="37"/>
  <c r="C80" i="37"/>
  <c r="D79" i="37"/>
  <c r="C79" i="37"/>
  <c r="D78" i="37"/>
  <c r="C78" i="37"/>
  <c r="D77" i="37"/>
  <c r="C77" i="37"/>
  <c r="D76" i="37"/>
  <c r="C76" i="37"/>
  <c r="D75" i="37"/>
  <c r="C75" i="37"/>
  <c r="D74" i="37"/>
  <c r="C74" i="37"/>
  <c r="D73" i="37"/>
  <c r="C73" i="37"/>
  <c r="D72" i="37"/>
  <c r="C72" i="37"/>
  <c r="D71" i="37"/>
  <c r="C71" i="37"/>
  <c r="D70" i="37"/>
  <c r="C70" i="37"/>
  <c r="D69" i="37"/>
  <c r="C69" i="37"/>
  <c r="D68" i="37"/>
  <c r="C68" i="37"/>
  <c r="D67" i="37"/>
  <c r="C67" i="37"/>
  <c r="D66" i="37"/>
  <c r="C66" i="37"/>
  <c r="D65" i="37"/>
  <c r="C65" i="37"/>
  <c r="D64" i="37"/>
  <c r="C64" i="37"/>
  <c r="D63" i="37"/>
  <c r="C63" i="37"/>
  <c r="D62" i="37"/>
  <c r="C62" i="37"/>
  <c r="D61" i="37"/>
  <c r="C61" i="37"/>
  <c r="D60" i="37"/>
  <c r="C60" i="37"/>
  <c r="D59" i="37"/>
  <c r="C59" i="37"/>
  <c r="D58" i="37"/>
  <c r="C58" i="37"/>
  <c r="D57" i="37"/>
  <c r="C57" i="37"/>
  <c r="D56" i="37"/>
  <c r="C56" i="37"/>
  <c r="D55" i="37"/>
  <c r="C55" i="37"/>
  <c r="D54" i="37"/>
  <c r="C54" i="37"/>
  <c r="D53" i="37"/>
  <c r="C53" i="37"/>
  <c r="D52" i="37"/>
  <c r="C52" i="37"/>
  <c r="D51" i="37"/>
  <c r="C51" i="37"/>
  <c r="D50" i="37"/>
  <c r="C50" i="37"/>
  <c r="D49" i="37"/>
  <c r="C49" i="37"/>
  <c r="D48" i="37"/>
  <c r="C48" i="37"/>
  <c r="D47" i="37"/>
  <c r="C47" i="37"/>
  <c r="D46" i="37"/>
  <c r="C46" i="37"/>
  <c r="D45" i="37"/>
  <c r="C45" i="37"/>
  <c r="D44" i="37"/>
  <c r="C44" i="37"/>
  <c r="D43" i="37"/>
  <c r="C43" i="37"/>
  <c r="D42" i="37"/>
  <c r="C42" i="37"/>
  <c r="D41" i="37"/>
  <c r="C41" i="37"/>
  <c r="D40" i="37"/>
  <c r="C40" i="37"/>
  <c r="D39" i="37"/>
  <c r="C39" i="37"/>
  <c r="D38" i="37"/>
  <c r="C38" i="37"/>
  <c r="D37" i="37"/>
  <c r="C37" i="37"/>
  <c r="D36" i="37"/>
  <c r="C36" i="37"/>
  <c r="D35" i="37"/>
  <c r="C35" i="37"/>
  <c r="D34" i="37"/>
  <c r="C34" i="37"/>
  <c r="D33" i="37"/>
  <c r="C33" i="37"/>
  <c r="D32" i="37"/>
  <c r="C32" i="37"/>
  <c r="D31" i="37"/>
  <c r="C31" i="37"/>
  <c r="D30" i="37"/>
  <c r="C30" i="37"/>
  <c r="D29" i="37"/>
  <c r="C29" i="37"/>
  <c r="D28" i="37"/>
  <c r="C28" i="37"/>
  <c r="D27" i="37"/>
  <c r="C27" i="37"/>
  <c r="D26" i="37"/>
  <c r="C26" i="37"/>
  <c r="D25" i="37"/>
  <c r="C25" i="37"/>
  <c r="D24" i="37"/>
  <c r="C24" i="37"/>
  <c r="D23" i="37"/>
  <c r="C23" i="37"/>
  <c r="D22" i="37"/>
  <c r="C22" i="37"/>
  <c r="D21" i="37"/>
  <c r="C21" i="37"/>
  <c r="D20" i="37"/>
  <c r="C20" i="37"/>
  <c r="D19" i="37"/>
  <c r="C19" i="37"/>
  <c r="D18" i="37"/>
  <c r="C18" i="37"/>
  <c r="D17" i="37"/>
  <c r="C17" i="37"/>
  <c r="D16" i="37"/>
  <c r="C16" i="37"/>
  <c r="D15" i="37"/>
  <c r="C15" i="37"/>
  <c r="D14" i="37"/>
  <c r="C14" i="37"/>
  <c r="D13" i="37"/>
  <c r="C13" i="37"/>
  <c r="D12" i="37"/>
  <c r="C12" i="37"/>
  <c r="D11" i="37"/>
  <c r="C11" i="37"/>
  <c r="D10" i="37"/>
  <c r="C10" i="37"/>
  <c r="D9" i="37"/>
  <c r="C9" i="37"/>
  <c r="D8" i="37"/>
  <c r="C8" i="37"/>
  <c r="D7" i="37"/>
  <c r="C7" i="37"/>
  <c r="D6" i="37"/>
  <c r="C6" i="37"/>
  <c r="D154" i="36"/>
  <c r="C154" i="36"/>
  <c r="D153" i="36"/>
  <c r="C153" i="36"/>
  <c r="D152" i="36"/>
  <c r="C152" i="36"/>
  <c r="D151" i="36"/>
  <c r="C151" i="36"/>
  <c r="D150" i="36"/>
  <c r="C150" i="36"/>
  <c r="D149" i="36"/>
  <c r="C149" i="36"/>
  <c r="D148" i="36"/>
  <c r="C148" i="36"/>
  <c r="D147" i="36"/>
  <c r="C147" i="36"/>
  <c r="D146" i="36"/>
  <c r="C146" i="36"/>
  <c r="D145" i="36"/>
  <c r="C145" i="36"/>
  <c r="D144" i="36"/>
  <c r="C144" i="36"/>
  <c r="D143" i="36"/>
  <c r="C143" i="36"/>
  <c r="D142" i="36"/>
  <c r="C142" i="36"/>
  <c r="D141" i="36"/>
  <c r="C141" i="36"/>
  <c r="D140" i="36"/>
  <c r="C140" i="36"/>
  <c r="D139" i="36"/>
  <c r="C139" i="36"/>
  <c r="D138" i="36"/>
  <c r="C138" i="36"/>
  <c r="D137" i="36"/>
  <c r="C137" i="36"/>
  <c r="D136" i="36"/>
  <c r="C136" i="36"/>
  <c r="D135" i="36"/>
  <c r="C135" i="36"/>
  <c r="D134" i="36"/>
  <c r="C134" i="36"/>
  <c r="D133" i="36"/>
  <c r="C133" i="36"/>
  <c r="D132" i="36"/>
  <c r="C132" i="36"/>
  <c r="D131" i="36"/>
  <c r="C131" i="36"/>
  <c r="D130" i="36"/>
  <c r="C130" i="36"/>
  <c r="D129" i="36"/>
  <c r="C129" i="36"/>
  <c r="D128" i="36"/>
  <c r="C128" i="36"/>
  <c r="D127" i="36"/>
  <c r="C127" i="36"/>
  <c r="D126" i="36"/>
  <c r="C126" i="36"/>
  <c r="D125" i="36"/>
  <c r="C125" i="36"/>
  <c r="D124" i="36"/>
  <c r="C124" i="36"/>
  <c r="D123" i="36"/>
  <c r="C123" i="36"/>
  <c r="D122" i="36"/>
  <c r="C122" i="36"/>
  <c r="D121" i="36"/>
  <c r="C121" i="36"/>
  <c r="D120" i="36"/>
  <c r="C120" i="36"/>
  <c r="D119" i="36"/>
  <c r="C119" i="36"/>
  <c r="D118" i="36"/>
  <c r="C118" i="36"/>
  <c r="D117" i="36"/>
  <c r="C117" i="36"/>
  <c r="D116" i="36"/>
  <c r="C116" i="36"/>
  <c r="D115" i="36"/>
  <c r="C115" i="36"/>
  <c r="D114" i="36"/>
  <c r="C114" i="36"/>
  <c r="D113" i="36"/>
  <c r="C113" i="36"/>
  <c r="D112" i="36"/>
  <c r="C112" i="36"/>
  <c r="D111" i="36"/>
  <c r="C111" i="36"/>
  <c r="D110" i="36"/>
  <c r="C110" i="36"/>
  <c r="D109" i="36"/>
  <c r="C109" i="36"/>
  <c r="D108" i="36"/>
  <c r="C108" i="36"/>
  <c r="D107" i="36"/>
  <c r="C107" i="36"/>
  <c r="D106" i="36"/>
  <c r="C106" i="36"/>
  <c r="D105" i="36"/>
  <c r="C105" i="36"/>
  <c r="D104" i="36"/>
  <c r="C104" i="36"/>
  <c r="D103" i="36"/>
  <c r="C103" i="36"/>
  <c r="D102" i="36"/>
  <c r="C102" i="36"/>
  <c r="D101" i="36"/>
  <c r="C101" i="36"/>
  <c r="D100" i="36"/>
  <c r="C100" i="36"/>
  <c r="D99" i="36"/>
  <c r="C99" i="36"/>
  <c r="D98" i="36"/>
  <c r="C98" i="36"/>
  <c r="D97" i="36"/>
  <c r="C97" i="36"/>
  <c r="D96" i="36"/>
  <c r="C96" i="36"/>
  <c r="D95" i="36"/>
  <c r="C95" i="36"/>
  <c r="D94" i="36"/>
  <c r="C94" i="36"/>
  <c r="D93" i="36"/>
  <c r="C93" i="36"/>
  <c r="D92" i="36"/>
  <c r="C92" i="36"/>
  <c r="D91" i="36"/>
  <c r="C91" i="36"/>
  <c r="D90" i="36"/>
  <c r="C90" i="36"/>
  <c r="D89" i="36"/>
  <c r="C89" i="36"/>
  <c r="D88" i="36"/>
  <c r="C88" i="36"/>
  <c r="D87" i="36"/>
  <c r="C87" i="36"/>
  <c r="D86" i="36"/>
  <c r="C86" i="36"/>
  <c r="D85" i="36"/>
  <c r="C85" i="36"/>
  <c r="D84" i="36"/>
  <c r="C84" i="36"/>
  <c r="D83" i="36"/>
  <c r="C83" i="36"/>
  <c r="D82" i="36"/>
  <c r="C82" i="36"/>
  <c r="D81" i="36"/>
  <c r="C81" i="36"/>
  <c r="D80" i="36"/>
  <c r="C80" i="36"/>
  <c r="D79" i="36"/>
  <c r="C79" i="36"/>
  <c r="D78" i="36"/>
  <c r="C78" i="36"/>
  <c r="D77" i="36"/>
  <c r="C77" i="36"/>
  <c r="D76" i="36"/>
  <c r="C76" i="36"/>
  <c r="D75" i="36"/>
  <c r="C75" i="36"/>
  <c r="D74" i="36"/>
  <c r="C74" i="36"/>
  <c r="D73" i="36"/>
  <c r="C73" i="36"/>
  <c r="D72" i="36"/>
  <c r="C72" i="36"/>
  <c r="D71" i="36"/>
  <c r="C71" i="36"/>
  <c r="D70" i="36"/>
  <c r="C70" i="36"/>
  <c r="D69" i="36"/>
  <c r="C69" i="36"/>
  <c r="D68" i="36"/>
  <c r="C68" i="36"/>
  <c r="D67" i="36"/>
  <c r="C67" i="36"/>
  <c r="D66" i="36"/>
  <c r="C66" i="36"/>
  <c r="D65" i="36"/>
  <c r="C65" i="36"/>
  <c r="D64" i="36"/>
  <c r="C64" i="36"/>
  <c r="D63" i="36"/>
  <c r="C63" i="36"/>
  <c r="D62" i="36"/>
  <c r="C62" i="36"/>
  <c r="D61" i="36"/>
  <c r="C61" i="36"/>
  <c r="D60" i="36"/>
  <c r="C60" i="36"/>
  <c r="D59" i="36"/>
  <c r="C59" i="36"/>
  <c r="D58" i="36"/>
  <c r="C58" i="36"/>
  <c r="D57" i="36"/>
  <c r="C57" i="36"/>
  <c r="D56" i="36"/>
  <c r="C56" i="36"/>
  <c r="D55" i="36"/>
  <c r="C55" i="36"/>
  <c r="D54" i="36"/>
  <c r="C54" i="36"/>
  <c r="D53" i="36"/>
  <c r="C53" i="36"/>
  <c r="D52" i="36"/>
  <c r="C52" i="36"/>
  <c r="D51" i="36"/>
  <c r="C51" i="36"/>
  <c r="D50" i="36"/>
  <c r="C50" i="36"/>
  <c r="D49" i="36"/>
  <c r="C49" i="36"/>
  <c r="D48" i="36"/>
  <c r="C48" i="36"/>
  <c r="D47" i="36"/>
  <c r="C47" i="36"/>
  <c r="D46" i="36"/>
  <c r="C46" i="36"/>
  <c r="D45" i="36"/>
  <c r="C45" i="36"/>
  <c r="D44" i="36"/>
  <c r="C44" i="36"/>
  <c r="D43" i="36"/>
  <c r="C43" i="36"/>
  <c r="D42" i="36"/>
  <c r="C42" i="36"/>
  <c r="D41" i="36"/>
  <c r="C41" i="36"/>
  <c r="D40" i="36"/>
  <c r="C40" i="36"/>
  <c r="D39" i="36"/>
  <c r="C39" i="36"/>
  <c r="D38" i="36"/>
  <c r="C38" i="36"/>
  <c r="D37" i="36"/>
  <c r="C37" i="36"/>
  <c r="D36" i="36"/>
  <c r="C36" i="36"/>
  <c r="D35" i="36"/>
  <c r="C35" i="36"/>
  <c r="D34" i="36"/>
  <c r="C34" i="36"/>
  <c r="D33" i="36"/>
  <c r="C33" i="36"/>
  <c r="D32" i="36"/>
  <c r="C32" i="36"/>
  <c r="D31" i="36"/>
  <c r="C31" i="36"/>
  <c r="D30" i="36"/>
  <c r="C30" i="36"/>
  <c r="D29" i="36"/>
  <c r="C29" i="36"/>
  <c r="D28" i="36"/>
  <c r="C28" i="36"/>
  <c r="D27" i="36"/>
  <c r="C27" i="36"/>
  <c r="D26" i="36"/>
  <c r="C26" i="36"/>
  <c r="D25" i="36"/>
  <c r="C25" i="36"/>
  <c r="D24" i="36"/>
  <c r="C24" i="36"/>
  <c r="D23" i="36"/>
  <c r="C23" i="36"/>
  <c r="D22" i="36"/>
  <c r="C22" i="36"/>
  <c r="D21" i="36"/>
  <c r="C21" i="36"/>
  <c r="D20" i="36"/>
  <c r="C20" i="36"/>
  <c r="D19" i="36"/>
  <c r="C19" i="36"/>
  <c r="D18" i="36"/>
  <c r="C18" i="36"/>
  <c r="D17" i="36"/>
  <c r="C17" i="36"/>
  <c r="D16" i="36"/>
  <c r="C16" i="36"/>
  <c r="D15" i="36"/>
  <c r="C15" i="36"/>
  <c r="D14" i="36"/>
  <c r="C14" i="36"/>
  <c r="D13" i="36"/>
  <c r="C13" i="36"/>
  <c r="D12" i="36"/>
  <c r="C12" i="36"/>
  <c r="D11" i="36"/>
  <c r="C11" i="36"/>
  <c r="D10" i="36"/>
  <c r="C10" i="36"/>
  <c r="D9" i="36"/>
  <c r="C9" i="36"/>
  <c r="D8" i="36"/>
  <c r="C8" i="36"/>
  <c r="D7" i="36"/>
  <c r="C7" i="36"/>
  <c r="D6" i="36"/>
  <c r="C6" i="36"/>
  <c r="D154" i="10"/>
  <c r="C154" i="10"/>
  <c r="D153" i="10"/>
  <c r="C153" i="10"/>
  <c r="D152" i="10"/>
  <c r="C152" i="10"/>
  <c r="D151" i="10"/>
  <c r="C151" i="10"/>
  <c r="D150" i="10"/>
  <c r="C150" i="10"/>
  <c r="D149" i="10"/>
  <c r="C149" i="10"/>
  <c r="D148" i="10"/>
  <c r="C148" i="10"/>
  <c r="D147" i="10"/>
  <c r="C147" i="10"/>
  <c r="D146" i="10"/>
  <c r="C146" i="10"/>
  <c r="D145" i="10"/>
  <c r="C145" i="10"/>
  <c r="D144" i="10"/>
  <c r="C144" i="10"/>
  <c r="D143" i="10"/>
  <c r="C143" i="10"/>
  <c r="D142" i="10"/>
  <c r="C142" i="10"/>
  <c r="D141" i="10"/>
  <c r="C141" i="10"/>
  <c r="D140" i="10"/>
  <c r="C140" i="10"/>
  <c r="D139" i="10"/>
  <c r="C139" i="10"/>
  <c r="D138" i="10"/>
  <c r="C138" i="10"/>
  <c r="D137" i="10"/>
  <c r="C137" i="10"/>
  <c r="D136" i="10"/>
  <c r="C136" i="10"/>
  <c r="D135" i="10"/>
  <c r="C135" i="10"/>
  <c r="D134" i="10"/>
  <c r="C134" i="10"/>
  <c r="D133" i="10"/>
  <c r="C133" i="10"/>
  <c r="D132" i="10"/>
  <c r="C132" i="10"/>
  <c r="D131" i="10"/>
  <c r="C131" i="10"/>
  <c r="D130" i="10"/>
  <c r="C130" i="10"/>
  <c r="D129" i="10"/>
  <c r="C129" i="10"/>
  <c r="D128" i="10"/>
  <c r="C128" i="10"/>
  <c r="D127" i="10"/>
  <c r="C127" i="10"/>
  <c r="D126" i="10"/>
  <c r="C126" i="10"/>
  <c r="D125" i="10"/>
  <c r="C125" i="10"/>
  <c r="D124" i="10"/>
  <c r="C124" i="10"/>
  <c r="D123" i="10"/>
  <c r="C123" i="10"/>
  <c r="D122" i="10"/>
  <c r="C122" i="10"/>
  <c r="D121" i="10"/>
  <c r="C121" i="10"/>
  <c r="D120" i="10"/>
  <c r="C120" i="10"/>
  <c r="D119" i="10"/>
  <c r="C119" i="10"/>
  <c r="D118" i="10"/>
  <c r="C118" i="10"/>
  <c r="D117" i="10"/>
  <c r="C117" i="10"/>
  <c r="D116" i="10"/>
  <c r="C116" i="10"/>
  <c r="D115" i="10"/>
  <c r="C115" i="10"/>
  <c r="D114" i="10"/>
  <c r="C114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D102" i="10"/>
  <c r="C102" i="10"/>
  <c r="D101" i="10"/>
  <c r="C101" i="10"/>
  <c r="D100" i="10"/>
  <c r="C100" i="10"/>
  <c r="D99" i="10"/>
  <c r="C99" i="10"/>
  <c r="D98" i="10"/>
  <c r="C98" i="10"/>
  <c r="D97" i="10"/>
  <c r="C97" i="10"/>
  <c r="D96" i="10"/>
  <c r="C96" i="10"/>
  <c r="D95" i="10"/>
  <c r="C95" i="10"/>
  <c r="D94" i="10"/>
  <c r="C94" i="10"/>
  <c r="D93" i="10"/>
  <c r="C93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0" i="10"/>
  <c r="C80" i="10"/>
  <c r="D79" i="10"/>
  <c r="C79" i="10"/>
  <c r="D78" i="10"/>
  <c r="C78" i="10"/>
  <c r="D77" i="10"/>
  <c r="C77" i="10"/>
  <c r="D76" i="10"/>
  <c r="C76" i="10"/>
  <c r="D75" i="10"/>
  <c r="C75" i="10"/>
  <c r="D74" i="10"/>
  <c r="C74" i="10"/>
  <c r="D73" i="10"/>
  <c r="C73" i="1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2" i="10"/>
  <c r="D61" i="10"/>
  <c r="C61" i="10"/>
  <c r="D60" i="10"/>
  <c r="C60" i="10"/>
  <c r="D59" i="10"/>
  <c r="C59" i="10"/>
  <c r="D58" i="10"/>
  <c r="C58" i="10"/>
  <c r="D57" i="10"/>
  <c r="C57" i="10"/>
  <c r="D56" i="10"/>
  <c r="C56" i="10"/>
  <c r="D55" i="10"/>
  <c r="C55" i="10"/>
  <c r="D54" i="10"/>
  <c r="C54" i="10"/>
  <c r="D53" i="10"/>
  <c r="C53" i="10"/>
  <c r="D52" i="10"/>
  <c r="C52" i="10"/>
  <c r="D51" i="10"/>
  <c r="C51" i="10"/>
  <c r="D50" i="10"/>
  <c r="C50" i="10"/>
  <c r="D49" i="10"/>
  <c r="C49" i="10"/>
  <c r="D48" i="10"/>
  <c r="C48" i="10"/>
  <c r="D47" i="10"/>
  <c r="C47" i="10"/>
  <c r="D46" i="10"/>
  <c r="C46" i="10"/>
  <c r="D45" i="10"/>
  <c r="C45" i="10"/>
  <c r="D44" i="10"/>
  <c r="C44" i="10"/>
  <c r="D43" i="10"/>
  <c r="C43" i="10"/>
  <c r="D42" i="10"/>
  <c r="C42" i="10"/>
  <c r="D41" i="10"/>
  <c r="C41" i="10"/>
  <c r="D40" i="10"/>
  <c r="C40" i="10"/>
  <c r="D39" i="10"/>
  <c r="C39" i="10"/>
  <c r="D38" i="10"/>
  <c r="C38" i="10"/>
  <c r="D37" i="10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D5" i="10"/>
  <c r="C5" i="10"/>
  <c r="D154" i="35"/>
  <c r="C154" i="35"/>
  <c r="D153" i="35"/>
  <c r="C153" i="35"/>
  <c r="D152" i="35"/>
  <c r="C152" i="35"/>
  <c r="D151" i="35"/>
  <c r="C151" i="35"/>
  <c r="D150" i="35"/>
  <c r="C150" i="35"/>
  <c r="D149" i="35"/>
  <c r="C149" i="35"/>
  <c r="D148" i="35"/>
  <c r="C148" i="35"/>
  <c r="D147" i="35"/>
  <c r="C147" i="35"/>
  <c r="D146" i="35"/>
  <c r="C146" i="35"/>
  <c r="D145" i="35"/>
  <c r="C145" i="35"/>
  <c r="D144" i="35"/>
  <c r="C144" i="35"/>
  <c r="D143" i="35"/>
  <c r="C143" i="35"/>
  <c r="D142" i="35"/>
  <c r="C142" i="35"/>
  <c r="D141" i="35"/>
  <c r="C141" i="35"/>
  <c r="D140" i="35"/>
  <c r="C140" i="35"/>
  <c r="D139" i="35"/>
  <c r="C139" i="35"/>
  <c r="D138" i="35"/>
  <c r="C138" i="35"/>
  <c r="D137" i="35"/>
  <c r="C137" i="35"/>
  <c r="D136" i="35"/>
  <c r="C136" i="35"/>
  <c r="D135" i="35"/>
  <c r="C135" i="35"/>
  <c r="D134" i="35"/>
  <c r="C134" i="35"/>
  <c r="D133" i="35"/>
  <c r="C133" i="35"/>
  <c r="D132" i="35"/>
  <c r="C132" i="35"/>
  <c r="D131" i="35"/>
  <c r="C131" i="35"/>
  <c r="D130" i="35"/>
  <c r="C130" i="35"/>
  <c r="D129" i="35"/>
  <c r="C129" i="35"/>
  <c r="D128" i="35"/>
  <c r="C128" i="35"/>
  <c r="D127" i="35"/>
  <c r="C127" i="35"/>
  <c r="D126" i="35"/>
  <c r="C126" i="35"/>
  <c r="D125" i="35"/>
  <c r="C125" i="35"/>
  <c r="D124" i="35"/>
  <c r="C124" i="35"/>
  <c r="D123" i="35"/>
  <c r="C123" i="35"/>
  <c r="D122" i="35"/>
  <c r="C122" i="35"/>
  <c r="D121" i="35"/>
  <c r="C121" i="35"/>
  <c r="D120" i="35"/>
  <c r="C120" i="35"/>
  <c r="D119" i="35"/>
  <c r="C119" i="35"/>
  <c r="D118" i="35"/>
  <c r="C118" i="35"/>
  <c r="D117" i="35"/>
  <c r="C117" i="35"/>
  <c r="D116" i="35"/>
  <c r="C116" i="35"/>
  <c r="D115" i="35"/>
  <c r="C115" i="35"/>
  <c r="D114" i="35"/>
  <c r="C114" i="35"/>
  <c r="D113" i="35"/>
  <c r="C113" i="35"/>
  <c r="D112" i="35"/>
  <c r="C112" i="35"/>
  <c r="D111" i="35"/>
  <c r="C111" i="35"/>
  <c r="D110" i="35"/>
  <c r="C110" i="35"/>
  <c r="D109" i="35"/>
  <c r="C109" i="35"/>
  <c r="D108" i="35"/>
  <c r="C108" i="35"/>
  <c r="D107" i="35"/>
  <c r="C107" i="35"/>
  <c r="D106" i="35"/>
  <c r="C106" i="35"/>
  <c r="D105" i="35"/>
  <c r="C105" i="35"/>
  <c r="D104" i="35"/>
  <c r="C104" i="35"/>
  <c r="D103" i="35"/>
  <c r="C103" i="35"/>
  <c r="D102" i="35"/>
  <c r="C102" i="35"/>
  <c r="D101" i="35"/>
  <c r="C101" i="35"/>
  <c r="D100" i="35"/>
  <c r="C100" i="35"/>
  <c r="D99" i="35"/>
  <c r="C99" i="35"/>
  <c r="D98" i="35"/>
  <c r="C98" i="35"/>
  <c r="D97" i="35"/>
  <c r="C97" i="35"/>
  <c r="D96" i="35"/>
  <c r="C96" i="35"/>
  <c r="D95" i="35"/>
  <c r="C95" i="35"/>
  <c r="D94" i="35"/>
  <c r="C94" i="35"/>
  <c r="D93" i="35"/>
  <c r="C93" i="35"/>
  <c r="D92" i="35"/>
  <c r="C92" i="35"/>
  <c r="D91" i="35"/>
  <c r="C91" i="35"/>
  <c r="D90" i="35"/>
  <c r="C90" i="35"/>
  <c r="D89" i="35"/>
  <c r="C89" i="35"/>
  <c r="D88" i="35"/>
  <c r="C88" i="35"/>
  <c r="D87" i="35"/>
  <c r="C87" i="35"/>
  <c r="D86" i="35"/>
  <c r="C86" i="35"/>
  <c r="D85" i="35"/>
  <c r="C85" i="35"/>
  <c r="D84" i="35"/>
  <c r="C84" i="35"/>
  <c r="D83" i="35"/>
  <c r="C83" i="35"/>
  <c r="D82" i="35"/>
  <c r="C82" i="35"/>
  <c r="D81" i="35"/>
  <c r="C81" i="35"/>
  <c r="D80" i="35"/>
  <c r="C80" i="35"/>
  <c r="D79" i="35"/>
  <c r="C79" i="35"/>
  <c r="D78" i="35"/>
  <c r="C78" i="35"/>
  <c r="D77" i="35"/>
  <c r="C77" i="35"/>
  <c r="D76" i="35"/>
  <c r="C76" i="35"/>
  <c r="D75" i="35"/>
  <c r="C75" i="35"/>
  <c r="D74" i="35"/>
  <c r="C74" i="35"/>
  <c r="D73" i="35"/>
  <c r="C73" i="35"/>
  <c r="D72" i="35"/>
  <c r="C72" i="35"/>
  <c r="D71" i="35"/>
  <c r="C71" i="35"/>
  <c r="D70" i="35"/>
  <c r="C70" i="35"/>
  <c r="D69" i="35"/>
  <c r="C69" i="35"/>
  <c r="D68" i="35"/>
  <c r="C68" i="35"/>
  <c r="D67" i="35"/>
  <c r="C67" i="35"/>
  <c r="D66" i="35"/>
  <c r="C66" i="35"/>
  <c r="D65" i="35"/>
  <c r="C65" i="35"/>
  <c r="D64" i="35"/>
  <c r="C64" i="35"/>
  <c r="D63" i="35"/>
  <c r="C63" i="35"/>
  <c r="D62" i="35"/>
  <c r="C62" i="35"/>
  <c r="D61" i="35"/>
  <c r="C61" i="35"/>
  <c r="D60" i="35"/>
  <c r="C60" i="35"/>
  <c r="D59" i="35"/>
  <c r="C59" i="35"/>
  <c r="D58" i="35"/>
  <c r="C58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8" i="35"/>
  <c r="C38" i="35"/>
  <c r="D37" i="35"/>
  <c r="C37" i="35"/>
  <c r="D36" i="35"/>
  <c r="C36" i="35"/>
  <c r="D35" i="35"/>
  <c r="C35" i="35"/>
  <c r="D34" i="35"/>
  <c r="C34" i="35"/>
  <c r="D33" i="35"/>
  <c r="C33" i="35"/>
  <c r="D32" i="35"/>
  <c r="C32" i="35"/>
  <c r="D31" i="35"/>
  <c r="C31" i="35"/>
  <c r="D30" i="35"/>
  <c r="C30" i="35"/>
  <c r="D29" i="35"/>
  <c r="C29" i="35"/>
  <c r="D28" i="35"/>
  <c r="C28" i="35"/>
  <c r="D27" i="35"/>
  <c r="C27" i="35"/>
  <c r="D26" i="35"/>
  <c r="C26" i="35"/>
  <c r="D25" i="35"/>
  <c r="C25" i="35"/>
  <c r="D24" i="35"/>
  <c r="C24" i="35"/>
  <c r="D23" i="35"/>
  <c r="C23" i="35"/>
  <c r="D22" i="35"/>
  <c r="C22" i="35"/>
  <c r="D21" i="35"/>
  <c r="C21" i="35"/>
  <c r="D20" i="35"/>
  <c r="C20" i="35"/>
  <c r="D19" i="35"/>
  <c r="C19" i="35"/>
  <c r="D18" i="35"/>
  <c r="C18" i="35"/>
  <c r="D17" i="35"/>
  <c r="C17" i="35"/>
  <c r="D16" i="35"/>
  <c r="C16" i="35"/>
  <c r="D15" i="35"/>
  <c r="C15" i="35"/>
  <c r="D14" i="35"/>
  <c r="C14" i="35"/>
  <c r="D13" i="35"/>
  <c r="C13" i="35"/>
  <c r="D12" i="35"/>
  <c r="C12" i="35"/>
  <c r="D11" i="35"/>
  <c r="C11" i="35"/>
  <c r="D10" i="35"/>
  <c r="C10" i="35"/>
  <c r="D9" i="35"/>
  <c r="C9" i="35"/>
  <c r="D8" i="35"/>
  <c r="C8" i="35"/>
  <c r="D7" i="35"/>
  <c r="C7" i="35"/>
  <c r="D6" i="35"/>
  <c r="C6" i="35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D7" i="9"/>
  <c r="D6" i="9"/>
  <c r="C6" i="9"/>
  <c r="C7" i="9"/>
  <c r="C23" i="2"/>
  <c r="D23" i="2"/>
  <c r="E23" i="2"/>
  <c r="W23" i="2" s="1"/>
  <c r="C24" i="2"/>
  <c r="D24" i="2"/>
  <c r="E24" i="2"/>
  <c r="W24" i="2" s="1"/>
  <c r="C25" i="2"/>
  <c r="D25" i="2"/>
  <c r="E25" i="2"/>
  <c r="W25" i="2" s="1"/>
  <c r="C26" i="2"/>
  <c r="D26" i="2"/>
  <c r="E26" i="2"/>
  <c r="W26" i="2" s="1"/>
  <c r="C27" i="2"/>
  <c r="D27" i="2"/>
  <c r="E27" i="2"/>
  <c r="W27" i="2" s="1"/>
  <c r="C28" i="2"/>
  <c r="D28" i="2"/>
  <c r="E28" i="2"/>
  <c r="W28" i="2" s="1"/>
  <c r="C29" i="2"/>
  <c r="D29" i="2"/>
  <c r="E29" i="2"/>
  <c r="W29" i="2" s="1"/>
  <c r="C30" i="2"/>
  <c r="D30" i="2"/>
  <c r="E30" i="2"/>
  <c r="W30" i="2" s="1"/>
  <c r="C31" i="2"/>
  <c r="D31" i="2"/>
  <c r="E31" i="2"/>
  <c r="W31" i="2"/>
  <c r="C32" i="2"/>
  <c r="D32" i="2"/>
  <c r="E32" i="2"/>
  <c r="W32" i="2" s="1"/>
  <c r="C33" i="2"/>
  <c r="D33" i="2"/>
  <c r="E33" i="2"/>
  <c r="W33" i="2" s="1"/>
  <c r="C34" i="2"/>
  <c r="D34" i="2"/>
  <c r="E34" i="2"/>
  <c r="W34" i="2" s="1"/>
  <c r="C35" i="2"/>
  <c r="D35" i="2"/>
  <c r="E35" i="2"/>
  <c r="W35" i="2" s="1"/>
  <c r="D36" i="2"/>
  <c r="E36" i="2"/>
  <c r="W36" i="2" s="1"/>
  <c r="C37" i="2"/>
  <c r="D37" i="2"/>
  <c r="E37" i="2"/>
  <c r="W37" i="2" s="1"/>
  <c r="C38" i="2"/>
  <c r="D38" i="2"/>
  <c r="E38" i="2"/>
  <c r="W38" i="2" s="1"/>
  <c r="C39" i="2"/>
  <c r="D39" i="2"/>
  <c r="E39" i="2"/>
  <c r="W39" i="2" s="1"/>
  <c r="C40" i="2"/>
  <c r="D40" i="2"/>
  <c r="E40" i="2"/>
  <c r="W40" i="2" s="1"/>
  <c r="C41" i="2"/>
  <c r="D41" i="2"/>
  <c r="E41" i="2"/>
  <c r="W41" i="2" s="1"/>
  <c r="C42" i="2"/>
  <c r="D42" i="2"/>
  <c r="E42" i="2"/>
  <c r="W42" i="2" s="1"/>
  <c r="C43" i="2"/>
  <c r="D43" i="2"/>
  <c r="E43" i="2"/>
  <c r="W43" i="2" s="1"/>
  <c r="C44" i="2"/>
  <c r="D44" i="2"/>
  <c r="E44" i="2"/>
  <c r="W44" i="2" s="1"/>
  <c r="C45" i="2"/>
  <c r="D45" i="2"/>
  <c r="E45" i="2"/>
  <c r="W45" i="2" s="1"/>
  <c r="C46" i="2"/>
  <c r="D46" i="2"/>
  <c r="E46" i="2"/>
  <c r="W46" i="2" s="1"/>
  <c r="C47" i="2"/>
  <c r="D47" i="2"/>
  <c r="E47" i="2"/>
  <c r="W47" i="2" s="1"/>
  <c r="C48" i="2"/>
  <c r="D48" i="2"/>
  <c r="E48" i="2"/>
  <c r="W48" i="2" s="1"/>
  <c r="C49" i="2"/>
  <c r="D49" i="2"/>
  <c r="E49" i="2"/>
  <c r="W49" i="2" s="1"/>
  <c r="C50" i="2"/>
  <c r="D50" i="2"/>
  <c r="E50" i="2"/>
  <c r="W50" i="2" s="1"/>
  <c r="C51" i="2"/>
  <c r="D51" i="2"/>
  <c r="E51" i="2"/>
  <c r="W51" i="2" s="1"/>
  <c r="C52" i="2"/>
  <c r="D52" i="2"/>
  <c r="E52" i="2"/>
  <c r="W52" i="2" s="1"/>
  <c r="C53" i="2"/>
  <c r="D53" i="2"/>
  <c r="E53" i="2"/>
  <c r="W53" i="2" s="1"/>
  <c r="C54" i="2"/>
  <c r="D54" i="2"/>
  <c r="E54" i="2"/>
  <c r="W54" i="2" s="1"/>
  <c r="C55" i="2"/>
  <c r="D55" i="2"/>
  <c r="E55" i="2"/>
  <c r="W55" i="2" s="1"/>
  <c r="C56" i="2"/>
  <c r="D56" i="2"/>
  <c r="E56" i="2"/>
  <c r="W56" i="2" s="1"/>
  <c r="C57" i="2"/>
  <c r="D57" i="2"/>
  <c r="E57" i="2"/>
  <c r="W57" i="2" s="1"/>
  <c r="C58" i="2"/>
  <c r="D58" i="2"/>
  <c r="E58" i="2"/>
  <c r="W58" i="2" s="1"/>
  <c r="C59" i="2"/>
  <c r="D59" i="2"/>
  <c r="E59" i="2"/>
  <c r="W59" i="2" s="1"/>
  <c r="C60" i="2"/>
  <c r="D60" i="2"/>
  <c r="E60" i="2"/>
  <c r="W60" i="2" s="1"/>
  <c r="C61" i="2"/>
  <c r="D61" i="2"/>
  <c r="E61" i="2"/>
  <c r="W61" i="2" s="1"/>
  <c r="C62" i="2"/>
  <c r="D62" i="2"/>
  <c r="E62" i="2"/>
  <c r="W62" i="2" s="1"/>
  <c r="C63" i="2"/>
  <c r="D63" i="2"/>
  <c r="E63" i="2"/>
  <c r="W63" i="2" s="1"/>
  <c r="C64" i="2"/>
  <c r="D64" i="2"/>
  <c r="E64" i="2"/>
  <c r="W64" i="2" s="1"/>
  <c r="C65" i="2"/>
  <c r="D65" i="2"/>
  <c r="E65" i="2"/>
  <c r="W65" i="2" s="1"/>
  <c r="C66" i="2"/>
  <c r="D66" i="2"/>
  <c r="E66" i="2"/>
  <c r="W66" i="2" s="1"/>
  <c r="C67" i="2"/>
  <c r="D67" i="2"/>
  <c r="E67" i="2"/>
  <c r="W67" i="2" s="1"/>
  <c r="C68" i="2"/>
  <c r="D68" i="2"/>
  <c r="E68" i="2"/>
  <c r="W68" i="2" s="1"/>
  <c r="C69" i="2"/>
  <c r="D69" i="2"/>
  <c r="E69" i="2"/>
  <c r="W69" i="2" s="1"/>
  <c r="C70" i="2"/>
  <c r="D70" i="2"/>
  <c r="E70" i="2"/>
  <c r="W70" i="2" s="1"/>
  <c r="C71" i="2"/>
  <c r="D71" i="2"/>
  <c r="E71" i="2"/>
  <c r="W71" i="2" s="1"/>
  <c r="C72" i="2"/>
  <c r="D72" i="2"/>
  <c r="E72" i="2"/>
  <c r="W72" i="2" s="1"/>
  <c r="C73" i="2"/>
  <c r="D73" i="2"/>
  <c r="E73" i="2"/>
  <c r="W73" i="2" s="1"/>
  <c r="D74" i="2"/>
  <c r="E74" i="2"/>
  <c r="W74" i="2" s="1"/>
  <c r="D75" i="2"/>
  <c r="E75" i="2"/>
  <c r="W75" i="2" s="1"/>
  <c r="D76" i="2"/>
  <c r="E76" i="2"/>
  <c r="W76" i="2" s="1"/>
  <c r="D77" i="2"/>
  <c r="E77" i="2"/>
  <c r="W77" i="2" s="1"/>
  <c r="D78" i="2"/>
  <c r="E78" i="2"/>
  <c r="W78" i="2" s="1"/>
  <c r="D79" i="2"/>
  <c r="E79" i="2"/>
  <c r="W79" i="2" s="1"/>
  <c r="D80" i="2"/>
  <c r="E80" i="2"/>
  <c r="W80" i="2"/>
  <c r="D81" i="2"/>
  <c r="E81" i="2"/>
  <c r="W81" i="2" s="1"/>
  <c r="D82" i="2"/>
  <c r="E82" i="2"/>
  <c r="W82" i="2" s="1"/>
  <c r="D83" i="2"/>
  <c r="E83" i="2"/>
  <c r="W83" i="2" s="1"/>
  <c r="D84" i="2"/>
  <c r="E84" i="2"/>
  <c r="W84" i="2" s="1"/>
  <c r="D85" i="2"/>
  <c r="E85" i="2"/>
  <c r="W85" i="2" s="1"/>
  <c r="D86" i="2"/>
  <c r="E86" i="2"/>
  <c r="W86" i="2" s="1"/>
  <c r="D87" i="2"/>
  <c r="E87" i="2"/>
  <c r="W87" i="2" s="1"/>
  <c r="D88" i="2"/>
  <c r="E88" i="2"/>
  <c r="W88" i="2" s="1"/>
  <c r="D89" i="2"/>
  <c r="E89" i="2"/>
  <c r="W89" i="2" s="1"/>
  <c r="D90" i="2"/>
  <c r="E90" i="2"/>
  <c r="W90" i="2" s="1"/>
  <c r="D91" i="2"/>
  <c r="E91" i="2"/>
  <c r="W91" i="2" s="1"/>
  <c r="D92" i="2"/>
  <c r="E92" i="2"/>
  <c r="W92" i="2" s="1"/>
  <c r="D93" i="2"/>
  <c r="E93" i="2"/>
  <c r="W93" i="2" s="1"/>
  <c r="D94" i="2"/>
  <c r="E94" i="2"/>
  <c r="W94" i="2" s="1"/>
  <c r="D95" i="2"/>
  <c r="E95" i="2"/>
  <c r="W95" i="2" s="1"/>
  <c r="D96" i="2"/>
  <c r="E96" i="2"/>
  <c r="W96" i="2" s="1"/>
  <c r="D97" i="2"/>
  <c r="E97" i="2"/>
  <c r="W97" i="2" s="1"/>
  <c r="D98" i="2"/>
  <c r="E98" i="2"/>
  <c r="W98" i="2" s="1"/>
  <c r="D99" i="2"/>
  <c r="E99" i="2"/>
  <c r="W99" i="2" s="1"/>
  <c r="D100" i="2"/>
  <c r="E100" i="2"/>
  <c r="W100" i="2" s="1"/>
  <c r="D101" i="2"/>
  <c r="E101" i="2"/>
  <c r="W101" i="2" s="1"/>
  <c r="D102" i="2"/>
  <c r="E102" i="2"/>
  <c r="W102" i="2" s="1"/>
  <c r="D103" i="2"/>
  <c r="E103" i="2"/>
  <c r="W103" i="2" s="1"/>
  <c r="D104" i="2"/>
  <c r="E104" i="2"/>
  <c r="W104" i="2" s="1"/>
  <c r="D105" i="2"/>
  <c r="E105" i="2"/>
  <c r="W105" i="2" s="1"/>
  <c r="D106" i="2"/>
  <c r="E106" i="2"/>
  <c r="W106" i="2" s="1"/>
  <c r="D107" i="2"/>
  <c r="E107" i="2"/>
  <c r="W107" i="2" s="1"/>
  <c r="D108" i="2"/>
  <c r="E108" i="2"/>
  <c r="W108" i="2" s="1"/>
  <c r="D109" i="2"/>
  <c r="E109" i="2"/>
  <c r="W109" i="2" s="1"/>
  <c r="D110" i="2"/>
  <c r="E110" i="2"/>
  <c r="W110" i="2" s="1"/>
  <c r="D111" i="2"/>
  <c r="E111" i="2"/>
  <c r="W111" i="2" s="1"/>
  <c r="D112" i="2"/>
  <c r="E112" i="2"/>
  <c r="W112" i="2" s="1"/>
  <c r="D113" i="2"/>
  <c r="E113" i="2"/>
  <c r="W113" i="2" s="1"/>
  <c r="D114" i="2"/>
  <c r="E114" i="2"/>
  <c r="W114" i="2" s="1"/>
  <c r="D115" i="2"/>
  <c r="E115" i="2"/>
  <c r="W115" i="2" s="1"/>
  <c r="D116" i="2"/>
  <c r="E116" i="2"/>
  <c r="W116" i="2"/>
  <c r="D117" i="2"/>
  <c r="E117" i="2"/>
  <c r="W117" i="2" s="1"/>
  <c r="D118" i="2"/>
  <c r="E118" i="2"/>
  <c r="W118" i="2" s="1"/>
  <c r="D119" i="2"/>
  <c r="E119" i="2"/>
  <c r="W119" i="2" s="1"/>
  <c r="D120" i="2"/>
  <c r="E120" i="2"/>
  <c r="W120" i="2" s="1"/>
  <c r="D121" i="2"/>
  <c r="E121" i="2"/>
  <c r="W121" i="2" s="1"/>
  <c r="D122" i="2"/>
  <c r="E122" i="2"/>
  <c r="W122" i="2" s="1"/>
  <c r="D123" i="2"/>
  <c r="E123" i="2"/>
  <c r="W123" i="2" s="1"/>
  <c r="D124" i="2"/>
  <c r="E124" i="2"/>
  <c r="W124" i="2" s="1"/>
  <c r="D125" i="2"/>
  <c r="E125" i="2"/>
  <c r="W125" i="2" s="1"/>
  <c r="D126" i="2"/>
  <c r="E126" i="2"/>
  <c r="W126" i="2" s="1"/>
  <c r="D127" i="2"/>
  <c r="E127" i="2"/>
  <c r="W127" i="2" s="1"/>
  <c r="D128" i="2"/>
  <c r="E128" i="2"/>
  <c r="W128" i="2" s="1"/>
  <c r="D129" i="2"/>
  <c r="E129" i="2"/>
  <c r="W129" i="2" s="1"/>
  <c r="D130" i="2"/>
  <c r="E130" i="2"/>
  <c r="W130" i="2" s="1"/>
  <c r="D131" i="2"/>
  <c r="E131" i="2"/>
  <c r="W131" i="2" s="1"/>
  <c r="D132" i="2"/>
  <c r="E132" i="2"/>
  <c r="W132" i="2"/>
  <c r="D133" i="2"/>
  <c r="E133" i="2"/>
  <c r="W133" i="2" s="1"/>
  <c r="D134" i="2"/>
  <c r="E134" i="2"/>
  <c r="W134" i="2" s="1"/>
  <c r="D135" i="2"/>
  <c r="E135" i="2"/>
  <c r="W135" i="2" s="1"/>
  <c r="D136" i="2"/>
  <c r="E136" i="2"/>
  <c r="W136" i="2"/>
  <c r="D137" i="2"/>
  <c r="E137" i="2"/>
  <c r="W137" i="2" s="1"/>
  <c r="D138" i="2"/>
  <c r="E138" i="2"/>
  <c r="W138" i="2" s="1"/>
  <c r="D139" i="2"/>
  <c r="E139" i="2"/>
  <c r="W139" i="2" s="1"/>
  <c r="D140" i="2"/>
  <c r="E140" i="2"/>
  <c r="W140" i="2" s="1"/>
  <c r="D141" i="2"/>
  <c r="E141" i="2"/>
  <c r="W141" i="2" s="1"/>
  <c r="D142" i="2"/>
  <c r="E142" i="2"/>
  <c r="W142" i="2" s="1"/>
  <c r="D143" i="2"/>
  <c r="E143" i="2"/>
  <c r="W143" i="2" s="1"/>
  <c r="D144" i="2"/>
  <c r="E144" i="2"/>
  <c r="W144" i="2" s="1"/>
  <c r="D145" i="2"/>
  <c r="E145" i="2"/>
  <c r="W145" i="2" s="1"/>
  <c r="D146" i="2"/>
  <c r="E146" i="2"/>
  <c r="W146" i="2" s="1"/>
  <c r="D147" i="2"/>
  <c r="E147" i="2"/>
  <c r="W147" i="2" s="1"/>
  <c r="D148" i="2"/>
  <c r="E148" i="2"/>
  <c r="W148" i="2" s="1"/>
  <c r="D149" i="2"/>
  <c r="E149" i="2"/>
  <c r="W149" i="2" s="1"/>
  <c r="D150" i="2"/>
  <c r="E150" i="2"/>
  <c r="W150" i="2" s="1"/>
  <c r="D151" i="2"/>
  <c r="E151" i="2"/>
  <c r="W151" i="2" s="1"/>
  <c r="D152" i="2"/>
  <c r="E152" i="2"/>
  <c r="W152" i="2" s="1"/>
  <c r="D153" i="2"/>
  <c r="E153" i="2"/>
  <c r="W153" i="2" s="1"/>
  <c r="C13" i="2"/>
  <c r="D13" i="2"/>
  <c r="E13" i="2"/>
  <c r="W13" i="2" s="1"/>
  <c r="C14" i="2"/>
  <c r="D14" i="2"/>
  <c r="E14" i="2"/>
  <c r="W14" i="2" s="1"/>
  <c r="C15" i="2"/>
  <c r="D15" i="2"/>
  <c r="E15" i="2"/>
  <c r="W15" i="2" s="1"/>
  <c r="C16" i="2"/>
  <c r="D16" i="2"/>
  <c r="E16" i="2"/>
  <c r="W16" i="2" s="1"/>
  <c r="C17" i="2"/>
  <c r="D17" i="2"/>
  <c r="E17" i="2"/>
  <c r="W17" i="2" s="1"/>
  <c r="C18" i="2"/>
  <c r="D18" i="2"/>
  <c r="E18" i="2"/>
  <c r="W18" i="2" s="1"/>
  <c r="C19" i="2"/>
  <c r="D19" i="2"/>
  <c r="E19" i="2"/>
  <c r="W19" i="2" s="1"/>
  <c r="C20" i="2"/>
  <c r="D20" i="2"/>
  <c r="E20" i="2"/>
  <c r="W20" i="2" s="1"/>
  <c r="C21" i="2"/>
  <c r="D21" i="2"/>
  <c r="E21" i="2"/>
  <c r="W21" i="2" s="1"/>
  <c r="C22" i="2"/>
  <c r="D22" i="2"/>
  <c r="E22" i="2"/>
  <c r="W22" i="2" s="1"/>
  <c r="C7" i="2"/>
  <c r="H7" i="2" s="1"/>
  <c r="D7" i="2"/>
  <c r="E7" i="2"/>
  <c r="W7" i="2" s="1"/>
  <c r="C8" i="2"/>
  <c r="D8" i="2"/>
  <c r="E8" i="2"/>
  <c r="W8" i="2" s="1"/>
  <c r="C9" i="2"/>
  <c r="D9" i="2"/>
  <c r="E9" i="2"/>
  <c r="W9" i="2" s="1"/>
  <c r="C10" i="2"/>
  <c r="D10" i="2"/>
  <c r="E10" i="2"/>
  <c r="W10" i="2" s="1"/>
  <c r="C11" i="2"/>
  <c r="D11" i="2"/>
  <c r="E11" i="2"/>
  <c r="W11" i="2" s="1"/>
  <c r="C12" i="2"/>
  <c r="D12" i="2"/>
  <c r="E12" i="2"/>
  <c r="W12" i="2" s="1"/>
  <c r="E6" i="2"/>
  <c r="W6" i="2" s="1"/>
  <c r="D6" i="2"/>
  <c r="C6" i="2"/>
  <c r="C5" i="2"/>
  <c r="E5" i="2"/>
  <c r="W5" i="2" s="1"/>
  <c r="D5" i="2"/>
  <c r="G7" i="9"/>
  <c r="N7" i="9" s="1"/>
  <c r="AS6" i="22"/>
  <c r="J53" i="10"/>
  <c r="J49" i="10"/>
  <c r="J50" i="10"/>
  <c r="J51" i="10"/>
  <c r="Q51" i="10" s="1"/>
  <c r="J52" i="10"/>
  <c r="T153" i="31"/>
  <c r="Y153" i="31"/>
  <c r="AE153" i="31" s="1"/>
  <c r="U153" i="31"/>
  <c r="V153" i="31"/>
  <c r="W153" i="31"/>
  <c r="X153" i="31"/>
  <c r="AC153" i="31" s="1"/>
  <c r="T154" i="31"/>
  <c r="U154" i="31"/>
  <c r="Z154" i="31" s="1"/>
  <c r="V154" i="31"/>
  <c r="AA154" i="31"/>
  <c r="W154" i="31"/>
  <c r="AB154" i="31"/>
  <c r="X154" i="31"/>
  <c r="T91" i="31"/>
  <c r="AE91" i="31" s="1"/>
  <c r="Y91" i="31"/>
  <c r="U91" i="31"/>
  <c r="Z91" i="31" s="1"/>
  <c r="AG91" i="31" s="1"/>
  <c r="V91" i="31"/>
  <c r="AA91" i="31" s="1"/>
  <c r="W91" i="31"/>
  <c r="AB91" i="31" s="1"/>
  <c r="AN91" i="31" s="1"/>
  <c r="X91" i="31"/>
  <c r="T92" i="31"/>
  <c r="U92" i="31"/>
  <c r="V92" i="31"/>
  <c r="W92" i="31"/>
  <c r="AB92" i="31" s="1"/>
  <c r="AN92" i="31" s="1"/>
  <c r="X92" i="31"/>
  <c r="T93" i="31"/>
  <c r="U93" i="31"/>
  <c r="V93" i="31"/>
  <c r="W93" i="31"/>
  <c r="X93" i="31"/>
  <c r="Z93" i="31"/>
  <c r="AH93" i="31" s="1"/>
  <c r="AB93" i="31"/>
  <c r="AM93" i="31" s="1"/>
  <c r="T94" i="31"/>
  <c r="Y94" i="31" s="1"/>
  <c r="U94" i="31"/>
  <c r="Z94" i="31" s="1"/>
  <c r="V94" i="31"/>
  <c r="AA94" i="31" s="1"/>
  <c r="AK94" i="31" s="1"/>
  <c r="W94" i="31"/>
  <c r="X94" i="31"/>
  <c r="T95" i="31"/>
  <c r="Y95" i="31"/>
  <c r="U95" i="31"/>
  <c r="V95" i="31"/>
  <c r="W95" i="31"/>
  <c r="AB95" i="31"/>
  <c r="AM95" i="31"/>
  <c r="X95" i="31"/>
  <c r="T96" i="31"/>
  <c r="U96" i="31"/>
  <c r="V96" i="31"/>
  <c r="AA96" i="31"/>
  <c r="AK96" i="31" s="1"/>
  <c r="W96" i="31"/>
  <c r="AB96" i="31"/>
  <c r="AM96" i="31"/>
  <c r="X96" i="31"/>
  <c r="T97" i="31"/>
  <c r="U97" i="31"/>
  <c r="V97" i="31"/>
  <c r="AA97" i="31" s="1"/>
  <c r="W97" i="31"/>
  <c r="AB97" i="31" s="1"/>
  <c r="X97" i="31"/>
  <c r="Z97" i="31"/>
  <c r="AH97" i="31" s="1"/>
  <c r="T98" i="31"/>
  <c r="U98" i="31"/>
  <c r="V98" i="31"/>
  <c r="W98" i="31"/>
  <c r="AB98" i="31"/>
  <c r="X98" i="31"/>
  <c r="T99" i="31"/>
  <c r="Y99" i="31" s="1"/>
  <c r="AD99" i="31" s="1"/>
  <c r="U99" i="31"/>
  <c r="Z99" i="31" s="1"/>
  <c r="V99" i="31"/>
  <c r="AA99" i="31" s="1"/>
  <c r="W99" i="31"/>
  <c r="AB99" i="31"/>
  <c r="X99" i="31"/>
  <c r="T100" i="31"/>
  <c r="Y100" i="31" s="1"/>
  <c r="U100" i="31"/>
  <c r="V100" i="31"/>
  <c r="AA100" i="31"/>
  <c r="AJ100" i="31"/>
  <c r="W100" i="31"/>
  <c r="AB100" i="31" s="1"/>
  <c r="AM100" i="31"/>
  <c r="X100" i="31"/>
  <c r="T101" i="31"/>
  <c r="U101" i="31"/>
  <c r="Z101" i="31" s="1"/>
  <c r="V101" i="31"/>
  <c r="AA101" i="31"/>
  <c r="AK101" i="31" s="1"/>
  <c r="W101" i="31"/>
  <c r="X101" i="31"/>
  <c r="T102" i="31"/>
  <c r="U102" i="31"/>
  <c r="Z102" i="31"/>
  <c r="AG102" i="31" s="1"/>
  <c r="V102" i="31"/>
  <c r="AA102" i="31" s="1"/>
  <c r="AJ102" i="31"/>
  <c r="W102" i="31"/>
  <c r="X102" i="31"/>
  <c r="T103" i="31"/>
  <c r="Y103" i="31" s="1"/>
  <c r="AE103" i="31" s="1"/>
  <c r="U103" i="31"/>
  <c r="V103" i="31"/>
  <c r="W103" i="31"/>
  <c r="AB103" i="31" s="1"/>
  <c r="AM103" i="31"/>
  <c r="X103" i="31"/>
  <c r="T104" i="31"/>
  <c r="Y104" i="31" s="1"/>
  <c r="AD104" i="31" s="1"/>
  <c r="AF104" i="31" s="1"/>
  <c r="U104" i="31"/>
  <c r="Z104" i="31"/>
  <c r="AH104" i="31" s="1"/>
  <c r="V104" i="31"/>
  <c r="W104" i="31"/>
  <c r="X104" i="31"/>
  <c r="AC104" i="31" s="1"/>
  <c r="AQ104" i="31" s="1"/>
  <c r="T105" i="31"/>
  <c r="U105" i="31"/>
  <c r="Z105" i="31" s="1"/>
  <c r="V105" i="31"/>
  <c r="W105" i="31"/>
  <c r="X105" i="31"/>
  <c r="AC105" i="31" s="1"/>
  <c r="AQ105" i="31" s="1"/>
  <c r="AA105" i="31"/>
  <c r="AK105" i="31" s="1"/>
  <c r="AJ105" i="31"/>
  <c r="T106" i="31"/>
  <c r="Y106" i="31"/>
  <c r="U106" i="31"/>
  <c r="Z106" i="31" s="1"/>
  <c r="V106" i="31"/>
  <c r="W106" i="31"/>
  <c r="X106" i="31"/>
  <c r="T107" i="31"/>
  <c r="Y107" i="31" s="1"/>
  <c r="U107" i="31"/>
  <c r="V107" i="31"/>
  <c r="W107" i="31"/>
  <c r="AB107" i="31" s="1"/>
  <c r="AN107" i="31" s="1"/>
  <c r="X107" i="31"/>
  <c r="T108" i="31"/>
  <c r="U108" i="31"/>
  <c r="Z108" i="31"/>
  <c r="AH108" i="31" s="1"/>
  <c r="V108" i="31"/>
  <c r="AA108" i="31"/>
  <c r="AK108" i="31" s="1"/>
  <c r="W108" i="31"/>
  <c r="X108" i="31"/>
  <c r="T109" i="31"/>
  <c r="AE109" i="31" s="1"/>
  <c r="Y109" i="31"/>
  <c r="U109" i="31"/>
  <c r="V109" i="31"/>
  <c r="W109" i="31"/>
  <c r="X109" i="31"/>
  <c r="AA109" i="31"/>
  <c r="AJ109" i="31" s="1"/>
  <c r="T110" i="31"/>
  <c r="U110" i="31"/>
  <c r="V110" i="31"/>
  <c r="W110" i="31"/>
  <c r="X110" i="31"/>
  <c r="T111" i="31"/>
  <c r="Y111" i="31" s="1"/>
  <c r="U111" i="31"/>
  <c r="V111" i="31"/>
  <c r="W111" i="31"/>
  <c r="X111" i="31"/>
  <c r="AC111" i="31" s="1"/>
  <c r="AQ111" i="31" s="1"/>
  <c r="T112" i="31"/>
  <c r="U112" i="31"/>
  <c r="V112" i="31"/>
  <c r="AA112" i="31" s="1"/>
  <c r="W112" i="31"/>
  <c r="X112" i="31"/>
  <c r="T113" i="31"/>
  <c r="Y113" i="31"/>
  <c r="AD113" i="31" s="1"/>
  <c r="U113" i="31"/>
  <c r="Z113" i="31"/>
  <c r="AG113" i="31" s="1"/>
  <c r="V113" i="31"/>
  <c r="AK113" i="31" s="1"/>
  <c r="W113" i="31"/>
  <c r="X113" i="31"/>
  <c r="T114" i="31"/>
  <c r="Y114" i="31"/>
  <c r="U114" i="31"/>
  <c r="V114" i="31"/>
  <c r="AA114" i="31"/>
  <c r="W114" i="31"/>
  <c r="X114" i="31"/>
  <c r="T115" i="31"/>
  <c r="Y115" i="31" s="1"/>
  <c r="U115" i="31"/>
  <c r="V115" i="31"/>
  <c r="AA115" i="31" s="1"/>
  <c r="W115" i="31"/>
  <c r="X115" i="31"/>
  <c r="AC115" i="31" s="1"/>
  <c r="T116" i="31"/>
  <c r="U116" i="31"/>
  <c r="Z116" i="31" s="1"/>
  <c r="AG116" i="31" s="1"/>
  <c r="V116" i="31"/>
  <c r="AA116" i="31" s="1"/>
  <c r="W116" i="31"/>
  <c r="X116" i="31"/>
  <c r="T117" i="31"/>
  <c r="Y117" i="31"/>
  <c r="AD117" i="31"/>
  <c r="U117" i="31"/>
  <c r="V117" i="31"/>
  <c r="W117" i="31"/>
  <c r="AB117" i="31"/>
  <c r="AN117" i="31" s="1"/>
  <c r="X117" i="31"/>
  <c r="T118" i="31"/>
  <c r="U118" i="31"/>
  <c r="V118" i="31"/>
  <c r="AA118" i="31" s="1"/>
  <c r="AJ118" i="31" s="1"/>
  <c r="W118" i="31"/>
  <c r="X118" i="31"/>
  <c r="T119" i="31"/>
  <c r="U119" i="31"/>
  <c r="Z119" i="31" s="1"/>
  <c r="V119" i="31"/>
  <c r="W119" i="31"/>
  <c r="AB119" i="31" s="1"/>
  <c r="AM119" i="31" s="1"/>
  <c r="X119" i="31"/>
  <c r="T120" i="31"/>
  <c r="Y120" i="31" s="1"/>
  <c r="U120" i="31"/>
  <c r="V120" i="31"/>
  <c r="AA120" i="31"/>
  <c r="AJ120" i="31" s="1"/>
  <c r="W120" i="31"/>
  <c r="AB120" i="31"/>
  <c r="AM120" i="31" s="1"/>
  <c r="X120" i="31"/>
  <c r="T121" i="31"/>
  <c r="U121" i="31"/>
  <c r="Z121" i="31" s="1"/>
  <c r="AH121" i="31" s="1"/>
  <c r="V121" i="31"/>
  <c r="AA121" i="31"/>
  <c r="W121" i="31"/>
  <c r="X121" i="31"/>
  <c r="T122" i="31"/>
  <c r="Y122" i="31" s="1"/>
  <c r="U122" i="31"/>
  <c r="Z122" i="31" s="1"/>
  <c r="V122" i="31"/>
  <c r="W122" i="31"/>
  <c r="AB122" i="31" s="1"/>
  <c r="X122" i="31"/>
  <c r="T123" i="31"/>
  <c r="U123" i="31"/>
  <c r="V123" i="31"/>
  <c r="W123" i="31"/>
  <c r="X123" i="31"/>
  <c r="T124" i="31"/>
  <c r="U124" i="31"/>
  <c r="V124" i="31"/>
  <c r="AA124" i="31"/>
  <c r="AK124" i="31" s="1"/>
  <c r="W124" i="31"/>
  <c r="X124" i="31"/>
  <c r="T125" i="31"/>
  <c r="Y125" i="31" s="1"/>
  <c r="U125" i="31"/>
  <c r="Z125" i="31"/>
  <c r="V125" i="31"/>
  <c r="AA125" i="31" s="1"/>
  <c r="AJ125" i="31" s="1"/>
  <c r="W125" i="31"/>
  <c r="AB125" i="31" s="1"/>
  <c r="X125" i="31"/>
  <c r="T126" i="31"/>
  <c r="U126" i="31"/>
  <c r="Z126" i="31"/>
  <c r="V126" i="31"/>
  <c r="AA126" i="31"/>
  <c r="W126" i="31"/>
  <c r="X126" i="31"/>
  <c r="T127" i="31"/>
  <c r="U127" i="31"/>
  <c r="V127" i="31"/>
  <c r="W127" i="31"/>
  <c r="X127" i="31"/>
  <c r="T128" i="31"/>
  <c r="U128" i="31"/>
  <c r="Z128" i="31" s="1"/>
  <c r="V128" i="31"/>
  <c r="W128" i="31"/>
  <c r="AB128" i="31"/>
  <c r="X128" i="31"/>
  <c r="T129" i="31"/>
  <c r="Y129" i="31"/>
  <c r="U129" i="31"/>
  <c r="V129" i="31"/>
  <c r="W129" i="31"/>
  <c r="AB129" i="31" s="1"/>
  <c r="X129" i="31"/>
  <c r="Z129" i="31"/>
  <c r="AG129" i="31" s="1"/>
  <c r="T130" i="31"/>
  <c r="U130" i="31"/>
  <c r="Z130" i="31"/>
  <c r="AG130" i="31" s="1"/>
  <c r="V130" i="31"/>
  <c r="W130" i="31"/>
  <c r="X130" i="31"/>
  <c r="T131" i="31"/>
  <c r="U131" i="31"/>
  <c r="V131" i="31"/>
  <c r="AA131" i="31"/>
  <c r="AJ131" i="31" s="1"/>
  <c r="W131" i="31"/>
  <c r="AB131" i="31"/>
  <c r="AN131" i="31" s="1"/>
  <c r="X131" i="31"/>
  <c r="T132" i="31"/>
  <c r="U132" i="31"/>
  <c r="V132" i="31"/>
  <c r="W132" i="31"/>
  <c r="X132" i="31"/>
  <c r="T133" i="31"/>
  <c r="Y133" i="31" s="1"/>
  <c r="AD133" i="31" s="1"/>
  <c r="U133" i="31"/>
  <c r="V133" i="31"/>
  <c r="AA133" i="31" s="1"/>
  <c r="AK133" i="31" s="1"/>
  <c r="W133" i="31"/>
  <c r="X133" i="31"/>
  <c r="T134" i="31"/>
  <c r="U134" i="31"/>
  <c r="Z134" i="31" s="1"/>
  <c r="V134" i="31"/>
  <c r="W134" i="31"/>
  <c r="AB134" i="31" s="1"/>
  <c r="X134" i="31"/>
  <c r="T135" i="31"/>
  <c r="U135" i="31"/>
  <c r="V135" i="31"/>
  <c r="W135" i="31"/>
  <c r="AB135" i="31" s="1"/>
  <c r="AM135" i="31"/>
  <c r="X135" i="31"/>
  <c r="T136" i="31"/>
  <c r="U136" i="31"/>
  <c r="V136" i="31"/>
  <c r="AA136" i="31" s="1"/>
  <c r="W136" i="31"/>
  <c r="X136" i="31"/>
  <c r="AB136" i="31"/>
  <c r="T137" i="31"/>
  <c r="Y137" i="31" s="1"/>
  <c r="AD137" i="31" s="1"/>
  <c r="U137" i="31"/>
  <c r="Z137" i="31" s="1"/>
  <c r="V137" i="31"/>
  <c r="AA137" i="31"/>
  <c r="W137" i="31"/>
  <c r="AB137" i="31"/>
  <c r="AN137" i="31" s="1"/>
  <c r="X137" i="31"/>
  <c r="T138" i="31"/>
  <c r="Y138" i="31" s="1"/>
  <c r="AE138" i="31" s="1"/>
  <c r="U138" i="31"/>
  <c r="Z138" i="31"/>
  <c r="AH138" i="31" s="1"/>
  <c r="V138" i="31"/>
  <c r="W138" i="31"/>
  <c r="AB138" i="31"/>
  <c r="AM138" i="31" s="1"/>
  <c r="X138" i="31"/>
  <c r="T139" i="31"/>
  <c r="U139" i="31"/>
  <c r="V139" i="31"/>
  <c r="AA139" i="31"/>
  <c r="AJ139" i="31" s="1"/>
  <c r="W139" i="31"/>
  <c r="AB139" i="31" s="1"/>
  <c r="AM139" i="31"/>
  <c r="X139" i="31"/>
  <c r="T140" i="31"/>
  <c r="Y140" i="31" s="1"/>
  <c r="U140" i="31"/>
  <c r="V140" i="31"/>
  <c r="AA140" i="31"/>
  <c r="W140" i="31"/>
  <c r="X140" i="31"/>
  <c r="AC140" i="31" s="1"/>
  <c r="AQ140" i="31" s="1"/>
  <c r="T141" i="31"/>
  <c r="U141" i="31"/>
  <c r="Z141" i="31" s="1"/>
  <c r="V141" i="31"/>
  <c r="AA141" i="31" s="1"/>
  <c r="AJ141" i="31" s="1"/>
  <c r="W141" i="31"/>
  <c r="AB141" i="31"/>
  <c r="X141" i="31"/>
  <c r="AC141" i="31" s="1"/>
  <c r="T142" i="31"/>
  <c r="Y142" i="31" s="1"/>
  <c r="AD142" i="31" s="1"/>
  <c r="U142" i="31"/>
  <c r="Z142" i="31" s="1"/>
  <c r="AH142" i="31" s="1"/>
  <c r="V142" i="31"/>
  <c r="W142" i="31"/>
  <c r="AB142" i="31"/>
  <c r="AN142" i="31" s="1"/>
  <c r="X142" i="31"/>
  <c r="T143" i="31"/>
  <c r="U143" i="31"/>
  <c r="Z143" i="31" s="1"/>
  <c r="AG143" i="31" s="1"/>
  <c r="V143" i="31"/>
  <c r="W143" i="31"/>
  <c r="X143" i="31"/>
  <c r="AC143" i="31" s="1"/>
  <c r="AQ143" i="31" s="1"/>
  <c r="T144" i="31"/>
  <c r="U144" i="31"/>
  <c r="Z144" i="31" s="1"/>
  <c r="AG144" i="31" s="1"/>
  <c r="V144" i="31"/>
  <c r="AA144" i="31" s="1"/>
  <c r="W144" i="31"/>
  <c r="AB144" i="31" s="1"/>
  <c r="X144" i="31"/>
  <c r="AC144" i="31" s="1"/>
  <c r="T145" i="31"/>
  <c r="U145" i="31"/>
  <c r="Z145" i="31"/>
  <c r="V145" i="31"/>
  <c r="AA145" i="31"/>
  <c r="AJ145" i="31" s="1"/>
  <c r="W145" i="31"/>
  <c r="AB145" i="31" s="1"/>
  <c r="AN145" i="31" s="1"/>
  <c r="AM145" i="31"/>
  <c r="AO145" i="31" s="1"/>
  <c r="X145" i="31"/>
  <c r="T146" i="31"/>
  <c r="Y146" i="31"/>
  <c r="AE146" i="31" s="1"/>
  <c r="U146" i="31"/>
  <c r="V146" i="31"/>
  <c r="W146" i="31"/>
  <c r="X146" i="31"/>
  <c r="T147" i="31"/>
  <c r="U147" i="31"/>
  <c r="V147" i="31"/>
  <c r="AA147" i="31" s="1"/>
  <c r="W147" i="31"/>
  <c r="AB147" i="31" s="1"/>
  <c r="X147" i="31"/>
  <c r="T148" i="31"/>
  <c r="Y148" i="31" s="1"/>
  <c r="AD148" i="31" s="1"/>
  <c r="U148" i="31"/>
  <c r="Z148" i="31" s="1"/>
  <c r="AH148" i="31" s="1"/>
  <c r="V148" i="31"/>
  <c r="W148" i="31"/>
  <c r="X148" i="31"/>
  <c r="AC148" i="31" s="1"/>
  <c r="T149" i="31"/>
  <c r="Y149" i="31"/>
  <c r="U149" i="31"/>
  <c r="V149" i="31"/>
  <c r="W149" i="31"/>
  <c r="X149" i="31"/>
  <c r="AC149" i="31" s="1"/>
  <c r="T150" i="31"/>
  <c r="U150" i="31"/>
  <c r="Z150" i="31"/>
  <c r="AG150" i="31" s="1"/>
  <c r="V150" i="31"/>
  <c r="W150" i="31"/>
  <c r="X150" i="31"/>
  <c r="T151" i="31"/>
  <c r="Y151" i="31" s="1"/>
  <c r="AD151" i="31"/>
  <c r="U151" i="31"/>
  <c r="Z151" i="31" s="1"/>
  <c r="V151" i="31"/>
  <c r="W151" i="31"/>
  <c r="AB151" i="31" s="1"/>
  <c r="X151" i="31"/>
  <c r="T152" i="31"/>
  <c r="U152" i="31"/>
  <c r="V152" i="31"/>
  <c r="W152" i="31"/>
  <c r="AB152" i="31" s="1"/>
  <c r="AM152" i="31" s="1"/>
  <c r="X152" i="31"/>
  <c r="X90" i="31"/>
  <c r="W90" i="31"/>
  <c r="AB90" i="31" s="1"/>
  <c r="V90" i="31"/>
  <c r="U90" i="31"/>
  <c r="T90" i="31"/>
  <c r="Y90" i="31"/>
  <c r="X89" i="31"/>
  <c r="W89" i="31"/>
  <c r="AB89" i="31" s="1"/>
  <c r="V89" i="31"/>
  <c r="AA89" i="31" s="1"/>
  <c r="U89" i="31"/>
  <c r="Z89" i="31" s="1"/>
  <c r="T89" i="31"/>
  <c r="X88" i="31"/>
  <c r="AC88" i="31" s="1"/>
  <c r="AQ88" i="31" s="1"/>
  <c r="W88" i="31"/>
  <c r="AB88" i="31"/>
  <c r="AN88" i="31" s="1"/>
  <c r="V88" i="31"/>
  <c r="U88" i="31"/>
  <c r="Z88" i="31" s="1"/>
  <c r="T88" i="31"/>
  <c r="Y88" i="31" s="1"/>
  <c r="X87" i="31"/>
  <c r="W87" i="31"/>
  <c r="AB87" i="31" s="1"/>
  <c r="V87" i="31"/>
  <c r="AA87" i="31" s="1"/>
  <c r="U87" i="31"/>
  <c r="Z87" i="31" s="1"/>
  <c r="T87" i="31"/>
  <c r="X86" i="31"/>
  <c r="W86" i="31"/>
  <c r="AB86" i="31"/>
  <c r="AN86" i="31" s="1"/>
  <c r="V86" i="31"/>
  <c r="AA86" i="31"/>
  <c r="U86" i="31"/>
  <c r="Z86" i="31" s="1"/>
  <c r="T86" i="31"/>
  <c r="Y86" i="31" s="1"/>
  <c r="X85" i="31"/>
  <c r="AC85" i="31" s="1"/>
  <c r="W85" i="31"/>
  <c r="AB85" i="31" s="1"/>
  <c r="V85" i="31"/>
  <c r="AA85" i="31"/>
  <c r="AK85" i="31" s="1"/>
  <c r="U85" i="31"/>
  <c r="T85" i="31"/>
  <c r="Y85" i="31" s="1"/>
  <c r="X84" i="31"/>
  <c r="W84" i="31"/>
  <c r="AB84" i="31" s="1"/>
  <c r="V84" i="31"/>
  <c r="AA84" i="31"/>
  <c r="U84" i="31"/>
  <c r="Z84" i="31" s="1"/>
  <c r="T84" i="31"/>
  <c r="Y84" i="31" s="1"/>
  <c r="X83" i="31"/>
  <c r="AC83" i="31" s="1"/>
  <c r="W83" i="31"/>
  <c r="AB83" i="31"/>
  <c r="AM83" i="31" s="1"/>
  <c r="V83" i="31"/>
  <c r="U83" i="31"/>
  <c r="Z83" i="31"/>
  <c r="T83" i="31"/>
  <c r="Y83" i="31" s="1"/>
  <c r="AD83" i="31" s="1"/>
  <c r="X82" i="31"/>
  <c r="W82" i="31"/>
  <c r="AB82" i="31"/>
  <c r="V82" i="31"/>
  <c r="AA82" i="31" s="1"/>
  <c r="U82" i="31"/>
  <c r="T82" i="31"/>
  <c r="Y82" i="31" s="1"/>
  <c r="X81" i="31"/>
  <c r="W81" i="31"/>
  <c r="AB81" i="31" s="1"/>
  <c r="V81" i="31"/>
  <c r="AA81" i="31" s="1"/>
  <c r="U81" i="31"/>
  <c r="Z81" i="31"/>
  <c r="T81" i="31"/>
  <c r="Y81" i="31" s="1"/>
  <c r="X80" i="31"/>
  <c r="W80" i="31"/>
  <c r="V80" i="31"/>
  <c r="U80" i="31"/>
  <c r="Z80" i="31" s="1"/>
  <c r="T80" i="31"/>
  <c r="Y80" i="31" s="1"/>
  <c r="AE80" i="31" s="1"/>
  <c r="X79" i="31"/>
  <c r="W79" i="31"/>
  <c r="AB79" i="31" s="1"/>
  <c r="V79" i="31"/>
  <c r="AA79" i="31" s="1"/>
  <c r="U79" i="31"/>
  <c r="Z79" i="31" s="1"/>
  <c r="AH79" i="31" s="1"/>
  <c r="T79" i="31"/>
  <c r="Y79" i="31" s="1"/>
  <c r="X78" i="31"/>
  <c r="W78" i="31"/>
  <c r="AB78" i="31" s="1"/>
  <c r="V78" i="31"/>
  <c r="AA78" i="31"/>
  <c r="U78" i="31"/>
  <c r="Z78" i="31" s="1"/>
  <c r="T78" i="31"/>
  <c r="Y78" i="31"/>
  <c r="AD78" i="31" s="1"/>
  <c r="X77" i="31"/>
  <c r="W77" i="31"/>
  <c r="AB77" i="31" s="1"/>
  <c r="V77" i="31"/>
  <c r="AA77" i="31" s="1"/>
  <c r="U77" i="31"/>
  <c r="Z77" i="31" s="1"/>
  <c r="AG77" i="31" s="1"/>
  <c r="T77" i="31"/>
  <c r="Y77" i="31" s="1"/>
  <c r="X76" i="31"/>
  <c r="W76" i="31"/>
  <c r="AB76" i="31" s="1"/>
  <c r="AN76" i="31" s="1"/>
  <c r="V76" i="31"/>
  <c r="U76" i="31"/>
  <c r="AG76" i="31" s="1"/>
  <c r="Z76" i="31"/>
  <c r="T76" i="31"/>
  <c r="Y76" i="31" s="1"/>
  <c r="X75" i="31"/>
  <c r="W75" i="31"/>
  <c r="V75" i="31"/>
  <c r="U75" i="31"/>
  <c r="Z75" i="31" s="1"/>
  <c r="T75" i="31"/>
  <c r="Y75" i="31" s="1"/>
  <c r="AE75" i="31" s="1"/>
  <c r="X74" i="31"/>
  <c r="W74" i="31"/>
  <c r="V74" i="31"/>
  <c r="AA74" i="31" s="1"/>
  <c r="U74" i="31"/>
  <c r="Z74" i="31" s="1"/>
  <c r="T74" i="31"/>
  <c r="X73" i="31"/>
  <c r="W73" i="31"/>
  <c r="AB73" i="31"/>
  <c r="V73" i="31"/>
  <c r="AA73" i="31" s="1"/>
  <c r="U73" i="31"/>
  <c r="Z73" i="31" s="1"/>
  <c r="T73" i="31"/>
  <c r="Y73" i="31" s="1"/>
  <c r="X72" i="31"/>
  <c r="W72" i="31"/>
  <c r="AB72" i="31" s="1"/>
  <c r="V72" i="31"/>
  <c r="AA72" i="31" s="1"/>
  <c r="U72" i="31"/>
  <c r="T72" i="31"/>
  <c r="Y72" i="31" s="1"/>
  <c r="X71" i="31"/>
  <c r="W71" i="31"/>
  <c r="AB71" i="31" s="1"/>
  <c r="V71" i="31"/>
  <c r="AA71" i="31" s="1"/>
  <c r="U71" i="31"/>
  <c r="Z71" i="31"/>
  <c r="T71" i="31"/>
  <c r="Y71" i="31" s="1"/>
  <c r="X70" i="31"/>
  <c r="AC70" i="31" s="1"/>
  <c r="W70" i="31"/>
  <c r="AB70" i="31" s="1"/>
  <c r="V70" i="31"/>
  <c r="AA70" i="31" s="1"/>
  <c r="U70" i="31"/>
  <c r="T70" i="31"/>
  <c r="Y70" i="31" s="1"/>
  <c r="AD70" i="31" s="1"/>
  <c r="X69" i="31"/>
  <c r="AC69" i="31" s="1"/>
  <c r="W69" i="31"/>
  <c r="V69" i="31"/>
  <c r="U69" i="31"/>
  <c r="T69" i="31"/>
  <c r="Y69" i="31" s="1"/>
  <c r="AD69" i="31" s="1"/>
  <c r="X68" i="31"/>
  <c r="AC68" i="31" s="1"/>
  <c r="W68" i="31"/>
  <c r="AB68" i="31"/>
  <c r="V68" i="31"/>
  <c r="AA68" i="31" s="1"/>
  <c r="AK68" i="31" s="1"/>
  <c r="U68" i="31"/>
  <c r="T68" i="31"/>
  <c r="Y68" i="31"/>
  <c r="AD68" i="31" s="1"/>
  <c r="AF68" i="31" s="1"/>
  <c r="X67" i="31"/>
  <c r="AC67" i="31" s="1"/>
  <c r="W67" i="31"/>
  <c r="AB67" i="31" s="1"/>
  <c r="V67" i="31"/>
  <c r="U67" i="31"/>
  <c r="Z67" i="31" s="1"/>
  <c r="T67" i="31"/>
  <c r="Y67" i="31"/>
  <c r="X66" i="31"/>
  <c r="W66" i="31"/>
  <c r="AB66" i="31"/>
  <c r="AN66" i="31" s="1"/>
  <c r="V66" i="31"/>
  <c r="AA66" i="31" s="1"/>
  <c r="U66" i="31"/>
  <c r="Z66" i="31"/>
  <c r="T66" i="31"/>
  <c r="Y66" i="31" s="1"/>
  <c r="X65" i="31"/>
  <c r="AC65" i="31" s="1"/>
  <c r="W65" i="31"/>
  <c r="AB65" i="31" s="1"/>
  <c r="V65" i="31"/>
  <c r="AA65" i="31" s="1"/>
  <c r="U65" i="31"/>
  <c r="Z65" i="31" s="1"/>
  <c r="T65" i="31"/>
  <c r="Y65" i="31" s="1"/>
  <c r="X64" i="31"/>
  <c r="W64" i="31"/>
  <c r="AB64" i="31" s="1"/>
  <c r="V64" i="31"/>
  <c r="AA64" i="31"/>
  <c r="AJ64" i="31" s="1"/>
  <c r="U64" i="31"/>
  <c r="T64" i="31"/>
  <c r="Y64" i="31" s="1"/>
  <c r="X63" i="31"/>
  <c r="W63" i="31"/>
  <c r="AB63" i="31" s="1"/>
  <c r="V63" i="31"/>
  <c r="AA63" i="31" s="1"/>
  <c r="U63" i="31"/>
  <c r="Z63" i="31" s="1"/>
  <c r="T63" i="31"/>
  <c r="Y63" i="31"/>
  <c r="X62" i="31"/>
  <c r="AC62" i="31" s="1"/>
  <c r="W62" i="31"/>
  <c r="AB62" i="31"/>
  <c r="AN62" i="31" s="1"/>
  <c r="V62" i="31"/>
  <c r="U62" i="31"/>
  <c r="Z62" i="31" s="1"/>
  <c r="T62" i="31"/>
  <c r="Y62" i="31" s="1"/>
  <c r="X61" i="31"/>
  <c r="W61" i="31"/>
  <c r="AB61" i="31" s="1"/>
  <c r="V61" i="31"/>
  <c r="AA61" i="31"/>
  <c r="U61" i="31"/>
  <c r="Z61" i="31"/>
  <c r="T61" i="31"/>
  <c r="Y61" i="31" s="1"/>
  <c r="X60" i="31"/>
  <c r="W60" i="31"/>
  <c r="V60" i="31"/>
  <c r="AA60" i="31" s="1"/>
  <c r="U60" i="31"/>
  <c r="Z60" i="31" s="1"/>
  <c r="T60" i="31"/>
  <c r="Y60" i="31" s="1"/>
  <c r="X59" i="31"/>
  <c r="W59" i="31"/>
  <c r="V59" i="31"/>
  <c r="AA59" i="31" s="1"/>
  <c r="U59" i="31"/>
  <c r="Z59" i="31"/>
  <c r="AH59" i="31" s="1"/>
  <c r="T59" i="31"/>
  <c r="X58" i="31"/>
  <c r="W58" i="31"/>
  <c r="AB58" i="31" s="1"/>
  <c r="V58" i="31"/>
  <c r="AA58" i="31" s="1"/>
  <c r="U58" i="31"/>
  <c r="T58" i="31"/>
  <c r="Y58" i="31"/>
  <c r="X57" i="31"/>
  <c r="W57" i="31"/>
  <c r="AB57" i="31"/>
  <c r="AN57" i="31" s="1"/>
  <c r="V57" i="31"/>
  <c r="AA57" i="31"/>
  <c r="AJ57" i="31" s="1"/>
  <c r="U57" i="31"/>
  <c r="Z57" i="31" s="1"/>
  <c r="T57" i="31"/>
  <c r="Y57" i="31" s="1"/>
  <c r="X56" i="31"/>
  <c r="AC56" i="31" s="1"/>
  <c r="W56" i="31"/>
  <c r="AB56" i="31"/>
  <c r="V56" i="31"/>
  <c r="AA56" i="31" s="1"/>
  <c r="U56" i="31"/>
  <c r="Z56" i="31"/>
  <c r="T56" i="31"/>
  <c r="Y56" i="31"/>
  <c r="AD56" i="31" s="1"/>
  <c r="X55" i="31"/>
  <c r="AC55" i="31" s="1"/>
  <c r="AQ55" i="31" s="1"/>
  <c r="W55" i="31"/>
  <c r="AB55" i="31" s="1"/>
  <c r="V55" i="31"/>
  <c r="AA55" i="31" s="1"/>
  <c r="U55" i="31"/>
  <c r="Z55" i="31" s="1"/>
  <c r="AH55" i="31" s="1"/>
  <c r="T55" i="31"/>
  <c r="Y55" i="31" s="1"/>
  <c r="X54" i="31"/>
  <c r="W54" i="31"/>
  <c r="V54" i="31"/>
  <c r="U54" i="31"/>
  <c r="Z54" i="31" s="1"/>
  <c r="T54" i="31"/>
  <c r="X53" i="31"/>
  <c r="AC53" i="31" s="1"/>
  <c r="W53" i="31"/>
  <c r="AB53" i="31" s="1"/>
  <c r="V53" i="31"/>
  <c r="AA53" i="31" s="1"/>
  <c r="U53" i="31"/>
  <c r="Z53" i="31" s="1"/>
  <c r="T53" i="31"/>
  <c r="Y53" i="31"/>
  <c r="X52" i="31"/>
  <c r="W52" i="31"/>
  <c r="AB52" i="31" s="1"/>
  <c r="V52" i="31"/>
  <c r="U52" i="31"/>
  <c r="Z52" i="31" s="1"/>
  <c r="T52" i="31"/>
  <c r="Y52" i="31" s="1"/>
  <c r="X51" i="31"/>
  <c r="AC51" i="31" s="1"/>
  <c r="W51" i="31"/>
  <c r="AB51" i="31"/>
  <c r="V51" i="31"/>
  <c r="AA51" i="31" s="1"/>
  <c r="U51" i="31"/>
  <c r="T51" i="31"/>
  <c r="Y51" i="31"/>
  <c r="X50" i="31"/>
  <c r="W50" i="31"/>
  <c r="AB50" i="31"/>
  <c r="V50" i="31"/>
  <c r="AA50" i="31" s="1"/>
  <c r="U50" i="31"/>
  <c r="Z50" i="31" s="1"/>
  <c r="T50" i="31"/>
  <c r="Y50" i="31" s="1"/>
  <c r="X49" i="31"/>
  <c r="W49" i="31"/>
  <c r="AB49" i="31"/>
  <c r="V49" i="31"/>
  <c r="U49" i="31"/>
  <c r="Z49" i="31" s="1"/>
  <c r="T49" i="31"/>
  <c r="X48" i="31"/>
  <c r="AC48" i="31" s="1"/>
  <c r="W48" i="31"/>
  <c r="AB48" i="31" s="1"/>
  <c r="V48" i="31"/>
  <c r="AA48" i="31" s="1"/>
  <c r="U48" i="31"/>
  <c r="Z48" i="31"/>
  <c r="AG48" i="31" s="1"/>
  <c r="T48" i="31"/>
  <c r="Y48" i="31"/>
  <c r="AE48" i="31" s="1"/>
  <c r="X47" i="31"/>
  <c r="W47" i="31"/>
  <c r="V47" i="31"/>
  <c r="U47" i="31"/>
  <c r="Z47" i="31"/>
  <c r="T47" i="31"/>
  <c r="Y47" i="31"/>
  <c r="X46" i="31"/>
  <c r="W46" i="31"/>
  <c r="AB46" i="31" s="1"/>
  <c r="V46" i="31"/>
  <c r="AA46" i="31" s="1"/>
  <c r="U46" i="31"/>
  <c r="Z46" i="31"/>
  <c r="AG46" i="31" s="1"/>
  <c r="AI46" i="31" s="1"/>
  <c r="T46" i="31"/>
  <c r="Y46" i="31"/>
  <c r="AE46" i="31" s="1"/>
  <c r="X45" i="31"/>
  <c r="AC45" i="31" s="1"/>
  <c r="AQ45" i="31" s="1"/>
  <c r="W45" i="31"/>
  <c r="V45" i="31"/>
  <c r="AA45" i="31" s="1"/>
  <c r="U45" i="31"/>
  <c r="Z45" i="31" s="1"/>
  <c r="T45" i="31"/>
  <c r="Y45" i="31" s="1"/>
  <c r="X44" i="31"/>
  <c r="W44" i="31"/>
  <c r="AB44" i="31"/>
  <c r="V44" i="31"/>
  <c r="AA44" i="31" s="1"/>
  <c r="U44" i="31"/>
  <c r="T44" i="31"/>
  <c r="X43" i="31"/>
  <c r="W43" i="31"/>
  <c r="AB43" i="31" s="1"/>
  <c r="V43" i="31"/>
  <c r="U43" i="31"/>
  <c r="Z43" i="31" s="1"/>
  <c r="T43" i="31"/>
  <c r="Y43" i="31" s="1"/>
  <c r="X42" i="31"/>
  <c r="W42" i="31"/>
  <c r="AB42" i="31" s="1"/>
  <c r="V42" i="31"/>
  <c r="AA42" i="31" s="1"/>
  <c r="U42" i="31"/>
  <c r="Z42" i="31"/>
  <c r="T42" i="31"/>
  <c r="Y42" i="31" s="1"/>
  <c r="AD42" i="31" s="1"/>
  <c r="X41" i="31"/>
  <c r="W41" i="31"/>
  <c r="AB41" i="31" s="1"/>
  <c r="V41" i="31"/>
  <c r="U41" i="31"/>
  <c r="Z41" i="31" s="1"/>
  <c r="T41" i="31"/>
  <c r="Y41" i="31" s="1"/>
  <c r="AE41" i="31" s="1"/>
  <c r="X40" i="31"/>
  <c r="AC40" i="31" s="1"/>
  <c r="W40" i="31"/>
  <c r="AB40" i="31"/>
  <c r="V40" i="31"/>
  <c r="AA40" i="31" s="1"/>
  <c r="U40" i="31"/>
  <c r="Z40" i="31"/>
  <c r="T40" i="31"/>
  <c r="Y40" i="31" s="1"/>
  <c r="X39" i="31"/>
  <c r="W39" i="31"/>
  <c r="AB39" i="31" s="1"/>
  <c r="V39" i="31"/>
  <c r="AA39" i="31" s="1"/>
  <c r="U39" i="31"/>
  <c r="Z39" i="31" s="1"/>
  <c r="T39" i="31"/>
  <c r="X38" i="31"/>
  <c r="AC38" i="31" s="1"/>
  <c r="AQ38" i="31" s="1"/>
  <c r="W38" i="31"/>
  <c r="AB38" i="31"/>
  <c r="V38" i="31"/>
  <c r="AA38" i="31" s="1"/>
  <c r="U38" i="31"/>
  <c r="Z38" i="31" s="1"/>
  <c r="T38" i="31"/>
  <c r="Y38" i="31"/>
  <c r="AD38" i="31" s="1"/>
  <c r="X37" i="31"/>
  <c r="W37" i="31"/>
  <c r="AB37" i="31" s="1"/>
  <c r="V37" i="31"/>
  <c r="AA37" i="31" s="1"/>
  <c r="AJ37" i="31" s="1"/>
  <c r="U37" i="31"/>
  <c r="Z37" i="31" s="1"/>
  <c r="T37" i="31"/>
  <c r="Y37" i="31" s="1"/>
  <c r="X36" i="31"/>
  <c r="W36" i="31"/>
  <c r="AB36" i="31" s="1"/>
  <c r="V36" i="31"/>
  <c r="AA36" i="31"/>
  <c r="U36" i="31"/>
  <c r="T36" i="31"/>
  <c r="X35" i="31"/>
  <c r="W35" i="31"/>
  <c r="AB35" i="31"/>
  <c r="V35" i="31"/>
  <c r="AA35" i="31" s="1"/>
  <c r="U35" i="31"/>
  <c r="Z35" i="31" s="1"/>
  <c r="T35" i="31"/>
  <c r="Y35" i="31" s="1"/>
  <c r="X34" i="31"/>
  <c r="W34" i="31"/>
  <c r="AB34" i="31"/>
  <c r="AM34" i="31" s="1"/>
  <c r="V34" i="31"/>
  <c r="AA34" i="31" s="1"/>
  <c r="U34" i="31"/>
  <c r="Z34" i="31" s="1"/>
  <c r="T34" i="31"/>
  <c r="Y34" i="31"/>
  <c r="X33" i="31"/>
  <c r="AC33" i="31" s="1"/>
  <c r="W33" i="31"/>
  <c r="AB33" i="31"/>
  <c r="AM33" i="31" s="1"/>
  <c r="V33" i="31"/>
  <c r="AA33" i="31" s="1"/>
  <c r="U33" i="31"/>
  <c r="T33" i="31"/>
  <c r="Y33" i="31" s="1"/>
  <c r="X32" i="31"/>
  <c r="W32" i="31"/>
  <c r="V32" i="31"/>
  <c r="AA32" i="31" s="1"/>
  <c r="U32" i="31"/>
  <c r="Z32" i="31"/>
  <c r="T32" i="31"/>
  <c r="Y32" i="31" s="1"/>
  <c r="X31" i="31"/>
  <c r="W31" i="31"/>
  <c r="AB31" i="31"/>
  <c r="V31" i="31"/>
  <c r="U31" i="31"/>
  <c r="Z31" i="31"/>
  <c r="AH31" i="31" s="1"/>
  <c r="T31" i="31"/>
  <c r="X30" i="31"/>
  <c r="W30" i="31"/>
  <c r="AB30" i="31" s="1"/>
  <c r="V30" i="31"/>
  <c r="AA30" i="31" s="1"/>
  <c r="U30" i="31"/>
  <c r="Z30" i="31" s="1"/>
  <c r="AH30" i="31" s="1"/>
  <c r="T30" i="31"/>
  <c r="X29" i="31"/>
  <c r="W29" i="31"/>
  <c r="AB29" i="31" s="1"/>
  <c r="V29" i="31"/>
  <c r="AA29" i="31"/>
  <c r="U29" i="31"/>
  <c r="Z29" i="31" s="1"/>
  <c r="T29" i="31"/>
  <c r="Y29" i="31" s="1"/>
  <c r="X28" i="31"/>
  <c r="W28" i="31"/>
  <c r="AB28" i="31"/>
  <c r="V28" i="31"/>
  <c r="AA28" i="31"/>
  <c r="AK28" i="31" s="1"/>
  <c r="U28" i="31"/>
  <c r="Z28" i="31" s="1"/>
  <c r="T28" i="31"/>
  <c r="Y28" i="31" s="1"/>
  <c r="X27" i="31"/>
  <c r="W27" i="31"/>
  <c r="AB27" i="31" s="1"/>
  <c r="V27" i="31"/>
  <c r="U27" i="31"/>
  <c r="Z27" i="31"/>
  <c r="T27" i="31"/>
  <c r="Y27" i="31" s="1"/>
  <c r="AE27" i="31" s="1"/>
  <c r="X26" i="31"/>
  <c r="W26" i="31"/>
  <c r="AB26" i="31" s="1"/>
  <c r="V26" i="31"/>
  <c r="AA26" i="31"/>
  <c r="AK26" i="31" s="1"/>
  <c r="U26" i="31"/>
  <c r="Z26" i="31" s="1"/>
  <c r="T26" i="31"/>
  <c r="Y26" i="31" s="1"/>
  <c r="X25" i="31"/>
  <c r="W25" i="31"/>
  <c r="AB25" i="31"/>
  <c r="V25" i="31"/>
  <c r="AA25" i="31" s="1"/>
  <c r="U25" i="31"/>
  <c r="T25" i="31"/>
  <c r="Y25" i="31"/>
  <c r="AD25" i="31" s="1"/>
  <c r="X24" i="31"/>
  <c r="W24" i="31"/>
  <c r="AB24" i="31"/>
  <c r="V24" i="31"/>
  <c r="U24" i="31"/>
  <c r="Z24" i="31" s="1"/>
  <c r="T24" i="31"/>
  <c r="Y24" i="31" s="1"/>
  <c r="X23" i="31"/>
  <c r="W23" i="31"/>
  <c r="AB23" i="31"/>
  <c r="AN23" i="31" s="1"/>
  <c r="V23" i="31"/>
  <c r="AA23" i="31" s="1"/>
  <c r="U23" i="31"/>
  <c r="Z23" i="31" s="1"/>
  <c r="T23" i="31"/>
  <c r="X22" i="31"/>
  <c r="W22" i="31"/>
  <c r="AB22" i="31" s="1"/>
  <c r="AM22" i="31" s="1"/>
  <c r="AO22" i="31" s="1"/>
  <c r="V22" i="31"/>
  <c r="AA22" i="31" s="1"/>
  <c r="U22" i="31"/>
  <c r="Z22" i="31" s="1"/>
  <c r="T22" i="31"/>
  <c r="Y22" i="31"/>
  <c r="X21" i="31"/>
  <c r="W21" i="31"/>
  <c r="AB21" i="31" s="1"/>
  <c r="V21" i="31"/>
  <c r="U21" i="31"/>
  <c r="Z21" i="31" s="1"/>
  <c r="AG21" i="31" s="1"/>
  <c r="T21" i="31"/>
  <c r="Y21" i="31" s="1"/>
  <c r="X20" i="31"/>
  <c r="AC20" i="31" s="1"/>
  <c r="W20" i="31"/>
  <c r="AB20" i="31" s="1"/>
  <c r="V20" i="31"/>
  <c r="AA20" i="31" s="1"/>
  <c r="U20" i="31"/>
  <c r="Z20" i="31"/>
  <c r="AH20" i="31" s="1"/>
  <c r="T20" i="31"/>
  <c r="Y20" i="31"/>
  <c r="AD20" i="31" s="1"/>
  <c r="X19" i="31"/>
  <c r="W19" i="31"/>
  <c r="AB19" i="31" s="1"/>
  <c r="V19" i="31"/>
  <c r="AA19" i="31" s="1"/>
  <c r="U19" i="31"/>
  <c r="Z19" i="31" s="1"/>
  <c r="T19" i="31"/>
  <c r="Y19" i="31" s="1"/>
  <c r="X18" i="31"/>
  <c r="W18" i="31"/>
  <c r="AB18" i="31" s="1"/>
  <c r="V18" i="31"/>
  <c r="AA18" i="31"/>
  <c r="U18" i="31"/>
  <c r="Z18" i="31"/>
  <c r="T18" i="31"/>
  <c r="Y18" i="31"/>
  <c r="X17" i="31"/>
  <c r="W17" i="31"/>
  <c r="AB17" i="31" s="1"/>
  <c r="V17" i="31"/>
  <c r="AA17" i="31" s="1"/>
  <c r="U17" i="31"/>
  <c r="Z17" i="31"/>
  <c r="T17" i="31"/>
  <c r="Y17" i="31" s="1"/>
  <c r="X16" i="31"/>
  <c r="W16" i="31"/>
  <c r="AB16" i="31" s="1"/>
  <c r="V16" i="31"/>
  <c r="AA16" i="31" s="1"/>
  <c r="U16" i="31"/>
  <c r="T16" i="31"/>
  <c r="Y16" i="31" s="1"/>
  <c r="X15" i="31"/>
  <c r="W15" i="31"/>
  <c r="U15" i="31"/>
  <c r="Z15" i="31" s="1"/>
  <c r="T15" i="31"/>
  <c r="Y15" i="31" s="1"/>
  <c r="X14" i="31"/>
  <c r="W14" i="31"/>
  <c r="AB14" i="31" s="1"/>
  <c r="V14" i="31"/>
  <c r="U14" i="31"/>
  <c r="Z14" i="31" s="1"/>
  <c r="T14" i="31"/>
  <c r="Y14" i="31" s="1"/>
  <c r="X13" i="31"/>
  <c r="W13" i="31"/>
  <c r="AB13" i="31" s="1"/>
  <c r="V13" i="31"/>
  <c r="AA13" i="31" s="1"/>
  <c r="U13" i="31"/>
  <c r="Z13" i="31" s="1"/>
  <c r="T13" i="31"/>
  <c r="Y13" i="31" s="1"/>
  <c r="X12" i="31"/>
  <c r="W12" i="31"/>
  <c r="V12" i="31"/>
  <c r="AA12" i="31"/>
  <c r="U12" i="31"/>
  <c r="T12" i="31"/>
  <c r="Y12" i="31" s="1"/>
  <c r="X11" i="31"/>
  <c r="AC11" i="31" s="1"/>
  <c r="W11" i="31"/>
  <c r="AB11" i="31" s="1"/>
  <c r="V11" i="31"/>
  <c r="AA11" i="31"/>
  <c r="U11" i="31"/>
  <c r="Z11" i="31"/>
  <c r="T11" i="31"/>
  <c r="Y11" i="31" s="1"/>
  <c r="X9" i="31"/>
  <c r="W9" i="31"/>
  <c r="V9" i="31"/>
  <c r="AA9" i="31" s="1"/>
  <c r="U9" i="31"/>
  <c r="Z9" i="31"/>
  <c r="T9" i="31"/>
  <c r="Y9" i="31" s="1"/>
  <c r="X8" i="31"/>
  <c r="W8" i="31"/>
  <c r="V8" i="31"/>
  <c r="AA8" i="31" s="1"/>
  <c r="U8" i="31"/>
  <c r="Z8" i="31"/>
  <c r="T8" i="31"/>
  <c r="Y8" i="31" s="1"/>
  <c r="X7" i="31"/>
  <c r="W7" i="31"/>
  <c r="AB7" i="31"/>
  <c r="V7" i="31"/>
  <c r="AA7" i="31" s="1"/>
  <c r="U7" i="31"/>
  <c r="T7" i="31"/>
  <c r="Y7" i="31" s="1"/>
  <c r="X6" i="31"/>
  <c r="AC6" i="31" s="1"/>
  <c r="W6" i="31"/>
  <c r="AB6" i="31" s="1"/>
  <c r="AM6" i="31" s="1"/>
  <c r="V6" i="31"/>
  <c r="AA6" i="31" s="1"/>
  <c r="U6" i="31"/>
  <c r="Z6" i="31" s="1"/>
  <c r="T6" i="31"/>
  <c r="Y6" i="31" s="1"/>
  <c r="AC42" i="31"/>
  <c r="AC61" i="31"/>
  <c r="AP65" i="31"/>
  <c r="AP69" i="31"/>
  <c r="AR69" i="31" s="1"/>
  <c r="AC73" i="31"/>
  <c r="AQ73" i="31" s="1"/>
  <c r="AC89" i="31"/>
  <c r="AQ89" i="31" s="1"/>
  <c r="AC132" i="31"/>
  <c r="AC127" i="31"/>
  <c r="AC124" i="31"/>
  <c r="AP124" i="31" s="1"/>
  <c r="AC117" i="31"/>
  <c r="AC107" i="31"/>
  <c r="AC97" i="31"/>
  <c r="AC92" i="31"/>
  <c r="AP92" i="31" s="1"/>
  <c r="AR92" i="31" s="1"/>
  <c r="AC31" i="31"/>
  <c r="AC39" i="31"/>
  <c r="AQ39" i="31"/>
  <c r="AC43" i="31"/>
  <c r="AC47" i="31"/>
  <c r="AQ47" i="31"/>
  <c r="AP51" i="31"/>
  <c r="AC58" i="31"/>
  <c r="AC74" i="31"/>
  <c r="AQ74" i="31" s="1"/>
  <c r="AC86" i="31"/>
  <c r="AC90" i="31"/>
  <c r="AP148" i="31"/>
  <c r="AQ148" i="31"/>
  <c r="AC123" i="31"/>
  <c r="AC91" i="31"/>
  <c r="AQ91" i="31" s="1"/>
  <c r="AC15" i="31"/>
  <c r="AP15" i="31" s="1"/>
  <c r="AC23" i="31"/>
  <c r="AP23" i="31" s="1"/>
  <c r="AC8" i="31"/>
  <c r="AP8" i="31"/>
  <c r="AR8" i="31" s="1"/>
  <c r="AC16" i="31"/>
  <c r="AP20" i="31"/>
  <c r="AC28" i="31"/>
  <c r="AC52" i="31"/>
  <c r="AP52" i="31" s="1"/>
  <c r="AC71" i="31"/>
  <c r="AC79" i="31"/>
  <c r="AP79" i="31" s="1"/>
  <c r="AC87" i="31"/>
  <c r="AP87" i="31"/>
  <c r="AC109" i="31"/>
  <c r="AC100" i="31"/>
  <c r="AP100" i="31" s="1"/>
  <c r="AC95" i="31"/>
  <c r="AP95" i="31" s="1"/>
  <c r="AC14" i="31"/>
  <c r="AQ14" i="31" s="1"/>
  <c r="AC21" i="31"/>
  <c r="AQ21" i="31" s="1"/>
  <c r="AC29" i="31"/>
  <c r="AP29" i="31" s="1"/>
  <c r="AQ33" i="31"/>
  <c r="AC72" i="31"/>
  <c r="AC76" i="31"/>
  <c r="AP76" i="31" s="1"/>
  <c r="AC121" i="31"/>
  <c r="AP121" i="31" s="1"/>
  <c r="AC108" i="31"/>
  <c r="AQ108" i="31" s="1"/>
  <c r="AA113" i="31"/>
  <c r="AH128" i="31"/>
  <c r="AG97" i="31"/>
  <c r="AI97" i="31"/>
  <c r="AG128" i="31"/>
  <c r="Y118" i="31"/>
  <c r="AD118" i="31" s="1"/>
  <c r="AD94" i="31"/>
  <c r="AA128" i="31"/>
  <c r="AK128" i="31" s="1"/>
  <c r="AJ144" i="31"/>
  <c r="AK147" i="31"/>
  <c r="Y130" i="31"/>
  <c r="AE130" i="31" s="1"/>
  <c r="AB127" i="31"/>
  <c r="AM127" i="31" s="1"/>
  <c r="AE151" i="31"/>
  <c r="AF151" i="31"/>
  <c r="AN93" i="31"/>
  <c r="AM97" i="31"/>
  <c r="AJ94" i="31"/>
  <c r="AL94" i="31" s="1"/>
  <c r="AB124" i="31"/>
  <c r="AN124" i="31" s="1"/>
  <c r="AC112" i="31"/>
  <c r="Y154" i="31"/>
  <c r="AE154" i="31" s="1"/>
  <c r="AD154" i="31"/>
  <c r="AN139" i="31"/>
  <c r="AN135" i="31"/>
  <c r="AG122" i="31"/>
  <c r="AC131" i="31"/>
  <c r="AP131" i="31" s="1"/>
  <c r="AE114" i="31"/>
  <c r="AD111" i="31"/>
  <c r="AK109" i="31"/>
  <c r="AH154" i="31"/>
  <c r="AG154" i="31"/>
  <c r="AC145" i="31"/>
  <c r="AQ145" i="31" s="1"/>
  <c r="AH151" i="31"/>
  <c r="AD149" i="31"/>
  <c r="AF149" i="31" s="1"/>
  <c r="AE149" i="31"/>
  <c r="AN147" i="31"/>
  <c r="Y144" i="31"/>
  <c r="AC146" i="31"/>
  <c r="AM137" i="31"/>
  <c r="AO137" i="31" s="1"/>
  <c r="AM129" i="31"/>
  <c r="AN129" i="31"/>
  <c r="AC150" i="31"/>
  <c r="Z124" i="31"/>
  <c r="AH124" i="31" s="1"/>
  <c r="AG124" i="31"/>
  <c r="AI124" i="31" s="1"/>
  <c r="AK131" i="31"/>
  <c r="Y124" i="31"/>
  <c r="AE124" i="31" s="1"/>
  <c r="Y136" i="31"/>
  <c r="AE136" i="31" s="1"/>
  <c r="AM117" i="31"/>
  <c r="AO117" i="31" s="1"/>
  <c r="Z147" i="31"/>
  <c r="Z139" i="31"/>
  <c r="AH139" i="31" s="1"/>
  <c r="Z131" i="31"/>
  <c r="Z127" i="31"/>
  <c r="AH127" i="31" s="1"/>
  <c r="Y139" i="31"/>
  <c r="AD139" i="31"/>
  <c r="AC137" i="31"/>
  <c r="AP137" i="31" s="1"/>
  <c r="Y135" i="31"/>
  <c r="AK125" i="31"/>
  <c r="AC125" i="31"/>
  <c r="AP125" i="31" s="1"/>
  <c r="AH134" i="31"/>
  <c r="AH130" i="31"/>
  <c r="AA119" i="31"/>
  <c r="AJ119" i="31" s="1"/>
  <c r="AK119" i="31"/>
  <c r="AC118" i="31"/>
  <c r="Y116" i="31"/>
  <c r="AK114" i="31"/>
  <c r="AE113" i="31"/>
  <c r="Y108" i="31"/>
  <c r="AA103" i="31"/>
  <c r="AK103" i="31" s="1"/>
  <c r="AK102" i="31"/>
  <c r="AC102" i="31"/>
  <c r="AK99" i="31"/>
  <c r="Y96" i="31"/>
  <c r="AE96" i="31" s="1"/>
  <c r="AA95" i="31"/>
  <c r="Y92" i="31"/>
  <c r="AE92" i="31" s="1"/>
  <c r="AB114" i="31"/>
  <c r="AB106" i="31"/>
  <c r="AB102" i="31"/>
  <c r="AN102" i="31" s="1"/>
  <c r="AN100" i="31"/>
  <c r="AG99" i="31"/>
  <c r="AN96" i="31"/>
  <c r="Z95" i="31"/>
  <c r="AH95" i="31" s="1"/>
  <c r="AK120" i="31"/>
  <c r="AK116" i="31"/>
  <c r="AH113" i="31"/>
  <c r="AH122" i="31"/>
  <c r="AO93" i="31"/>
  <c r="AP143" i="31"/>
  <c r="AP39" i="31"/>
  <c r="AP89" i="31"/>
  <c r="AR89" i="31" s="1"/>
  <c r="AQ69" i="31"/>
  <c r="AQ51" i="31"/>
  <c r="AQ65" i="31"/>
  <c r="AP42" i="31"/>
  <c r="AQ141" i="31"/>
  <c r="AP149" i="31"/>
  <c r="AP53" i="31"/>
  <c r="AP33" i="31"/>
  <c r="AP145" i="31"/>
  <c r="AR145" i="31" s="1"/>
  <c r="AP86" i="31"/>
  <c r="AR86" i="31" s="1"/>
  <c r="AP70" i="31"/>
  <c r="AP58" i="31"/>
  <c r="AP153" i="31"/>
  <c r="AQ92" i="31"/>
  <c r="AP144" i="31"/>
  <c r="AQ149" i="31"/>
  <c r="AQ53" i="31"/>
  <c r="AQ90" i="31"/>
  <c r="AQ86" i="31"/>
  <c r="AP62" i="31"/>
  <c r="AQ153" i="31"/>
  <c r="AI154" i="31"/>
  <c r="AN97" i="31"/>
  <c r="AE104" i="31"/>
  <c r="AJ99" i="31"/>
  <c r="AL99" i="31" s="1"/>
  <c r="AG151" i="31"/>
  <c r="AN127" i="31"/>
  <c r="AH99" i="31"/>
  <c r="AG131" i="31"/>
  <c r="AE148" i="31"/>
  <c r="AF148" i="31" s="1"/>
  <c r="AN114" i="31"/>
  <c r="G153" i="34"/>
  <c r="H153" i="34" s="1"/>
  <c r="G154" i="34"/>
  <c r="H154" i="34" s="1"/>
  <c r="G33" i="34"/>
  <c r="G34" i="34"/>
  <c r="H34" i="34" s="1"/>
  <c r="G35" i="34"/>
  <c r="G36" i="34"/>
  <c r="G37" i="34"/>
  <c r="G38" i="34"/>
  <c r="G39" i="34"/>
  <c r="G40" i="34"/>
  <c r="H40" i="34"/>
  <c r="G41" i="34"/>
  <c r="H41" i="34" s="1"/>
  <c r="G42" i="34"/>
  <c r="H42" i="34" s="1"/>
  <c r="G43" i="34"/>
  <c r="H43" i="34" s="1"/>
  <c r="G44" i="34"/>
  <c r="H44" i="34" s="1"/>
  <c r="G45" i="34"/>
  <c r="H45" i="34" s="1"/>
  <c r="G46" i="34"/>
  <c r="G47" i="34"/>
  <c r="H47" i="34" s="1"/>
  <c r="G48" i="34"/>
  <c r="H48" i="34" s="1"/>
  <c r="G49" i="34"/>
  <c r="G50" i="34"/>
  <c r="G51" i="34"/>
  <c r="G52" i="34"/>
  <c r="H52" i="34" s="1"/>
  <c r="G53" i="34"/>
  <c r="H53" i="34" s="1"/>
  <c r="G54" i="34"/>
  <c r="G55" i="34"/>
  <c r="H55" i="34" s="1"/>
  <c r="G56" i="34"/>
  <c r="H56" i="34" s="1"/>
  <c r="G57" i="34"/>
  <c r="H57" i="34" s="1"/>
  <c r="G58" i="34"/>
  <c r="G59" i="34"/>
  <c r="H59" i="34" s="1"/>
  <c r="G60" i="34"/>
  <c r="G61" i="34"/>
  <c r="G62" i="34"/>
  <c r="G63" i="34"/>
  <c r="G64" i="34"/>
  <c r="H64" i="34" s="1"/>
  <c r="G65" i="34"/>
  <c r="H65" i="34" s="1"/>
  <c r="G66" i="34"/>
  <c r="H66" i="34" s="1"/>
  <c r="G67" i="34"/>
  <c r="H67" i="34" s="1"/>
  <c r="G68" i="34"/>
  <c r="H68" i="34" s="1"/>
  <c r="G69" i="34"/>
  <c r="H69" i="34" s="1"/>
  <c r="G70" i="34"/>
  <c r="H70" i="34" s="1"/>
  <c r="G71" i="34"/>
  <c r="H71" i="34" s="1"/>
  <c r="G72" i="34"/>
  <c r="G73" i="34"/>
  <c r="H73" i="34" s="1"/>
  <c r="G74" i="34"/>
  <c r="G75" i="34"/>
  <c r="H75" i="34" s="1"/>
  <c r="G76" i="34"/>
  <c r="H76" i="34" s="1"/>
  <c r="G77" i="34"/>
  <c r="H77" i="34"/>
  <c r="G78" i="34"/>
  <c r="H78" i="34"/>
  <c r="G79" i="34"/>
  <c r="H79" i="34" s="1"/>
  <c r="G80" i="34"/>
  <c r="H80" i="34" s="1"/>
  <c r="G81" i="34"/>
  <c r="H81" i="34" s="1"/>
  <c r="G82" i="34"/>
  <c r="H82" i="34" s="1"/>
  <c r="G83" i="34"/>
  <c r="H83" i="34"/>
  <c r="G84" i="34"/>
  <c r="H84" i="34"/>
  <c r="G85" i="34"/>
  <c r="H85" i="34" s="1"/>
  <c r="G86" i="34"/>
  <c r="H86" i="34"/>
  <c r="G87" i="34"/>
  <c r="H87" i="34" s="1"/>
  <c r="G88" i="34"/>
  <c r="H88" i="34"/>
  <c r="G89" i="34"/>
  <c r="H89" i="34" s="1"/>
  <c r="G90" i="34"/>
  <c r="H90" i="34" s="1"/>
  <c r="G91" i="34"/>
  <c r="H91" i="34" s="1"/>
  <c r="G92" i="34"/>
  <c r="H92" i="34" s="1"/>
  <c r="G93" i="34"/>
  <c r="H93" i="34" s="1"/>
  <c r="G94" i="34"/>
  <c r="H94" i="34"/>
  <c r="G95" i="34"/>
  <c r="H95" i="34"/>
  <c r="G96" i="34"/>
  <c r="H96" i="34" s="1"/>
  <c r="G97" i="34"/>
  <c r="H97" i="34"/>
  <c r="G98" i="34"/>
  <c r="H98" i="34" s="1"/>
  <c r="G99" i="34"/>
  <c r="H99" i="34" s="1"/>
  <c r="G100" i="34"/>
  <c r="H100" i="34" s="1"/>
  <c r="G101" i="34"/>
  <c r="H101" i="34"/>
  <c r="G102" i="34"/>
  <c r="H102" i="34" s="1"/>
  <c r="G103" i="34"/>
  <c r="H103" i="34" s="1"/>
  <c r="G104" i="34"/>
  <c r="H104" i="34"/>
  <c r="G105" i="34"/>
  <c r="H105" i="34" s="1"/>
  <c r="G106" i="34"/>
  <c r="H106" i="34"/>
  <c r="G107" i="34"/>
  <c r="H107" i="34" s="1"/>
  <c r="G108" i="34"/>
  <c r="H108" i="34" s="1"/>
  <c r="G109" i="34"/>
  <c r="H109" i="34" s="1"/>
  <c r="G110" i="34"/>
  <c r="H110" i="34"/>
  <c r="G111" i="34"/>
  <c r="H111" i="34" s="1"/>
  <c r="G112" i="34"/>
  <c r="H112" i="34" s="1"/>
  <c r="G113" i="34"/>
  <c r="H113" i="34" s="1"/>
  <c r="G114" i="34"/>
  <c r="H114" i="34" s="1"/>
  <c r="G115" i="34"/>
  <c r="H115" i="34" s="1"/>
  <c r="G116" i="34"/>
  <c r="H116" i="34" s="1"/>
  <c r="G117" i="34"/>
  <c r="H117" i="34" s="1"/>
  <c r="G118" i="34"/>
  <c r="H118" i="34" s="1"/>
  <c r="G119" i="34"/>
  <c r="H119" i="34"/>
  <c r="G120" i="34"/>
  <c r="H120" i="34"/>
  <c r="G121" i="34"/>
  <c r="H121" i="34" s="1"/>
  <c r="G122" i="34"/>
  <c r="H122" i="34" s="1"/>
  <c r="G123" i="34"/>
  <c r="H123" i="34" s="1"/>
  <c r="G124" i="34"/>
  <c r="H124" i="34"/>
  <c r="G125" i="34"/>
  <c r="H125" i="34" s="1"/>
  <c r="G126" i="34"/>
  <c r="H126" i="34" s="1"/>
  <c r="G127" i="34"/>
  <c r="H127" i="34" s="1"/>
  <c r="G128" i="34"/>
  <c r="H128" i="34" s="1"/>
  <c r="G129" i="34"/>
  <c r="H129" i="34" s="1"/>
  <c r="G130" i="34"/>
  <c r="H130" i="34"/>
  <c r="G131" i="34"/>
  <c r="H131" i="34" s="1"/>
  <c r="G132" i="34"/>
  <c r="H132" i="34"/>
  <c r="G133" i="34"/>
  <c r="H133" i="34" s="1"/>
  <c r="G134" i="34"/>
  <c r="H134" i="34"/>
  <c r="G135" i="34"/>
  <c r="H135" i="34" s="1"/>
  <c r="G136" i="34"/>
  <c r="H136" i="34" s="1"/>
  <c r="G137" i="34"/>
  <c r="H137" i="34"/>
  <c r="G138" i="34"/>
  <c r="H138" i="34" s="1"/>
  <c r="G139" i="34"/>
  <c r="H139" i="34" s="1"/>
  <c r="G140" i="34"/>
  <c r="H140" i="34"/>
  <c r="G141" i="34"/>
  <c r="H141" i="34" s="1"/>
  <c r="G142" i="34"/>
  <c r="H142" i="34" s="1"/>
  <c r="G143" i="34"/>
  <c r="H143" i="34"/>
  <c r="G144" i="34"/>
  <c r="H144" i="34" s="1"/>
  <c r="G145" i="34"/>
  <c r="H145" i="34"/>
  <c r="G146" i="34"/>
  <c r="H146" i="34"/>
  <c r="G147" i="34"/>
  <c r="H147" i="34" s="1"/>
  <c r="G148" i="34"/>
  <c r="H148" i="34" s="1"/>
  <c r="G149" i="34"/>
  <c r="H149" i="34" s="1"/>
  <c r="G150" i="34"/>
  <c r="H150" i="34" s="1"/>
  <c r="G151" i="34"/>
  <c r="H151" i="34" s="1"/>
  <c r="G152" i="34"/>
  <c r="H152" i="34" s="1"/>
  <c r="K153" i="11"/>
  <c r="L153" i="11"/>
  <c r="N153" i="11" s="1"/>
  <c r="K154" i="11"/>
  <c r="M154" i="11" s="1"/>
  <c r="L154" i="11"/>
  <c r="N154" i="11" s="1"/>
  <c r="K91" i="11"/>
  <c r="L91" i="11"/>
  <c r="K92" i="11"/>
  <c r="M92" i="11"/>
  <c r="L92" i="11"/>
  <c r="N92" i="11" s="1"/>
  <c r="K93" i="11"/>
  <c r="M93" i="11"/>
  <c r="L93" i="11"/>
  <c r="K94" i="11"/>
  <c r="M94" i="11"/>
  <c r="L94" i="11"/>
  <c r="N94" i="11"/>
  <c r="K95" i="11"/>
  <c r="L95" i="11"/>
  <c r="K96" i="11"/>
  <c r="L96" i="11"/>
  <c r="N96" i="11"/>
  <c r="K97" i="11"/>
  <c r="M97" i="11"/>
  <c r="L97" i="11"/>
  <c r="N97" i="11" s="1"/>
  <c r="K98" i="11"/>
  <c r="M98" i="11" s="1"/>
  <c r="L98" i="11"/>
  <c r="N98" i="11"/>
  <c r="K99" i="11"/>
  <c r="M99" i="11"/>
  <c r="L99" i="11"/>
  <c r="N99" i="11"/>
  <c r="K100" i="11"/>
  <c r="M100" i="11" s="1"/>
  <c r="L100" i="11"/>
  <c r="K101" i="11"/>
  <c r="M101" i="11" s="1"/>
  <c r="L101" i="11"/>
  <c r="K102" i="11"/>
  <c r="M102" i="11"/>
  <c r="L102" i="11"/>
  <c r="K103" i="11"/>
  <c r="L103" i="11"/>
  <c r="K104" i="11"/>
  <c r="L104" i="11"/>
  <c r="N104" i="11" s="1"/>
  <c r="M104" i="11"/>
  <c r="K105" i="11"/>
  <c r="L105" i="11"/>
  <c r="N105" i="11"/>
  <c r="M105" i="11"/>
  <c r="K106" i="11"/>
  <c r="M106" i="11" s="1"/>
  <c r="L106" i="11"/>
  <c r="K107" i="11"/>
  <c r="M107" i="11"/>
  <c r="L107" i="11"/>
  <c r="N107" i="11"/>
  <c r="K108" i="11"/>
  <c r="M108" i="11"/>
  <c r="L108" i="11"/>
  <c r="N108" i="11" s="1"/>
  <c r="K109" i="11"/>
  <c r="M109" i="11"/>
  <c r="L109" i="11"/>
  <c r="N109" i="11"/>
  <c r="K110" i="11"/>
  <c r="M110" i="11"/>
  <c r="P110" i="11" s="1"/>
  <c r="L110" i="11"/>
  <c r="K111" i="11"/>
  <c r="M111" i="11" s="1"/>
  <c r="L111" i="11"/>
  <c r="K112" i="11"/>
  <c r="L112" i="11"/>
  <c r="N112" i="11" s="1"/>
  <c r="K113" i="11"/>
  <c r="L113" i="11"/>
  <c r="N113" i="11"/>
  <c r="K114" i="11"/>
  <c r="M114" i="11" s="1"/>
  <c r="L114" i="11"/>
  <c r="N114" i="11" s="1"/>
  <c r="K115" i="11"/>
  <c r="M115" i="11" s="1"/>
  <c r="L115" i="11"/>
  <c r="K116" i="11"/>
  <c r="L116" i="11"/>
  <c r="N116" i="11" s="1"/>
  <c r="K117" i="11"/>
  <c r="L117" i="11"/>
  <c r="N117" i="11"/>
  <c r="K118" i="11"/>
  <c r="M118" i="11"/>
  <c r="P118" i="11" s="1"/>
  <c r="L118" i="11"/>
  <c r="N118" i="11" s="1"/>
  <c r="K119" i="11"/>
  <c r="L119" i="11"/>
  <c r="K120" i="11"/>
  <c r="M120" i="11" s="1"/>
  <c r="L120" i="11"/>
  <c r="N120" i="11"/>
  <c r="K121" i="11"/>
  <c r="L121" i="11"/>
  <c r="N121" i="11"/>
  <c r="K122" i="11"/>
  <c r="M122" i="11" s="1"/>
  <c r="L122" i="11"/>
  <c r="N122" i="11" s="1"/>
  <c r="K123" i="11"/>
  <c r="L123" i="11"/>
  <c r="N123" i="11" s="1"/>
  <c r="K124" i="11"/>
  <c r="M124" i="11" s="1"/>
  <c r="L124" i="11"/>
  <c r="N124" i="11" s="1"/>
  <c r="K125" i="11"/>
  <c r="M125" i="11" s="1"/>
  <c r="L125" i="11"/>
  <c r="N125" i="11"/>
  <c r="K126" i="11"/>
  <c r="L126" i="11"/>
  <c r="K127" i="11"/>
  <c r="M127" i="11" s="1"/>
  <c r="L127" i="11"/>
  <c r="N127" i="11" s="1"/>
  <c r="K128" i="11"/>
  <c r="L128" i="11"/>
  <c r="N128" i="11" s="1"/>
  <c r="K129" i="11"/>
  <c r="M129" i="11"/>
  <c r="L129" i="11"/>
  <c r="K130" i="11"/>
  <c r="M130" i="11" s="1"/>
  <c r="L130" i="11"/>
  <c r="N130" i="11" s="1"/>
  <c r="K131" i="11"/>
  <c r="M131" i="11"/>
  <c r="L131" i="11"/>
  <c r="K132" i="11"/>
  <c r="M132" i="11" s="1"/>
  <c r="L132" i="11"/>
  <c r="K133" i="11"/>
  <c r="L133" i="11"/>
  <c r="N133" i="11"/>
  <c r="K134" i="11"/>
  <c r="L134" i="11"/>
  <c r="N134" i="11"/>
  <c r="K135" i="11"/>
  <c r="M135" i="11"/>
  <c r="L135" i="11"/>
  <c r="N135" i="11" s="1"/>
  <c r="K136" i="11"/>
  <c r="L136" i="11"/>
  <c r="K137" i="11"/>
  <c r="L137" i="11"/>
  <c r="K138" i="11"/>
  <c r="L138" i="11"/>
  <c r="N138" i="11" s="1"/>
  <c r="K139" i="11"/>
  <c r="M139" i="11"/>
  <c r="P139" i="11" s="1"/>
  <c r="L139" i="11"/>
  <c r="K140" i="11"/>
  <c r="L140" i="11"/>
  <c r="K141" i="11"/>
  <c r="M141" i="11"/>
  <c r="L141" i="11"/>
  <c r="K142" i="11"/>
  <c r="M142" i="11" s="1"/>
  <c r="L142" i="11"/>
  <c r="N142" i="11"/>
  <c r="K143" i="11"/>
  <c r="M143" i="11"/>
  <c r="L143" i="11"/>
  <c r="K144" i="11"/>
  <c r="M144" i="11"/>
  <c r="L144" i="11"/>
  <c r="N144" i="11"/>
  <c r="K145" i="11"/>
  <c r="M145" i="11"/>
  <c r="O145" i="11" s="1"/>
  <c r="L145" i="11"/>
  <c r="K146" i="11"/>
  <c r="L146" i="11"/>
  <c r="N146" i="11" s="1"/>
  <c r="K147" i="11"/>
  <c r="M147" i="11"/>
  <c r="L147" i="11"/>
  <c r="N147" i="11"/>
  <c r="K148" i="11"/>
  <c r="M148" i="11" s="1"/>
  <c r="L148" i="11"/>
  <c r="N148" i="11" s="1"/>
  <c r="K149" i="11"/>
  <c r="L149" i="11"/>
  <c r="M149" i="11"/>
  <c r="N149" i="11"/>
  <c r="K150" i="11"/>
  <c r="L150" i="11"/>
  <c r="K151" i="11"/>
  <c r="M151" i="11" s="1"/>
  <c r="L151" i="11"/>
  <c r="N151" i="11" s="1"/>
  <c r="K152" i="11"/>
  <c r="M152" i="11"/>
  <c r="L152" i="11"/>
  <c r="T91" i="3"/>
  <c r="V91" i="3" s="1"/>
  <c r="AC91" i="3" s="1"/>
  <c r="AD91" i="3" s="1"/>
  <c r="AH91" i="3" s="1"/>
  <c r="Z92" i="3"/>
  <c r="AA96" i="3"/>
  <c r="U99" i="3"/>
  <c r="AA99" i="3"/>
  <c r="U100" i="3"/>
  <c r="Z100" i="3"/>
  <c r="AB100" i="3" s="1"/>
  <c r="Z102" i="3"/>
  <c r="U104" i="3"/>
  <c r="Z106" i="3"/>
  <c r="U107" i="3"/>
  <c r="U108" i="3"/>
  <c r="AA108" i="3"/>
  <c r="AB108" i="3" s="1"/>
  <c r="U109" i="3"/>
  <c r="Z110" i="3"/>
  <c r="Z111" i="3"/>
  <c r="U112" i="3"/>
  <c r="AA112" i="3"/>
  <c r="U113" i="3"/>
  <c r="Z114" i="3"/>
  <c r="Z115" i="3"/>
  <c r="U116" i="3"/>
  <c r="U117" i="3"/>
  <c r="Z118" i="3"/>
  <c r="T119" i="3"/>
  <c r="Z119" i="3"/>
  <c r="U121" i="3"/>
  <c r="Z122" i="3"/>
  <c r="U123" i="3"/>
  <c r="U124" i="3"/>
  <c r="Z124" i="3"/>
  <c r="U125" i="3"/>
  <c r="Z126" i="3"/>
  <c r="U128" i="3"/>
  <c r="U129" i="3"/>
  <c r="T131" i="3"/>
  <c r="Z131" i="3"/>
  <c r="AB131" i="3" s="1"/>
  <c r="U132" i="3"/>
  <c r="Z132" i="3"/>
  <c r="U133" i="3"/>
  <c r="AA133" i="3"/>
  <c r="U134" i="3"/>
  <c r="Z134" i="3"/>
  <c r="U138" i="3"/>
  <c r="T139" i="3"/>
  <c r="AA140" i="3"/>
  <c r="AA144" i="3"/>
  <c r="T147" i="3"/>
  <c r="AA148" i="3"/>
  <c r="AA152" i="3"/>
  <c r="Z154" i="3"/>
  <c r="K92" i="22"/>
  <c r="M92" i="22" s="1"/>
  <c r="L92" i="22"/>
  <c r="AE92" i="22"/>
  <c r="AH92" i="22" s="1"/>
  <c r="AF92" i="22"/>
  <c r="K93" i="22"/>
  <c r="M93" i="22"/>
  <c r="P93" i="22" s="1"/>
  <c r="O93" i="22"/>
  <c r="Q93" i="22" s="1"/>
  <c r="U93" i="22" s="1"/>
  <c r="AO93" i="22" s="1"/>
  <c r="L93" i="22"/>
  <c r="N93" i="22" s="1"/>
  <c r="R93" i="22" s="1"/>
  <c r="AE93" i="22"/>
  <c r="K94" i="22"/>
  <c r="M94" i="22"/>
  <c r="L94" i="22"/>
  <c r="AE94" i="22"/>
  <c r="AG94" i="22" s="1"/>
  <c r="AF94" i="22"/>
  <c r="K95" i="22"/>
  <c r="M95" i="22" s="1"/>
  <c r="L95" i="22"/>
  <c r="N95" i="22" s="1"/>
  <c r="AE95" i="22"/>
  <c r="AG95" i="22"/>
  <c r="K96" i="22"/>
  <c r="P96" i="22" s="1"/>
  <c r="M96" i="22"/>
  <c r="L96" i="22"/>
  <c r="N96" i="22"/>
  <c r="AE96" i="22"/>
  <c r="AH96" i="22" s="1"/>
  <c r="AF96" i="22"/>
  <c r="K97" i="22"/>
  <c r="M97" i="22"/>
  <c r="O97" i="22" s="1"/>
  <c r="L97" i="22"/>
  <c r="AE97" i="22"/>
  <c r="AH97" i="22" s="1"/>
  <c r="K98" i="22"/>
  <c r="M98" i="22"/>
  <c r="L98" i="22"/>
  <c r="AE98" i="22"/>
  <c r="AF98" i="22"/>
  <c r="K99" i="22"/>
  <c r="L99" i="22"/>
  <c r="S99" i="22" s="1"/>
  <c r="AE99" i="22"/>
  <c r="AG99" i="22"/>
  <c r="K100" i="22"/>
  <c r="M100" i="22" s="1"/>
  <c r="L100" i="22"/>
  <c r="AE100" i="22"/>
  <c r="AG100" i="22" s="1"/>
  <c r="AF100" i="22"/>
  <c r="K101" i="22"/>
  <c r="M101" i="22"/>
  <c r="L101" i="22"/>
  <c r="N101" i="22" s="1"/>
  <c r="R101" i="22" s="1"/>
  <c r="AE101" i="22"/>
  <c r="AH101" i="22" s="1"/>
  <c r="K102" i="22"/>
  <c r="M102" i="22" s="1"/>
  <c r="L102" i="22"/>
  <c r="AE102" i="22"/>
  <c r="AF102" i="22"/>
  <c r="AJ102" i="22" s="1"/>
  <c r="AK102" i="22"/>
  <c r="K103" i="22"/>
  <c r="M103" i="22" s="1"/>
  <c r="O103" i="22" s="1"/>
  <c r="L103" i="22"/>
  <c r="N103" i="22" s="1"/>
  <c r="K104" i="22"/>
  <c r="M104" i="22"/>
  <c r="L104" i="22"/>
  <c r="N104" i="22" s="1"/>
  <c r="AE104" i="22"/>
  <c r="AH104" i="22" s="1"/>
  <c r="AF104" i="22"/>
  <c r="K105" i="22"/>
  <c r="L105" i="22"/>
  <c r="AE105" i="22"/>
  <c r="AH105" i="22"/>
  <c r="K106" i="22"/>
  <c r="L106" i="22"/>
  <c r="N106" i="22" s="1"/>
  <c r="AE106" i="22"/>
  <c r="AH106" i="22" s="1"/>
  <c r="AF106" i="22"/>
  <c r="K107" i="22"/>
  <c r="L107" i="22"/>
  <c r="AE107" i="22"/>
  <c r="AH107" i="22" s="1"/>
  <c r="AG107" i="22"/>
  <c r="K108" i="22"/>
  <c r="L108" i="22"/>
  <c r="AE108" i="22"/>
  <c r="AH108" i="22" s="1"/>
  <c r="AF108" i="22"/>
  <c r="AK108" i="22" s="1"/>
  <c r="K109" i="22"/>
  <c r="L109" i="22"/>
  <c r="N109" i="22" s="1"/>
  <c r="AF109" i="22"/>
  <c r="K110" i="22"/>
  <c r="M110" i="22" s="1"/>
  <c r="L110" i="22"/>
  <c r="AF110" i="22"/>
  <c r="K111" i="22"/>
  <c r="L111" i="22"/>
  <c r="AE111" i="22"/>
  <c r="AF111" i="22"/>
  <c r="AK111" i="22" s="1"/>
  <c r="K112" i="22"/>
  <c r="M112" i="22" s="1"/>
  <c r="L112" i="22"/>
  <c r="N112" i="22" s="1"/>
  <c r="S112" i="22" s="1"/>
  <c r="AE112" i="22"/>
  <c r="AH112" i="22" s="1"/>
  <c r="AF112" i="22"/>
  <c r="K113" i="22"/>
  <c r="L113" i="22"/>
  <c r="N113" i="22"/>
  <c r="AF113" i="22"/>
  <c r="K114" i="22"/>
  <c r="L114" i="22"/>
  <c r="N114" i="22"/>
  <c r="AE114" i="22"/>
  <c r="AH114" i="22" s="1"/>
  <c r="AF114" i="22"/>
  <c r="AK114" i="22" s="1"/>
  <c r="AL114" i="22" s="1"/>
  <c r="AN114" i="22" s="1"/>
  <c r="AR114" i="22" s="1"/>
  <c r="K115" i="22"/>
  <c r="M115" i="22" s="1"/>
  <c r="L115" i="22"/>
  <c r="N115" i="22"/>
  <c r="AE115" i="22"/>
  <c r="AF115" i="22"/>
  <c r="AK115" i="22" s="1"/>
  <c r="K116" i="22"/>
  <c r="M116" i="22" s="1"/>
  <c r="O116" i="22" s="1"/>
  <c r="L116" i="22"/>
  <c r="AE116" i="22"/>
  <c r="AF116" i="22"/>
  <c r="K117" i="22"/>
  <c r="M117" i="22" s="1"/>
  <c r="L117" i="22"/>
  <c r="N117" i="22"/>
  <c r="R117" i="22" s="1"/>
  <c r="AE117" i="22"/>
  <c r="AF117" i="22"/>
  <c r="K118" i="22"/>
  <c r="M118" i="22" s="1"/>
  <c r="L118" i="22"/>
  <c r="N118" i="22" s="1"/>
  <c r="R118" i="22"/>
  <c r="AE118" i="22"/>
  <c r="K119" i="22"/>
  <c r="M119" i="22" s="1"/>
  <c r="L119" i="22"/>
  <c r="N119" i="22" s="1"/>
  <c r="S119" i="22" s="1"/>
  <c r="AE119" i="22"/>
  <c r="AG119" i="22" s="1"/>
  <c r="K120" i="22"/>
  <c r="M120" i="22" s="1"/>
  <c r="P120" i="22"/>
  <c r="L120" i="22"/>
  <c r="AE120" i="22"/>
  <c r="AG120" i="22" s="1"/>
  <c r="AF120" i="22"/>
  <c r="K121" i="22"/>
  <c r="M121" i="22" s="1"/>
  <c r="L121" i="22"/>
  <c r="N121" i="22" s="1"/>
  <c r="AE121" i="22"/>
  <c r="AF121" i="22"/>
  <c r="K122" i="22"/>
  <c r="L122" i="22"/>
  <c r="N122" i="22"/>
  <c r="S122" i="22" s="1"/>
  <c r="AE122" i="22"/>
  <c r="AG122" i="22" s="1"/>
  <c r="AH122" i="22"/>
  <c r="K123" i="22"/>
  <c r="M123" i="22"/>
  <c r="O123" i="22" s="1"/>
  <c r="L123" i="22"/>
  <c r="AE123" i="22"/>
  <c r="AG123" i="22" s="1"/>
  <c r="K124" i="22"/>
  <c r="M124" i="22" s="1"/>
  <c r="L124" i="22"/>
  <c r="AE124" i="22"/>
  <c r="K125" i="22"/>
  <c r="P125" i="22" s="1"/>
  <c r="M125" i="22"/>
  <c r="O125" i="22" s="1"/>
  <c r="Q125" i="22" s="1"/>
  <c r="U125" i="22" s="1"/>
  <c r="AO125" i="22" s="1"/>
  <c r="L125" i="22"/>
  <c r="AE125" i="22"/>
  <c r="AF125" i="22"/>
  <c r="K126" i="22"/>
  <c r="M126" i="22"/>
  <c r="O126" i="22" s="1"/>
  <c r="L126" i="22"/>
  <c r="N126" i="22"/>
  <c r="AE126" i="22"/>
  <c r="AH126" i="22" s="1"/>
  <c r="K127" i="22"/>
  <c r="M127" i="22"/>
  <c r="P127" i="22" s="1"/>
  <c r="L127" i="22"/>
  <c r="AE127" i="22"/>
  <c r="AG127" i="22" s="1"/>
  <c r="AF127" i="22"/>
  <c r="K128" i="22"/>
  <c r="L128" i="22"/>
  <c r="AE128" i="22"/>
  <c r="AF128" i="22"/>
  <c r="K129" i="22"/>
  <c r="M129" i="22"/>
  <c r="L129" i="22"/>
  <c r="AE129" i="22"/>
  <c r="AH129" i="22" s="1"/>
  <c r="AF129" i="22"/>
  <c r="AJ129" i="22" s="1"/>
  <c r="K130" i="22"/>
  <c r="L130" i="22"/>
  <c r="AE130" i="22"/>
  <c r="AF130" i="22"/>
  <c r="K131" i="22"/>
  <c r="L131" i="22"/>
  <c r="AE131" i="22"/>
  <c r="AG131" i="22" s="1"/>
  <c r="AI131" i="22" s="1"/>
  <c r="AM131" i="22" s="1"/>
  <c r="AP131" i="22" s="1"/>
  <c r="AF131" i="22"/>
  <c r="AK131" i="22" s="1"/>
  <c r="AJ131" i="22"/>
  <c r="K132" i="22"/>
  <c r="M132" i="22" s="1"/>
  <c r="L132" i="22"/>
  <c r="N132" i="22"/>
  <c r="S132" i="22" s="1"/>
  <c r="AE132" i="22"/>
  <c r="AG132" i="22" s="1"/>
  <c r="AF132" i="22"/>
  <c r="K133" i="22"/>
  <c r="M133" i="22" s="1"/>
  <c r="L133" i="22"/>
  <c r="N133" i="22" s="1"/>
  <c r="R133" i="22"/>
  <c r="AE133" i="22"/>
  <c r="AH133" i="22" s="1"/>
  <c r="AF133" i="22"/>
  <c r="AK133" i="22" s="1"/>
  <c r="K134" i="22"/>
  <c r="L134" i="22"/>
  <c r="N134" i="22" s="1"/>
  <c r="R134" i="22" s="1"/>
  <c r="AE134" i="22"/>
  <c r="AF134" i="22"/>
  <c r="K135" i="22"/>
  <c r="M135" i="22"/>
  <c r="L135" i="22"/>
  <c r="AE135" i="22"/>
  <c r="AH135" i="22" s="1"/>
  <c r="AF135" i="22"/>
  <c r="K136" i="22"/>
  <c r="M136" i="22"/>
  <c r="P136" i="22" s="1"/>
  <c r="L136" i="22"/>
  <c r="N136" i="22" s="1"/>
  <c r="AF136" i="22"/>
  <c r="K137" i="22"/>
  <c r="M137" i="22"/>
  <c r="L137" i="22"/>
  <c r="AE137" i="22"/>
  <c r="AF137" i="22"/>
  <c r="AK137" i="22" s="1"/>
  <c r="K138" i="22"/>
  <c r="L138" i="22"/>
  <c r="N138" i="22"/>
  <c r="AE138" i="22"/>
  <c r="AH138" i="22" s="1"/>
  <c r="AF138" i="22"/>
  <c r="K139" i="22"/>
  <c r="M139" i="22"/>
  <c r="L139" i="22"/>
  <c r="AE139" i="22"/>
  <c r="AH139" i="22"/>
  <c r="AF139" i="22"/>
  <c r="AK139" i="22"/>
  <c r="AL139" i="22" s="1"/>
  <c r="AN139" i="22" s="1"/>
  <c r="AR139" i="22" s="1"/>
  <c r="K140" i="22"/>
  <c r="L140" i="22"/>
  <c r="N140" i="22" s="1"/>
  <c r="S140" i="22" s="1"/>
  <c r="AF140" i="22"/>
  <c r="K141" i="22"/>
  <c r="L141" i="22"/>
  <c r="N141" i="22" s="1"/>
  <c r="AE141" i="22"/>
  <c r="AF141" i="22"/>
  <c r="K142" i="22"/>
  <c r="M142" i="22" s="1"/>
  <c r="L142" i="22"/>
  <c r="AE142" i="22"/>
  <c r="AH142" i="22" s="1"/>
  <c r="AF142" i="22"/>
  <c r="K143" i="22"/>
  <c r="L143" i="22"/>
  <c r="AE143" i="22"/>
  <c r="K144" i="22"/>
  <c r="M144" i="22" s="1"/>
  <c r="L144" i="22"/>
  <c r="AF144" i="22"/>
  <c r="K145" i="22"/>
  <c r="L145" i="22"/>
  <c r="AE145" i="22"/>
  <c r="AF145" i="22"/>
  <c r="K146" i="22"/>
  <c r="L146" i="22"/>
  <c r="N146" i="22"/>
  <c r="S146" i="22" s="1"/>
  <c r="AE146" i="22"/>
  <c r="AH146" i="22" s="1"/>
  <c r="AF146" i="22"/>
  <c r="K147" i="22"/>
  <c r="M147" i="22" s="1"/>
  <c r="L147" i="22"/>
  <c r="N147" i="22"/>
  <c r="AE147" i="22"/>
  <c r="AG147" i="22" s="1"/>
  <c r="AF147" i="22"/>
  <c r="AK147" i="22"/>
  <c r="K148" i="22"/>
  <c r="M148" i="22"/>
  <c r="P148" i="22"/>
  <c r="L148" i="22"/>
  <c r="N148" i="22" s="1"/>
  <c r="R148" i="22" s="1"/>
  <c r="AF148" i="22"/>
  <c r="K149" i="22"/>
  <c r="M149" i="22"/>
  <c r="L149" i="22"/>
  <c r="N149" i="22" s="1"/>
  <c r="R149" i="22" s="1"/>
  <c r="K150" i="22"/>
  <c r="M150" i="22" s="1"/>
  <c r="P150" i="22" s="1"/>
  <c r="L150" i="22"/>
  <c r="N150" i="22"/>
  <c r="AE150" i="22"/>
  <c r="AG150" i="22" s="1"/>
  <c r="AF150" i="22"/>
  <c r="K151" i="22"/>
  <c r="M151" i="22" s="1"/>
  <c r="L151" i="22"/>
  <c r="N151" i="22" s="1"/>
  <c r="S151" i="22" s="1"/>
  <c r="AF151" i="22"/>
  <c r="K152" i="22"/>
  <c r="M152" i="22" s="1"/>
  <c r="L152" i="22"/>
  <c r="AE152" i="22"/>
  <c r="AF152" i="22"/>
  <c r="AJ152" i="22" s="1"/>
  <c r="AL152" i="22" s="1"/>
  <c r="AN152" i="22" s="1"/>
  <c r="AR152" i="22" s="1"/>
  <c r="K153" i="22"/>
  <c r="L153" i="22"/>
  <c r="N153" i="22" s="1"/>
  <c r="AE153" i="22"/>
  <c r="AF153" i="22"/>
  <c r="AK153" i="22" s="1"/>
  <c r="K154" i="22"/>
  <c r="M154" i="22" s="1"/>
  <c r="P154" i="22" s="1"/>
  <c r="L154" i="22"/>
  <c r="AE154" i="22"/>
  <c r="AF154" i="22"/>
  <c r="K155" i="22"/>
  <c r="M155" i="22" s="1"/>
  <c r="L155" i="22"/>
  <c r="AE155" i="22"/>
  <c r="AF155" i="22"/>
  <c r="AJ155" i="22" s="1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G84" i="37"/>
  <c r="G85" i="37"/>
  <c r="G86" i="37"/>
  <c r="G87" i="37"/>
  <c r="G88" i="37"/>
  <c r="G89" i="37"/>
  <c r="G90" i="37"/>
  <c r="G91" i="37"/>
  <c r="G92" i="37"/>
  <c r="G93" i="37"/>
  <c r="G94" i="37"/>
  <c r="G95" i="37"/>
  <c r="G96" i="37"/>
  <c r="G97" i="37"/>
  <c r="G98" i="37"/>
  <c r="G99" i="37"/>
  <c r="G100" i="37"/>
  <c r="G101" i="37"/>
  <c r="G102" i="37"/>
  <c r="G103" i="37"/>
  <c r="G104" i="37"/>
  <c r="G105" i="37"/>
  <c r="G106" i="37"/>
  <c r="G107" i="37"/>
  <c r="G108" i="37"/>
  <c r="G109" i="37"/>
  <c r="G110" i="37"/>
  <c r="G111" i="37"/>
  <c r="G112" i="37"/>
  <c r="G113" i="37"/>
  <c r="G114" i="37"/>
  <c r="G115" i="37"/>
  <c r="G116" i="37"/>
  <c r="G117" i="37"/>
  <c r="G118" i="37"/>
  <c r="G119" i="37"/>
  <c r="G120" i="37"/>
  <c r="G121" i="37"/>
  <c r="G122" i="37"/>
  <c r="G123" i="37"/>
  <c r="G124" i="37"/>
  <c r="G125" i="37"/>
  <c r="G126" i="37"/>
  <c r="G127" i="37"/>
  <c r="G128" i="37"/>
  <c r="G129" i="37"/>
  <c r="G130" i="37"/>
  <c r="G131" i="37"/>
  <c r="G132" i="37"/>
  <c r="G133" i="37"/>
  <c r="G134" i="37"/>
  <c r="G135" i="37"/>
  <c r="G136" i="37"/>
  <c r="G137" i="37"/>
  <c r="G138" i="37"/>
  <c r="G139" i="37"/>
  <c r="G140" i="37"/>
  <c r="G141" i="37"/>
  <c r="G142" i="37"/>
  <c r="G143" i="37"/>
  <c r="G144" i="37"/>
  <c r="G145" i="37"/>
  <c r="G146" i="37"/>
  <c r="G147" i="37"/>
  <c r="G148" i="37"/>
  <c r="G149" i="37"/>
  <c r="G150" i="37"/>
  <c r="G151" i="37"/>
  <c r="G152" i="37"/>
  <c r="G153" i="37"/>
  <c r="G154" i="37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F90" i="10"/>
  <c r="H90" i="10"/>
  <c r="J90" i="10"/>
  <c r="L90" i="10"/>
  <c r="R90" i="10"/>
  <c r="N90" i="10"/>
  <c r="S90" i="10" s="1"/>
  <c r="P90" i="10"/>
  <c r="F91" i="10"/>
  <c r="Q91" i="10" s="1"/>
  <c r="H91" i="10"/>
  <c r="J91" i="10"/>
  <c r="L91" i="10"/>
  <c r="R91" i="10" s="1"/>
  <c r="N91" i="10"/>
  <c r="P91" i="10"/>
  <c r="F92" i="10"/>
  <c r="H92" i="10"/>
  <c r="J92" i="10"/>
  <c r="Q92" i="10" s="1"/>
  <c r="L92" i="10"/>
  <c r="R92" i="10" s="1"/>
  <c r="N92" i="10"/>
  <c r="S92" i="10" s="1"/>
  <c r="P92" i="10"/>
  <c r="F93" i="10"/>
  <c r="Q93" i="10" s="1"/>
  <c r="H93" i="10"/>
  <c r="J93" i="10"/>
  <c r="L93" i="10"/>
  <c r="R93" i="10" s="1"/>
  <c r="N93" i="10"/>
  <c r="P93" i="10"/>
  <c r="F94" i="10"/>
  <c r="Q94" i="10" s="1"/>
  <c r="H94" i="10"/>
  <c r="J94" i="10"/>
  <c r="L94" i="10"/>
  <c r="R94" i="10" s="1"/>
  <c r="N94" i="10"/>
  <c r="P94" i="10"/>
  <c r="S94" i="10" s="1"/>
  <c r="F95" i="10"/>
  <c r="H95" i="10"/>
  <c r="J95" i="10"/>
  <c r="L95" i="10"/>
  <c r="R95" i="10" s="1"/>
  <c r="N95" i="10"/>
  <c r="S95" i="10" s="1"/>
  <c r="P95" i="10"/>
  <c r="F96" i="10"/>
  <c r="Q96" i="10" s="1"/>
  <c r="H96" i="10"/>
  <c r="J96" i="10"/>
  <c r="L96" i="10"/>
  <c r="R96" i="10" s="1"/>
  <c r="N96" i="10"/>
  <c r="S96" i="10" s="1"/>
  <c r="P96" i="10"/>
  <c r="F97" i="10"/>
  <c r="H97" i="10"/>
  <c r="J97" i="10"/>
  <c r="L97" i="10"/>
  <c r="R97" i="10"/>
  <c r="N97" i="10"/>
  <c r="S97" i="10" s="1"/>
  <c r="P97" i="10"/>
  <c r="F98" i="10"/>
  <c r="Q98" i="10" s="1"/>
  <c r="H98" i="10"/>
  <c r="J98" i="10"/>
  <c r="L98" i="10"/>
  <c r="R98" i="10" s="1"/>
  <c r="N98" i="10"/>
  <c r="P98" i="10"/>
  <c r="F99" i="10"/>
  <c r="H99" i="10"/>
  <c r="J99" i="10"/>
  <c r="Q99" i="10" s="1"/>
  <c r="L99" i="10"/>
  <c r="R99" i="10" s="1"/>
  <c r="N99" i="10"/>
  <c r="S99" i="10" s="1"/>
  <c r="P99" i="10"/>
  <c r="F100" i="10"/>
  <c r="H100" i="10"/>
  <c r="J100" i="10"/>
  <c r="L100" i="10"/>
  <c r="R100" i="10" s="1"/>
  <c r="N100" i="10"/>
  <c r="P100" i="10"/>
  <c r="F101" i="10"/>
  <c r="H101" i="10"/>
  <c r="J101" i="10"/>
  <c r="Q101" i="10" s="1"/>
  <c r="L101" i="10"/>
  <c r="R101" i="10"/>
  <c r="N101" i="10"/>
  <c r="S101" i="10" s="1"/>
  <c r="P101" i="10"/>
  <c r="F102" i="10"/>
  <c r="Q102" i="10" s="1"/>
  <c r="H102" i="10"/>
  <c r="J102" i="10"/>
  <c r="L102" i="10"/>
  <c r="R102" i="10" s="1"/>
  <c r="N102" i="10"/>
  <c r="P102" i="10"/>
  <c r="F103" i="10"/>
  <c r="H103" i="10"/>
  <c r="J103" i="10"/>
  <c r="L103" i="10"/>
  <c r="R103" i="10" s="1"/>
  <c r="N103" i="10"/>
  <c r="S103" i="10" s="1"/>
  <c r="P103" i="10"/>
  <c r="F104" i="10"/>
  <c r="Q104" i="10" s="1"/>
  <c r="H104" i="10"/>
  <c r="J104" i="10"/>
  <c r="L104" i="10"/>
  <c r="R104" i="10" s="1"/>
  <c r="N104" i="10"/>
  <c r="P104" i="10"/>
  <c r="S104" i="10" s="1"/>
  <c r="F105" i="10"/>
  <c r="H105" i="10"/>
  <c r="J105" i="10"/>
  <c r="L105" i="10"/>
  <c r="R105" i="10"/>
  <c r="N105" i="10"/>
  <c r="P105" i="10"/>
  <c r="F106" i="10"/>
  <c r="H106" i="10"/>
  <c r="Q106" i="10" s="1"/>
  <c r="J106" i="10"/>
  <c r="L106" i="10"/>
  <c r="R106" i="10" s="1"/>
  <c r="N106" i="10"/>
  <c r="S106" i="10" s="1"/>
  <c r="P106" i="10"/>
  <c r="F107" i="10"/>
  <c r="H107" i="10"/>
  <c r="J107" i="10"/>
  <c r="L107" i="10"/>
  <c r="R107" i="10"/>
  <c r="N107" i="10"/>
  <c r="S107" i="10" s="1"/>
  <c r="P107" i="10"/>
  <c r="F108" i="10"/>
  <c r="H108" i="10"/>
  <c r="J108" i="10"/>
  <c r="L108" i="10"/>
  <c r="R108" i="10"/>
  <c r="N108" i="10"/>
  <c r="P108" i="10"/>
  <c r="F109" i="10"/>
  <c r="Q109" i="10" s="1"/>
  <c r="H109" i="10"/>
  <c r="J109" i="10"/>
  <c r="L109" i="10"/>
  <c r="R109" i="10" s="1"/>
  <c r="N109" i="10"/>
  <c r="P109" i="10"/>
  <c r="F110" i="10"/>
  <c r="H110" i="10"/>
  <c r="J110" i="10"/>
  <c r="L110" i="10"/>
  <c r="R110" i="10" s="1"/>
  <c r="N110" i="10"/>
  <c r="S110" i="10" s="1"/>
  <c r="P110" i="10"/>
  <c r="F111" i="10"/>
  <c r="Q111" i="10" s="1"/>
  <c r="H111" i="10"/>
  <c r="J111" i="10"/>
  <c r="L111" i="10"/>
  <c r="R111" i="10" s="1"/>
  <c r="N111" i="10"/>
  <c r="P111" i="10"/>
  <c r="F112" i="10"/>
  <c r="H112" i="10"/>
  <c r="J112" i="10"/>
  <c r="Q112" i="10" s="1"/>
  <c r="L112" i="10"/>
  <c r="R112" i="10" s="1"/>
  <c r="N112" i="10"/>
  <c r="S112" i="10" s="1"/>
  <c r="P112" i="10"/>
  <c r="F113" i="10"/>
  <c r="H113" i="10"/>
  <c r="J113" i="10"/>
  <c r="L113" i="10"/>
  <c r="R113" i="10"/>
  <c r="N113" i="10"/>
  <c r="P113" i="10"/>
  <c r="F114" i="10"/>
  <c r="Q114" i="10" s="1"/>
  <c r="H114" i="10"/>
  <c r="J114" i="10"/>
  <c r="L114" i="10"/>
  <c r="R114" i="10" s="1"/>
  <c r="N114" i="10"/>
  <c r="S114" i="10" s="1"/>
  <c r="P114" i="10"/>
  <c r="F115" i="10"/>
  <c r="Q115" i="10" s="1"/>
  <c r="H115" i="10"/>
  <c r="J115" i="10"/>
  <c r="L115" i="10"/>
  <c r="R115" i="10" s="1"/>
  <c r="N115" i="10"/>
  <c r="P115" i="10"/>
  <c r="F116" i="10"/>
  <c r="H116" i="10"/>
  <c r="J116" i="10"/>
  <c r="L116" i="10"/>
  <c r="R116" i="10" s="1"/>
  <c r="N116" i="10"/>
  <c r="S116" i="10" s="1"/>
  <c r="P116" i="10"/>
  <c r="F117" i="10"/>
  <c r="H117" i="10"/>
  <c r="J117" i="10"/>
  <c r="L117" i="10"/>
  <c r="R117" i="10" s="1"/>
  <c r="N117" i="10"/>
  <c r="P117" i="10"/>
  <c r="F118" i="10"/>
  <c r="Q118" i="10" s="1"/>
  <c r="H118" i="10"/>
  <c r="J118" i="10"/>
  <c r="L118" i="10"/>
  <c r="R118" i="10" s="1"/>
  <c r="N118" i="10"/>
  <c r="S118" i="10" s="1"/>
  <c r="P118" i="10"/>
  <c r="F119" i="10"/>
  <c r="H119" i="10"/>
  <c r="J119" i="10"/>
  <c r="L119" i="10"/>
  <c r="R119" i="10" s="1"/>
  <c r="N119" i="10"/>
  <c r="S119" i="10" s="1"/>
  <c r="P119" i="10"/>
  <c r="F120" i="10"/>
  <c r="Q120" i="10" s="1"/>
  <c r="H120" i="10"/>
  <c r="J120" i="10"/>
  <c r="L120" i="10"/>
  <c r="R120" i="10"/>
  <c r="N120" i="10"/>
  <c r="P120" i="10"/>
  <c r="F121" i="10"/>
  <c r="H121" i="10"/>
  <c r="J121" i="10"/>
  <c r="L121" i="10"/>
  <c r="R121" i="10"/>
  <c r="N121" i="10"/>
  <c r="S121" i="10" s="1"/>
  <c r="P121" i="10"/>
  <c r="F122" i="10"/>
  <c r="Q122" i="10" s="1"/>
  <c r="H122" i="10"/>
  <c r="J122" i="10"/>
  <c r="L122" i="10"/>
  <c r="R122" i="10" s="1"/>
  <c r="N122" i="10"/>
  <c r="P122" i="10"/>
  <c r="F123" i="10"/>
  <c r="H123" i="10"/>
  <c r="J123" i="10"/>
  <c r="Q123" i="10" s="1"/>
  <c r="L123" i="10"/>
  <c r="R123" i="10" s="1"/>
  <c r="N123" i="10"/>
  <c r="P123" i="10"/>
  <c r="F124" i="10"/>
  <c r="Q124" i="10" s="1"/>
  <c r="H124" i="10"/>
  <c r="J124" i="10"/>
  <c r="L124" i="10"/>
  <c r="R124" i="10"/>
  <c r="N124" i="10"/>
  <c r="P124" i="10"/>
  <c r="F125" i="10"/>
  <c r="Q125" i="10" s="1"/>
  <c r="H125" i="10"/>
  <c r="J125" i="10"/>
  <c r="L125" i="10"/>
  <c r="R125" i="10"/>
  <c r="N125" i="10"/>
  <c r="P125" i="10"/>
  <c r="F126" i="10"/>
  <c r="H126" i="10"/>
  <c r="J126" i="10"/>
  <c r="L126" i="10"/>
  <c r="R126" i="10" s="1"/>
  <c r="N126" i="10"/>
  <c r="P126" i="10"/>
  <c r="F127" i="10"/>
  <c r="H127" i="10"/>
  <c r="J127" i="10"/>
  <c r="L127" i="10"/>
  <c r="R127" i="10" s="1"/>
  <c r="N127" i="10"/>
  <c r="P127" i="10"/>
  <c r="F128" i="10"/>
  <c r="Q128" i="10" s="1"/>
  <c r="H128" i="10"/>
  <c r="J128" i="10"/>
  <c r="L128" i="10"/>
  <c r="R128" i="10" s="1"/>
  <c r="N128" i="10"/>
  <c r="P128" i="10"/>
  <c r="F129" i="10"/>
  <c r="Q129" i="10" s="1"/>
  <c r="H129" i="10"/>
  <c r="J129" i="10"/>
  <c r="L129" i="10"/>
  <c r="R129" i="10"/>
  <c r="N129" i="10"/>
  <c r="S129" i="10" s="1"/>
  <c r="P129" i="10"/>
  <c r="F130" i="10"/>
  <c r="H130" i="10"/>
  <c r="J130" i="10"/>
  <c r="L130" i="10"/>
  <c r="R130" i="10" s="1"/>
  <c r="N130" i="10"/>
  <c r="P130" i="10"/>
  <c r="F131" i="10"/>
  <c r="Q131" i="10" s="1"/>
  <c r="H131" i="10"/>
  <c r="J131" i="10"/>
  <c r="L131" i="10"/>
  <c r="R131" i="10" s="1"/>
  <c r="N131" i="10"/>
  <c r="S131" i="10" s="1"/>
  <c r="P131" i="10"/>
  <c r="F132" i="10"/>
  <c r="H132" i="10"/>
  <c r="J132" i="10"/>
  <c r="L132" i="10"/>
  <c r="R132" i="10" s="1"/>
  <c r="N132" i="10"/>
  <c r="P132" i="10"/>
  <c r="F133" i="10"/>
  <c r="Q133" i="10" s="1"/>
  <c r="H133" i="10"/>
  <c r="J133" i="10"/>
  <c r="L133" i="10"/>
  <c r="R133" i="10" s="1"/>
  <c r="N133" i="10"/>
  <c r="P133" i="10"/>
  <c r="F134" i="10"/>
  <c r="H134" i="10"/>
  <c r="J134" i="10"/>
  <c r="Q134" i="10" s="1"/>
  <c r="L134" i="10"/>
  <c r="R134" i="10"/>
  <c r="N134" i="10"/>
  <c r="P134" i="10"/>
  <c r="F135" i="10"/>
  <c r="H135" i="10"/>
  <c r="Q135" i="10" s="1"/>
  <c r="J135" i="10"/>
  <c r="L135" i="10"/>
  <c r="R135" i="10" s="1"/>
  <c r="N135" i="10"/>
  <c r="P135" i="10"/>
  <c r="F136" i="10"/>
  <c r="H136" i="10"/>
  <c r="J136" i="10"/>
  <c r="L136" i="10"/>
  <c r="R136" i="10"/>
  <c r="N136" i="10"/>
  <c r="P136" i="10"/>
  <c r="S136" i="10" s="1"/>
  <c r="F137" i="10"/>
  <c r="Q137" i="10" s="1"/>
  <c r="H137" i="10"/>
  <c r="J137" i="10"/>
  <c r="L137" i="10"/>
  <c r="R137" i="10" s="1"/>
  <c r="N137" i="10"/>
  <c r="P137" i="10"/>
  <c r="F138" i="10"/>
  <c r="Q138" i="10" s="1"/>
  <c r="H138" i="10"/>
  <c r="J138" i="10"/>
  <c r="L138" i="10"/>
  <c r="R138" i="10"/>
  <c r="N138" i="10"/>
  <c r="S138" i="10" s="1"/>
  <c r="P138" i="10"/>
  <c r="F139" i="10"/>
  <c r="H139" i="10"/>
  <c r="J139" i="10"/>
  <c r="L139" i="10"/>
  <c r="R139" i="10"/>
  <c r="N139" i="10"/>
  <c r="P139" i="10"/>
  <c r="F140" i="10"/>
  <c r="H140" i="10"/>
  <c r="J140" i="10"/>
  <c r="L140" i="10"/>
  <c r="R140" i="10" s="1"/>
  <c r="N140" i="10"/>
  <c r="S140" i="10" s="1"/>
  <c r="P140" i="10"/>
  <c r="F141" i="10"/>
  <c r="H141" i="10"/>
  <c r="J141" i="10"/>
  <c r="L141" i="10"/>
  <c r="R141" i="10" s="1"/>
  <c r="N141" i="10"/>
  <c r="P141" i="10"/>
  <c r="F142" i="10"/>
  <c r="H142" i="10"/>
  <c r="J142" i="10"/>
  <c r="L142" i="10"/>
  <c r="R142" i="10" s="1"/>
  <c r="N142" i="10"/>
  <c r="P142" i="10"/>
  <c r="F143" i="10"/>
  <c r="H143" i="10"/>
  <c r="J143" i="10"/>
  <c r="L143" i="10"/>
  <c r="R143" i="10"/>
  <c r="N143" i="10"/>
  <c r="P143" i="10"/>
  <c r="F144" i="10"/>
  <c r="Q144" i="10" s="1"/>
  <c r="H144" i="10"/>
  <c r="J144" i="10"/>
  <c r="L144" i="10"/>
  <c r="R144" i="10" s="1"/>
  <c r="N144" i="10"/>
  <c r="S144" i="10" s="1"/>
  <c r="P144" i="10"/>
  <c r="F145" i="10"/>
  <c r="H145" i="10"/>
  <c r="J145" i="10"/>
  <c r="L145" i="10"/>
  <c r="R145" i="10"/>
  <c r="N145" i="10"/>
  <c r="S145" i="10" s="1"/>
  <c r="P145" i="10"/>
  <c r="F146" i="10"/>
  <c r="Q146" i="10" s="1"/>
  <c r="H146" i="10"/>
  <c r="J146" i="10"/>
  <c r="L146" i="10"/>
  <c r="R146" i="10" s="1"/>
  <c r="N146" i="10"/>
  <c r="P146" i="10"/>
  <c r="F147" i="10"/>
  <c r="H147" i="10"/>
  <c r="J147" i="10"/>
  <c r="L147" i="10"/>
  <c r="R147" i="10"/>
  <c r="N147" i="10"/>
  <c r="S147" i="10" s="1"/>
  <c r="P147" i="10"/>
  <c r="F148" i="10"/>
  <c r="H148" i="10"/>
  <c r="J148" i="10"/>
  <c r="L148" i="10"/>
  <c r="R148" i="10" s="1"/>
  <c r="N148" i="10"/>
  <c r="P148" i="10"/>
  <c r="S148" i="10" s="1"/>
  <c r="F149" i="10"/>
  <c r="Q149" i="10" s="1"/>
  <c r="H149" i="10"/>
  <c r="J149" i="10"/>
  <c r="L149" i="10"/>
  <c r="R149" i="10"/>
  <c r="N149" i="10"/>
  <c r="P149" i="10"/>
  <c r="F150" i="10"/>
  <c r="H150" i="10"/>
  <c r="J150" i="10"/>
  <c r="L150" i="10"/>
  <c r="R150" i="10"/>
  <c r="N150" i="10"/>
  <c r="S150" i="10" s="1"/>
  <c r="P150" i="10"/>
  <c r="F151" i="10"/>
  <c r="H151" i="10"/>
  <c r="J151" i="10"/>
  <c r="Q151" i="10" s="1"/>
  <c r="L151" i="10"/>
  <c r="R151" i="10" s="1"/>
  <c r="N151" i="10"/>
  <c r="P151" i="10"/>
  <c r="F152" i="10"/>
  <c r="H152" i="10"/>
  <c r="J152" i="10"/>
  <c r="L152" i="10"/>
  <c r="R152" i="10"/>
  <c r="N152" i="10"/>
  <c r="S152" i="10" s="1"/>
  <c r="P152" i="10"/>
  <c r="F153" i="10"/>
  <c r="H153" i="10"/>
  <c r="J153" i="10"/>
  <c r="L153" i="10"/>
  <c r="R153" i="10" s="1"/>
  <c r="N153" i="10"/>
  <c r="P153" i="10"/>
  <c r="F154" i="10"/>
  <c r="Q154" i="10" s="1"/>
  <c r="H154" i="10"/>
  <c r="J154" i="10"/>
  <c r="L154" i="10"/>
  <c r="R154" i="10" s="1"/>
  <c r="N154" i="10"/>
  <c r="S154" i="10" s="1"/>
  <c r="P154" i="10"/>
  <c r="H61" i="35"/>
  <c r="H62" i="35"/>
  <c r="H63" i="35"/>
  <c r="H64" i="35"/>
  <c r="H65" i="35"/>
  <c r="H66" i="35"/>
  <c r="H67" i="35"/>
  <c r="H68" i="35"/>
  <c r="H69" i="35"/>
  <c r="H70" i="35"/>
  <c r="H71" i="35"/>
  <c r="H72" i="35"/>
  <c r="H73" i="35"/>
  <c r="H74" i="35"/>
  <c r="H75" i="35"/>
  <c r="H76" i="35"/>
  <c r="H77" i="35"/>
  <c r="H78" i="35"/>
  <c r="H79" i="35"/>
  <c r="H80" i="35"/>
  <c r="H81" i="35"/>
  <c r="H82" i="35"/>
  <c r="H83" i="35"/>
  <c r="H84" i="35"/>
  <c r="H85" i="35"/>
  <c r="H86" i="35"/>
  <c r="H87" i="35"/>
  <c r="H88" i="35"/>
  <c r="H89" i="35"/>
  <c r="H90" i="35"/>
  <c r="H91" i="35"/>
  <c r="H92" i="35"/>
  <c r="H93" i="35"/>
  <c r="H94" i="35"/>
  <c r="H95" i="35"/>
  <c r="H96" i="35"/>
  <c r="H97" i="35"/>
  <c r="H98" i="35"/>
  <c r="H99" i="35"/>
  <c r="H100" i="35"/>
  <c r="H101" i="35"/>
  <c r="H102" i="35"/>
  <c r="H103" i="35"/>
  <c r="H104" i="35"/>
  <c r="H105" i="35"/>
  <c r="H106" i="35"/>
  <c r="H107" i="35"/>
  <c r="H108" i="35"/>
  <c r="H109" i="35"/>
  <c r="H110" i="35"/>
  <c r="H111" i="35"/>
  <c r="H112" i="35"/>
  <c r="H113" i="35"/>
  <c r="H114" i="35"/>
  <c r="H115" i="35"/>
  <c r="H116" i="35"/>
  <c r="H117" i="35"/>
  <c r="H118" i="35"/>
  <c r="H119" i="35"/>
  <c r="H120" i="35"/>
  <c r="H121" i="35"/>
  <c r="H122" i="35"/>
  <c r="H123" i="35"/>
  <c r="H124" i="35"/>
  <c r="H125" i="35"/>
  <c r="H126" i="35"/>
  <c r="H127" i="35"/>
  <c r="H128" i="35"/>
  <c r="H129" i="35"/>
  <c r="H130" i="35"/>
  <c r="H131" i="35"/>
  <c r="H132" i="35"/>
  <c r="H133" i="35"/>
  <c r="H134" i="35"/>
  <c r="H135" i="35"/>
  <c r="H136" i="35"/>
  <c r="H137" i="35"/>
  <c r="H138" i="35"/>
  <c r="H139" i="35"/>
  <c r="H140" i="35"/>
  <c r="H141" i="35"/>
  <c r="H142" i="35"/>
  <c r="H143" i="35"/>
  <c r="H144" i="35"/>
  <c r="H145" i="35"/>
  <c r="H146" i="35"/>
  <c r="H147" i="35"/>
  <c r="H148" i="35"/>
  <c r="H149" i="35"/>
  <c r="H150" i="35"/>
  <c r="H151" i="35"/>
  <c r="H152" i="35"/>
  <c r="H153" i="35"/>
  <c r="H154" i="35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9" i="37"/>
  <c r="G8" i="37"/>
  <c r="G7" i="37"/>
  <c r="G6" i="37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4" i="36"/>
  <c r="G33" i="36"/>
  <c r="G32" i="36"/>
  <c r="G31" i="36"/>
  <c r="G30" i="36"/>
  <c r="G29" i="36"/>
  <c r="G28" i="36"/>
  <c r="G27" i="36"/>
  <c r="G26" i="36"/>
  <c r="G24" i="36"/>
  <c r="G23" i="36"/>
  <c r="G22" i="36"/>
  <c r="G21" i="36"/>
  <c r="G20" i="36"/>
  <c r="G19" i="36"/>
  <c r="G18" i="36"/>
  <c r="G16" i="36"/>
  <c r="G15" i="36"/>
  <c r="G14" i="36"/>
  <c r="G13" i="36"/>
  <c r="G12" i="36"/>
  <c r="G10" i="36"/>
  <c r="G9" i="36"/>
  <c r="G8" i="36"/>
  <c r="G7" i="36"/>
  <c r="G6" i="36"/>
  <c r="H60" i="35"/>
  <c r="H59" i="35"/>
  <c r="H58" i="35"/>
  <c r="H57" i="35"/>
  <c r="H56" i="35"/>
  <c r="H55" i="35"/>
  <c r="H54" i="35"/>
  <c r="H53" i="35"/>
  <c r="H52" i="35"/>
  <c r="H51" i="35"/>
  <c r="H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H36" i="35"/>
  <c r="H33" i="35"/>
  <c r="H32" i="35"/>
  <c r="H31" i="35"/>
  <c r="H30" i="35"/>
  <c r="H29" i="35"/>
  <c r="H28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2" i="35"/>
  <c r="H11" i="35"/>
  <c r="H9" i="35"/>
  <c r="H8" i="35"/>
  <c r="H6" i="35"/>
  <c r="G32" i="34"/>
  <c r="G31" i="34"/>
  <c r="H31" i="34" s="1"/>
  <c r="G30" i="34"/>
  <c r="H30" i="34" s="1"/>
  <c r="G29" i="34"/>
  <c r="G28" i="34"/>
  <c r="H28" i="34" s="1"/>
  <c r="G27" i="34"/>
  <c r="H27" i="34" s="1"/>
  <c r="G26" i="34"/>
  <c r="H26" i="34" s="1"/>
  <c r="G25" i="34"/>
  <c r="H25" i="34" s="1"/>
  <c r="G24" i="34"/>
  <c r="H24" i="34" s="1"/>
  <c r="G23" i="34"/>
  <c r="H23" i="34" s="1"/>
  <c r="G22" i="34"/>
  <c r="H22" i="34" s="1"/>
  <c r="G21" i="34"/>
  <c r="G20" i="34"/>
  <c r="H20" i="34" s="1"/>
  <c r="G19" i="34"/>
  <c r="H19" i="34" s="1"/>
  <c r="G18" i="34"/>
  <c r="G17" i="34"/>
  <c r="H17" i="34" s="1"/>
  <c r="G16" i="34"/>
  <c r="H16" i="34" s="1"/>
  <c r="G15" i="34"/>
  <c r="H15" i="34" s="1"/>
  <c r="G14" i="34"/>
  <c r="H14" i="34" s="1"/>
  <c r="G13" i="34"/>
  <c r="H13" i="34" s="1"/>
  <c r="G12" i="34"/>
  <c r="H12" i="34" s="1"/>
  <c r="G11" i="34"/>
  <c r="H11" i="34" s="1"/>
  <c r="G10" i="34"/>
  <c r="H10" i="34" s="1"/>
  <c r="G9" i="34"/>
  <c r="H9" i="34" s="1"/>
  <c r="G8" i="34"/>
  <c r="H8" i="34" s="1"/>
  <c r="G7" i="34"/>
  <c r="H7" i="34" s="1"/>
  <c r="G6" i="34"/>
  <c r="H6" i="34" s="1"/>
  <c r="H18" i="34"/>
  <c r="H36" i="34"/>
  <c r="H32" i="34"/>
  <c r="H35" i="34"/>
  <c r="H21" i="34"/>
  <c r="H29" i="34"/>
  <c r="H33" i="34"/>
  <c r="H74" i="34"/>
  <c r="H60" i="34"/>
  <c r="H50" i="34"/>
  <c r="H63" i="34"/>
  <c r="H49" i="34"/>
  <c r="H46" i="34"/>
  <c r="H39" i="34"/>
  <c r="H72" i="34"/>
  <c r="H62" i="34"/>
  <c r="H38" i="34"/>
  <c r="H61" i="34"/>
  <c r="H58" i="34"/>
  <c r="H54" i="34"/>
  <c r="H51" i="34"/>
  <c r="H37" i="34"/>
  <c r="T138" i="3"/>
  <c r="V138" i="3" s="1"/>
  <c r="U137" i="3"/>
  <c r="AA131" i="3"/>
  <c r="Z108" i="3"/>
  <c r="AA106" i="3"/>
  <c r="AB106" i="3" s="1"/>
  <c r="Z98" i="3"/>
  <c r="AA102" i="3"/>
  <c r="AB102" i="3" s="1"/>
  <c r="S137" i="10"/>
  <c r="S115" i="10"/>
  <c r="S111" i="10"/>
  <c r="S108" i="10"/>
  <c r="P119" i="22"/>
  <c r="AH132" i="22"/>
  <c r="AI132" i="22" s="1"/>
  <c r="AM132" i="22" s="1"/>
  <c r="AP132" i="22" s="1"/>
  <c r="P115" i="22"/>
  <c r="AK152" i="22"/>
  <c r="N102" i="11"/>
  <c r="N101" i="11"/>
  <c r="W141" i="3"/>
  <c r="W121" i="3"/>
  <c r="W108" i="3"/>
  <c r="Y108" i="3" s="1"/>
  <c r="AC108" i="3" s="1"/>
  <c r="AD108" i="3" s="1"/>
  <c r="AH108" i="3" s="1"/>
  <c r="W100" i="3"/>
  <c r="Y100" i="3" s="1"/>
  <c r="W93" i="3"/>
  <c r="W91" i="3"/>
  <c r="W149" i="3"/>
  <c r="W145" i="3"/>
  <c r="Y145" i="3" s="1"/>
  <c r="AC145" i="3" s="1"/>
  <c r="AD145" i="3" s="1"/>
  <c r="AH145" i="3" s="1"/>
  <c r="T135" i="3"/>
  <c r="W129" i="3"/>
  <c r="Y129" i="3" s="1"/>
  <c r="W124" i="3"/>
  <c r="Y124" i="3" s="1"/>
  <c r="W116" i="3"/>
  <c r="W101" i="3"/>
  <c r="Y101" i="3" s="1"/>
  <c r="W95" i="3"/>
  <c r="W153" i="3"/>
  <c r="W140" i="3"/>
  <c r="U139" i="3"/>
  <c r="V139" i="3" s="1"/>
  <c r="W139" i="3"/>
  <c r="W138" i="3"/>
  <c r="W137" i="3"/>
  <c r="W133" i="3"/>
  <c r="Y133" i="3" s="1"/>
  <c r="W132" i="3"/>
  <c r="AA126" i="3"/>
  <c r="AB126" i="3" s="1"/>
  <c r="W125" i="3"/>
  <c r="AA122" i="3"/>
  <c r="AB122" i="3" s="1"/>
  <c r="X112" i="3"/>
  <c r="W104" i="3"/>
  <c r="Y104" i="3" s="1"/>
  <c r="W96" i="3"/>
  <c r="Y96" i="3" s="1"/>
  <c r="W148" i="3"/>
  <c r="W135" i="3"/>
  <c r="W120" i="3"/>
  <c r="X117" i="3"/>
  <c r="T115" i="3"/>
  <c r="W113" i="3"/>
  <c r="Y113" i="3" s="1"/>
  <c r="W109" i="3"/>
  <c r="Y109" i="3" s="1"/>
  <c r="AC109" i="3" s="1"/>
  <c r="AD109" i="3" s="1"/>
  <c r="AH109" i="3" s="1"/>
  <c r="W105" i="3"/>
  <c r="W99" i="3"/>
  <c r="W97" i="3"/>
  <c r="Z94" i="3"/>
  <c r="W92" i="3"/>
  <c r="Y92" i="3" s="1"/>
  <c r="AG139" i="22"/>
  <c r="AI139" i="22" s="1"/>
  <c r="AM139" i="22"/>
  <c r="AP139" i="22"/>
  <c r="M153" i="22"/>
  <c r="P153" i="22" s="1"/>
  <c r="AE151" i="22"/>
  <c r="AH151" i="22" s="1"/>
  <c r="AH150" i="22"/>
  <c r="AI150" i="22" s="1"/>
  <c r="AM150" i="22" s="1"/>
  <c r="AP150" i="22" s="1"/>
  <c r="AG142" i="22"/>
  <c r="AI142" i="22" s="1"/>
  <c r="AM142" i="22" s="1"/>
  <c r="AP142" i="22" s="1"/>
  <c r="M105" i="22"/>
  <c r="AE103" i="22"/>
  <c r="AG103" i="22" s="1"/>
  <c r="AH95" i="22"/>
  <c r="AI95" i="22" s="1"/>
  <c r="AM95" i="22" s="1"/>
  <c r="AP95" i="22" s="1"/>
  <c r="AK148" i="22"/>
  <c r="S153" i="10"/>
  <c r="S151" i="10"/>
  <c r="S146" i="10"/>
  <c r="S142" i="10"/>
  <c r="Q130" i="10"/>
  <c r="Q119" i="10"/>
  <c r="S123" i="10"/>
  <c r="Q121" i="10"/>
  <c r="Q108" i="10"/>
  <c r="Q95" i="10"/>
  <c r="S93" i="10"/>
  <c r="S141" i="10"/>
  <c r="Q139" i="10"/>
  <c r="S135" i="10"/>
  <c r="S128" i="10"/>
  <c r="S124" i="10"/>
  <c r="Q152" i="10"/>
  <c r="S98" i="10"/>
  <c r="S143" i="10"/>
  <c r="S125" i="10"/>
  <c r="Q148" i="10"/>
  <c r="Q143" i="10"/>
  <c r="S126" i="10"/>
  <c r="S117" i="10"/>
  <c r="Q103" i="10"/>
  <c r="Q97" i="10"/>
  <c r="S122" i="10"/>
  <c r="S113" i="10"/>
  <c r="S109" i="10"/>
  <c r="M146" i="11"/>
  <c r="N143" i="11"/>
  <c r="M138" i="11"/>
  <c r="N103" i="11"/>
  <c r="N95" i="11"/>
  <c r="N140" i="11"/>
  <c r="N132" i="11"/>
  <c r="U127" i="3"/>
  <c r="T127" i="3"/>
  <c r="Z103" i="3"/>
  <c r="AB103" i="3" s="1"/>
  <c r="AA103" i="3"/>
  <c r="Z107" i="3"/>
  <c r="AB107" i="3" s="1"/>
  <c r="AA107" i="3"/>
  <c r="Z127" i="3"/>
  <c r="AB127" i="3" s="1"/>
  <c r="AA127" i="3"/>
  <c r="U111" i="3"/>
  <c r="T111" i="3"/>
  <c r="V111" i="3" s="1"/>
  <c r="T95" i="3"/>
  <c r="V95" i="3" s="1"/>
  <c r="U95" i="3"/>
  <c r="Z128" i="3"/>
  <c r="AA128" i="3"/>
  <c r="Z123" i="3"/>
  <c r="AA123" i="3"/>
  <c r="AA138" i="3"/>
  <c r="Z138" i="3"/>
  <c r="Z104" i="3"/>
  <c r="AA104" i="3"/>
  <c r="Z148" i="3"/>
  <c r="Z140" i="3"/>
  <c r="AB140" i="3"/>
  <c r="X129" i="3"/>
  <c r="T123" i="3"/>
  <c r="AA120" i="3"/>
  <c r="T107" i="3"/>
  <c r="V107" i="3" s="1"/>
  <c r="AC107" i="3" s="1"/>
  <c r="AD107" i="3" s="1"/>
  <c r="AH107" i="3" s="1"/>
  <c r="U103" i="3"/>
  <c r="T99" i="3"/>
  <c r="V99" i="3" s="1"/>
  <c r="Z96" i="3"/>
  <c r="AB96" i="3" s="1"/>
  <c r="U151" i="3"/>
  <c r="U143" i="3"/>
  <c r="U136" i="3"/>
  <c r="V136" i="3" s="1"/>
  <c r="Z120" i="3"/>
  <c r="AB120" i="3" s="1"/>
  <c r="AA119" i="3"/>
  <c r="AA118" i="3"/>
  <c r="AB118" i="3"/>
  <c r="T116" i="3"/>
  <c r="T103" i="3"/>
  <c r="T151" i="3"/>
  <c r="V151" i="3" s="1"/>
  <c r="T143" i="3"/>
  <c r="V143" i="3" s="1"/>
  <c r="X141" i="3"/>
  <c r="Z139" i="3"/>
  <c r="U119" i="3"/>
  <c r="T112" i="3"/>
  <c r="V112" i="3" s="1"/>
  <c r="Z152" i="3"/>
  <c r="Z144" i="3"/>
  <c r="AB144" i="3" s="1"/>
  <c r="X125" i="3"/>
  <c r="X121" i="3"/>
  <c r="Y121" i="3" s="1"/>
  <c r="T117" i="3"/>
  <c r="V117" i="3" s="1"/>
  <c r="AA115" i="3"/>
  <c r="AB115" i="3" s="1"/>
  <c r="AA114" i="3"/>
  <c r="AB114" i="3"/>
  <c r="T113" i="3"/>
  <c r="V113" i="3" s="1"/>
  <c r="X105" i="3"/>
  <c r="Z99" i="3"/>
  <c r="AB99" i="3" s="1"/>
  <c r="T104" i="3"/>
  <c r="V104" i="3" s="1"/>
  <c r="X148" i="3"/>
  <c r="Y148" i="3" s="1"/>
  <c r="T128" i="3"/>
  <c r="V128" i="3"/>
  <c r="U120" i="3"/>
  <c r="Z112" i="3"/>
  <c r="AB112" i="3" s="1"/>
  <c r="AA111" i="3"/>
  <c r="AA110" i="3"/>
  <c r="AB110" i="3" s="1"/>
  <c r="T108" i="3"/>
  <c r="V108" i="3" s="1"/>
  <c r="U105" i="3"/>
  <c r="AA94" i="3"/>
  <c r="AB94" i="3" s="1"/>
  <c r="X153" i="3"/>
  <c r="W152" i="3"/>
  <c r="Y152" i="3" s="1"/>
  <c r="X145" i="3"/>
  <c r="W144" i="3"/>
  <c r="T129" i="3"/>
  <c r="V129" i="3"/>
  <c r="T124" i="3"/>
  <c r="V124" i="3" s="1"/>
  <c r="T100" i="3"/>
  <c r="T93" i="3"/>
  <c r="Z142" i="3"/>
  <c r="AB142" i="3" s="1"/>
  <c r="AA142" i="3"/>
  <c r="W150" i="3"/>
  <c r="W142" i="3"/>
  <c r="AA141" i="3"/>
  <c r="Z130" i="3"/>
  <c r="AB130" i="3" s="1"/>
  <c r="AA130" i="3"/>
  <c r="T153" i="3"/>
  <c r="U153" i="3"/>
  <c r="V153" i="3" s="1"/>
  <c r="U150" i="3"/>
  <c r="T145" i="3"/>
  <c r="V145" i="3" s="1"/>
  <c r="U145" i="3"/>
  <c r="T142" i="3"/>
  <c r="Z116" i="3"/>
  <c r="AA116" i="3"/>
  <c r="Z150" i="3"/>
  <c r="AB150" i="3" s="1"/>
  <c r="AA150" i="3"/>
  <c r="Z135" i="3"/>
  <c r="AB135" i="3" s="1"/>
  <c r="AA135" i="3"/>
  <c r="Z153" i="3"/>
  <c r="U147" i="3"/>
  <c r="V147" i="3" s="1"/>
  <c r="AA145" i="3"/>
  <c r="Z146" i="3"/>
  <c r="AA146" i="3"/>
  <c r="W131" i="3"/>
  <c r="W154" i="3"/>
  <c r="X146" i="3"/>
  <c r="AA97" i="3"/>
  <c r="X93" i="3"/>
  <c r="Z149" i="3"/>
  <c r="T154" i="3"/>
  <c r="T149" i="3"/>
  <c r="U149" i="3"/>
  <c r="T146" i="3"/>
  <c r="T141" i="3"/>
  <c r="U141" i="3"/>
  <c r="X128" i="3"/>
  <c r="T114" i="3"/>
  <c r="W110" i="3"/>
  <c r="X101" i="3"/>
  <c r="T110" i="3"/>
  <c r="V110" i="3" s="1"/>
  <c r="U152" i="3"/>
  <c r="AA151" i="3"/>
  <c r="U148" i="3"/>
  <c r="V148" i="3" s="1"/>
  <c r="Z147" i="3"/>
  <c r="AB147" i="3" s="1"/>
  <c r="U144" i="3"/>
  <c r="Z143" i="3"/>
  <c r="U140" i="3"/>
  <c r="AA139" i="3"/>
  <c r="T137" i="3"/>
  <c r="V137" i="3" s="1"/>
  <c r="Z136" i="3"/>
  <c r="AA134" i="3"/>
  <c r="AB134" i="3" s="1"/>
  <c r="W134" i="3"/>
  <c r="Y134" i="3" s="1"/>
  <c r="AA132" i="3"/>
  <c r="AB132" i="3" s="1"/>
  <c r="X124" i="3"/>
  <c r="Z121" i="3"/>
  <c r="U106" i="3"/>
  <c r="V106" i="3" s="1"/>
  <c r="W102" i="3"/>
  <c r="Y102" i="3" s="1"/>
  <c r="AC102" i="3" s="1"/>
  <c r="AD102" i="3" s="1"/>
  <c r="AH102" i="3" s="1"/>
  <c r="AA100" i="3"/>
  <c r="X99" i="3"/>
  <c r="X94" i="3"/>
  <c r="AA92" i="3"/>
  <c r="AB92" i="3"/>
  <c r="Z125" i="3"/>
  <c r="AB125" i="3" s="1"/>
  <c r="W106" i="3"/>
  <c r="W151" i="3"/>
  <c r="W147" i="3"/>
  <c r="W143" i="3"/>
  <c r="Y143" i="3" s="1"/>
  <c r="AA137" i="3"/>
  <c r="X136" i="3"/>
  <c r="T134" i="3"/>
  <c r="V134" i="3" s="1"/>
  <c r="X132" i="3"/>
  <c r="Y132" i="3" s="1"/>
  <c r="U131" i="3"/>
  <c r="V131" i="3" s="1"/>
  <c r="W130" i="3"/>
  <c r="Y130" i="3" s="1"/>
  <c r="T125" i="3"/>
  <c r="V125" i="3" s="1"/>
  <c r="AA117" i="3"/>
  <c r="U102" i="3"/>
  <c r="W98" i="3"/>
  <c r="Y98" i="3" s="1"/>
  <c r="T94" i="3"/>
  <c r="U91" i="3"/>
  <c r="AA154" i="3"/>
  <c r="AB154" i="3" s="1"/>
  <c r="T132" i="3"/>
  <c r="U130" i="3"/>
  <c r="Z129" i="3"/>
  <c r="W126" i="3"/>
  <c r="AA124" i="3"/>
  <c r="AB124" i="3" s="1"/>
  <c r="T121" i="3"/>
  <c r="V121" i="3" s="1"/>
  <c r="Z113" i="3"/>
  <c r="AB113" i="3" s="1"/>
  <c r="U98" i="3"/>
  <c r="Z137" i="3"/>
  <c r="AB137" i="3" s="1"/>
  <c r="X135" i="3"/>
  <c r="Z133" i="3"/>
  <c r="AB133" i="3" s="1"/>
  <c r="T126" i="3"/>
  <c r="W122" i="3"/>
  <c r="Y122" i="3" s="1"/>
  <c r="Z109" i="3"/>
  <c r="X92" i="3"/>
  <c r="Z91" i="3"/>
  <c r="AA91" i="3"/>
  <c r="AB91" i="3" s="1"/>
  <c r="X138" i="3"/>
  <c r="Y138" i="3" s="1"/>
  <c r="AC138" i="3" s="1"/>
  <c r="AD138" i="3" s="1"/>
  <c r="AH138" i="3" s="1"/>
  <c r="T122" i="3"/>
  <c r="U122" i="3"/>
  <c r="W118" i="3"/>
  <c r="Z105" i="3"/>
  <c r="T101" i="3"/>
  <c r="U101" i="3"/>
  <c r="X97" i="3"/>
  <c r="X91" i="3"/>
  <c r="T136" i="3"/>
  <c r="T133" i="3"/>
  <c r="V133" i="3"/>
  <c r="V127" i="3"/>
  <c r="AC127" i="3" s="1"/>
  <c r="AD127" i="3" s="1"/>
  <c r="AH127" i="3" s="1"/>
  <c r="T118" i="3"/>
  <c r="X114" i="3"/>
  <c r="T109" i="3"/>
  <c r="V109" i="3"/>
  <c r="X104" i="3"/>
  <c r="AA101" i="3"/>
  <c r="T97" i="3"/>
  <c r="V97" i="3" s="1"/>
  <c r="U97" i="3"/>
  <c r="Z95" i="3"/>
  <c r="AB95" i="3" s="1"/>
  <c r="AA95" i="3"/>
  <c r="Z93" i="3"/>
  <c r="AB93" i="3" s="1"/>
  <c r="U96" i="3"/>
  <c r="U92" i="3"/>
  <c r="W127" i="3"/>
  <c r="W123" i="3"/>
  <c r="W119" i="3"/>
  <c r="Y119" i="3" s="1"/>
  <c r="W115" i="3"/>
  <c r="W111" i="3"/>
  <c r="W107" i="3"/>
  <c r="Y107" i="3" s="1"/>
  <c r="W103" i="3"/>
  <c r="Y103" i="3" s="1"/>
  <c r="U93" i="3"/>
  <c r="V93" i="3" s="1"/>
  <c r="AC93" i="3" s="1"/>
  <c r="AD93" i="3" s="1"/>
  <c r="AH93" i="3" s="1"/>
  <c r="S141" i="22"/>
  <c r="R141" i="22"/>
  <c r="T141" i="22" s="1"/>
  <c r="V141" i="22" s="1"/>
  <c r="P117" i="22"/>
  <c r="O117" i="22"/>
  <c r="AG138" i="22"/>
  <c r="AI138" i="22" s="1"/>
  <c r="AM138" i="22" s="1"/>
  <c r="AP138" i="22" s="1"/>
  <c r="AK112" i="22"/>
  <c r="AJ112" i="22"/>
  <c r="S153" i="22"/>
  <c r="R153" i="22"/>
  <c r="N130" i="22"/>
  <c r="S150" i="22"/>
  <c r="O148" i="22"/>
  <c r="Q148" i="22" s="1"/>
  <c r="U148" i="22"/>
  <c r="AO148" i="22" s="1"/>
  <c r="AF143" i="22"/>
  <c r="AK143" i="22" s="1"/>
  <c r="AK117" i="22"/>
  <c r="AH99" i="22"/>
  <c r="AI99" i="22" s="1"/>
  <c r="AM99" i="22" s="1"/>
  <c r="AP99" i="22" s="1"/>
  <c r="P95" i="22"/>
  <c r="R150" i="22"/>
  <c r="T150" i="22" s="1"/>
  <c r="V150" i="22" s="1"/>
  <c r="AQ150" i="22" s="1"/>
  <c r="S138" i="22"/>
  <c r="AH128" i="22"/>
  <c r="AJ117" i="22"/>
  <c r="AL117" i="22" s="1"/>
  <c r="AN117" i="22" s="1"/>
  <c r="AR117" i="22" s="1"/>
  <c r="AK155" i="22"/>
  <c r="O154" i="22"/>
  <c r="Q154" i="22" s="1"/>
  <c r="U154" i="22" s="1"/>
  <c r="AO154" i="22"/>
  <c r="AG128" i="22"/>
  <c r="AI128" i="22" s="1"/>
  <c r="AM128" i="22" s="1"/>
  <c r="AP128" i="22" s="1"/>
  <c r="S118" i="22"/>
  <c r="T118" i="22"/>
  <c r="V118" i="22" s="1"/>
  <c r="AQ118" i="22" s="1"/>
  <c r="AF149" i="22"/>
  <c r="AJ149" i="22" s="1"/>
  <c r="AJ120" i="22"/>
  <c r="AG117" i="22"/>
  <c r="AL102" i="22"/>
  <c r="AN102" i="22"/>
  <c r="AR102" i="22"/>
  <c r="N128" i="22"/>
  <c r="AJ148" i="22"/>
  <c r="AL148" i="22" s="1"/>
  <c r="AN148" i="22" s="1"/>
  <c r="AR148" i="22" s="1"/>
  <c r="AK141" i="22"/>
  <c r="AL141" i="22" s="1"/>
  <c r="AN141" i="22" s="1"/>
  <c r="AR141" i="22" s="1"/>
  <c r="AE136" i="22"/>
  <c r="N129" i="22"/>
  <c r="R129" i="22" s="1"/>
  <c r="AF124" i="22"/>
  <c r="AK124" i="22" s="1"/>
  <c r="P142" i="22"/>
  <c r="AJ141" i="22"/>
  <c r="AJ139" i="22"/>
  <c r="O139" i="22"/>
  <c r="P139" i="22"/>
  <c r="AE144" i="22"/>
  <c r="AG144" i="22"/>
  <c r="R146" i="22"/>
  <c r="AG145" i="22"/>
  <c r="AH145" i="22"/>
  <c r="AK144" i="22"/>
  <c r="AL144" i="22" s="1"/>
  <c r="AN144" i="22" s="1"/>
  <c r="AR144" i="22" s="1"/>
  <c r="AE140" i="22"/>
  <c r="AG140" i="22" s="1"/>
  <c r="R140" i="22"/>
  <c r="T140" i="22" s="1"/>
  <c r="V140" i="22" s="1"/>
  <c r="AQ140" i="22" s="1"/>
  <c r="AJ150" i="22"/>
  <c r="AK150" i="22"/>
  <c r="AJ147" i="22"/>
  <c r="AL147" i="22"/>
  <c r="AN147" i="22" s="1"/>
  <c r="AR147" i="22" s="1"/>
  <c r="O147" i="22"/>
  <c r="P147" i="22"/>
  <c r="AJ144" i="22"/>
  <c r="O136" i="22"/>
  <c r="AH131" i="22"/>
  <c r="AF126" i="22"/>
  <c r="AJ126" i="22" s="1"/>
  <c r="AK126" i="22"/>
  <c r="R151" i="22"/>
  <c r="AE148" i="22"/>
  <c r="AJ138" i="22"/>
  <c r="AL138" i="22" s="1"/>
  <c r="AN138" i="22" s="1"/>
  <c r="AR138" i="22" s="1"/>
  <c r="AK138" i="22"/>
  <c r="AE149" i="22"/>
  <c r="AH149" i="22" s="1"/>
  <c r="N144" i="22"/>
  <c r="R144" i="22" s="1"/>
  <c r="AG141" i="22"/>
  <c r="AH141" i="22"/>
  <c r="S136" i="22"/>
  <c r="AJ135" i="22"/>
  <c r="AL135" i="22" s="1"/>
  <c r="AN135" i="22" s="1"/>
  <c r="AR135" i="22" s="1"/>
  <c r="AK135" i="22"/>
  <c r="AJ146" i="22"/>
  <c r="AK146" i="22"/>
  <c r="M146" i="22"/>
  <c r="P146" i="22" s="1"/>
  <c r="AG137" i="22"/>
  <c r="AH137" i="22"/>
  <c r="O132" i="22"/>
  <c r="AG129" i="22"/>
  <c r="M128" i="22"/>
  <c r="P128" i="22"/>
  <c r="AJ116" i="22"/>
  <c r="AK116" i="22"/>
  <c r="P135" i="22"/>
  <c r="AJ128" i="22"/>
  <c r="AK128" i="22"/>
  <c r="N125" i="22"/>
  <c r="AE110" i="22"/>
  <c r="AG110" i="22" s="1"/>
  <c r="AG133" i="22"/>
  <c r="AI133" i="22" s="1"/>
  <c r="AM133" i="22" s="1"/>
  <c r="AP133" i="22" s="1"/>
  <c r="AF123" i="22"/>
  <c r="AJ123" i="22"/>
  <c r="AL123" i="22" s="1"/>
  <c r="AN123" i="22" s="1"/>
  <c r="AR123" i="22" s="1"/>
  <c r="AG112" i="22"/>
  <c r="AI112" i="22" s="1"/>
  <c r="AM112" i="22" s="1"/>
  <c r="AP112" i="22" s="1"/>
  <c r="AF99" i="22"/>
  <c r="AK99" i="22" s="1"/>
  <c r="S133" i="22"/>
  <c r="T133" i="22"/>
  <c r="V133" i="22" s="1"/>
  <c r="AQ133" i="22" s="1"/>
  <c r="P126" i="22"/>
  <c r="Q126" i="22" s="1"/>
  <c r="U126" i="22" s="1"/>
  <c r="AO126" i="22" s="1"/>
  <c r="AF119" i="22"/>
  <c r="AK119" i="22" s="1"/>
  <c r="AJ119" i="22"/>
  <c r="R126" i="22"/>
  <c r="S126" i="22"/>
  <c r="AH120" i="22"/>
  <c r="O110" i="22"/>
  <c r="P110" i="22"/>
  <c r="AJ96" i="22"/>
  <c r="AK96" i="22"/>
  <c r="O129" i="22"/>
  <c r="Q129" i="22" s="1"/>
  <c r="U129" i="22" s="1"/>
  <c r="P129" i="22"/>
  <c r="O119" i="22"/>
  <c r="Q119" i="22" s="1"/>
  <c r="U119" i="22" s="1"/>
  <c r="AO119" i="22" s="1"/>
  <c r="AJ115" i="22"/>
  <c r="R114" i="22"/>
  <c r="O112" i="22"/>
  <c r="Q112" i="22" s="1"/>
  <c r="U112" i="22" s="1"/>
  <c r="AO112" i="22" s="1"/>
  <c r="P112" i="22"/>
  <c r="AJ108" i="22"/>
  <c r="AL108" i="22" s="1"/>
  <c r="AN108" i="22" s="1"/>
  <c r="AR108" i="22" s="1"/>
  <c r="AF107" i="22"/>
  <c r="AJ104" i="22"/>
  <c r="AK104" i="22"/>
  <c r="AG96" i="22"/>
  <c r="AJ92" i="22"/>
  <c r="AK92" i="22"/>
  <c r="AG126" i="22"/>
  <c r="AI126" i="22" s="1"/>
  <c r="AM126" i="22" s="1"/>
  <c r="AP126" i="22" s="1"/>
  <c r="AK120" i="22"/>
  <c r="O120" i="22"/>
  <c r="Q120" i="22"/>
  <c r="U120" i="22" s="1"/>
  <c r="AO120" i="22" s="1"/>
  <c r="AJ114" i="22"/>
  <c r="AE113" i="22"/>
  <c r="AH113" i="22" s="1"/>
  <c r="R113" i="22"/>
  <c r="S113" i="22"/>
  <c r="T113" i="22" s="1"/>
  <c r="V113" i="22" s="1"/>
  <c r="AQ113" i="22" s="1"/>
  <c r="AK110" i="22"/>
  <c r="R109" i="22"/>
  <c r="M108" i="22"/>
  <c r="AF95" i="22"/>
  <c r="AJ95" i="22" s="1"/>
  <c r="AH127" i="22"/>
  <c r="AI127" i="22" s="1"/>
  <c r="AM127" i="22" s="1"/>
  <c r="AP127" i="22" s="1"/>
  <c r="N124" i="22"/>
  <c r="AH123" i="22"/>
  <c r="AF122" i="22"/>
  <c r="AJ122" i="22" s="1"/>
  <c r="AH119" i="22"/>
  <c r="AI119" i="22" s="1"/>
  <c r="AM119" i="22" s="1"/>
  <c r="AP119" i="22" s="1"/>
  <c r="AF118" i="22"/>
  <c r="AJ118" i="22" s="1"/>
  <c r="P116" i="22"/>
  <c r="M111" i="22"/>
  <c r="P111" i="22" s="1"/>
  <c r="AJ110" i="22"/>
  <c r="AL110" i="22" s="1"/>
  <c r="AN110" i="22" s="1"/>
  <c r="AR110" i="22" s="1"/>
  <c r="AE109" i="22"/>
  <c r="AG109" i="22" s="1"/>
  <c r="AH109" i="22"/>
  <c r="AG104" i="22"/>
  <c r="AI104" i="22" s="1"/>
  <c r="AM104" i="22" s="1"/>
  <c r="AP104" i="22" s="1"/>
  <c r="AG92" i="22"/>
  <c r="AI92" i="22" s="1"/>
  <c r="AM92" i="22" s="1"/>
  <c r="AP92" i="22" s="1"/>
  <c r="P118" i="22"/>
  <c r="S115" i="22"/>
  <c r="S106" i="22"/>
  <c r="AF103" i="22"/>
  <c r="AJ100" i="22"/>
  <c r="AK100" i="22"/>
  <c r="P98" i="22"/>
  <c r="N97" i="22"/>
  <c r="AH117" i="22"/>
  <c r="AH116" i="22"/>
  <c r="R115" i="22"/>
  <c r="T115" i="22" s="1"/>
  <c r="V115" i="22" s="1"/>
  <c r="AK113" i="22"/>
  <c r="AG116" i="22"/>
  <c r="AI116" i="22" s="1"/>
  <c r="AM116" i="22" s="1"/>
  <c r="AG114" i="22"/>
  <c r="AI114" i="22" s="1"/>
  <c r="AM114" i="22" s="1"/>
  <c r="AP114" i="22" s="1"/>
  <c r="AJ113" i="22"/>
  <c r="AL113" i="22" s="1"/>
  <c r="AN113" i="22" s="1"/>
  <c r="AR113" i="22" s="1"/>
  <c r="N105" i="22"/>
  <c r="R105" i="22" s="1"/>
  <c r="S105" i="22"/>
  <c r="AH100" i="22"/>
  <c r="AG105" i="22"/>
  <c r="AI105" i="22" s="1"/>
  <c r="AM105" i="22" s="1"/>
  <c r="AP105" i="22" s="1"/>
  <c r="AG97" i="22"/>
  <c r="O95" i="22"/>
  <c r="Q95" i="22" s="1"/>
  <c r="U95" i="22" s="1"/>
  <c r="AO95" i="22" s="1"/>
  <c r="N107" i="22"/>
  <c r="R107" i="22"/>
  <c r="AF105" i="22"/>
  <c r="AK105" i="22" s="1"/>
  <c r="R103" i="22"/>
  <c r="AH102" i="22"/>
  <c r="AF101" i="22"/>
  <c r="AJ101" i="22"/>
  <c r="P100" i="22"/>
  <c r="N99" i="22"/>
  <c r="R99" i="22" s="1"/>
  <c r="AH98" i="22"/>
  <c r="AF97" i="22"/>
  <c r="S95" i="22"/>
  <c r="AH94" i="22"/>
  <c r="AF93" i="22"/>
  <c r="AJ93" i="22" s="1"/>
  <c r="P92" i="22"/>
  <c r="AG102" i="22"/>
  <c r="O100" i="22"/>
  <c r="AG98" i="22"/>
  <c r="O96" i="22"/>
  <c r="O92" i="22"/>
  <c r="Q92" i="22" s="1"/>
  <c r="U92" i="22" s="1"/>
  <c r="AO92" i="22" s="1"/>
  <c r="AI107" i="22"/>
  <c r="AM107" i="22"/>
  <c r="AP107" i="22" s="1"/>
  <c r="S149" i="10"/>
  <c r="Q136" i="10"/>
  <c r="S132" i="10"/>
  <c r="Q127" i="10"/>
  <c r="Q126" i="10"/>
  <c r="Q117" i="10"/>
  <c r="Q110" i="10"/>
  <c r="S100" i="10"/>
  <c r="Q140" i="10"/>
  <c r="S133" i="10"/>
  <c r="Q145" i="10"/>
  <c r="Q116" i="10"/>
  <c r="Q150" i="10"/>
  <c r="Q141" i="10"/>
  <c r="S102" i="10"/>
  <c r="Q90" i="10"/>
  <c r="X113" i="3"/>
  <c r="Y125" i="3"/>
  <c r="X95" i="3"/>
  <c r="X100" i="3"/>
  <c r="X137" i="3"/>
  <c r="Y137" i="3"/>
  <c r="AC137" i="3" s="1"/>
  <c r="AD137" i="3" s="1"/>
  <c r="AH137" i="3" s="1"/>
  <c r="AB128" i="3"/>
  <c r="W117" i="3"/>
  <c r="AA109" i="3"/>
  <c r="AB109" i="3" s="1"/>
  <c r="X140" i="3"/>
  <c r="Y140" i="3" s="1"/>
  <c r="X133" i="3"/>
  <c r="X115" i="3"/>
  <c r="Y115" i="3" s="1"/>
  <c r="U94" i="3"/>
  <c r="V94" i="3"/>
  <c r="AC94" i="3" s="1"/>
  <c r="AD94" i="3" s="1"/>
  <c r="AH94" i="3" s="1"/>
  <c r="X144" i="3"/>
  <c r="Y144" i="3" s="1"/>
  <c r="X122" i="3"/>
  <c r="U146" i="3"/>
  <c r="V146" i="3"/>
  <c r="AB139" i="3"/>
  <c r="AA153" i="3"/>
  <c r="Y95" i="3"/>
  <c r="W146" i="3"/>
  <c r="AA98" i="3"/>
  <c r="R95" i="22"/>
  <c r="T95" i="22" s="1"/>
  <c r="V95" i="22" s="1"/>
  <c r="AQ95" i="22" s="1"/>
  <c r="AI117" i="22"/>
  <c r="AM117" i="22"/>
  <c r="AP117" i="22"/>
  <c r="S103" i="22"/>
  <c r="T103" i="22" s="1"/>
  <c r="V103" i="22" s="1"/>
  <c r="AQ103" i="22" s="1"/>
  <c r="S107" i="22"/>
  <c r="S128" i="22"/>
  <c r="AL128" i="22"/>
  <c r="AN128" i="22" s="1"/>
  <c r="AR128" i="22" s="1"/>
  <c r="R121" i="22"/>
  <c r="AH144" i="22"/>
  <c r="O142" i="22"/>
  <c r="Q142" i="22" s="1"/>
  <c r="U142" i="22" s="1"/>
  <c r="AO142" i="22" s="1"/>
  <c r="X109" i="3"/>
  <c r="T106" i="3"/>
  <c r="X154" i="3"/>
  <c r="Y154" i="3" s="1"/>
  <c r="Y105" i="3"/>
  <c r="Y141" i="3"/>
  <c r="AC141" i="3" s="1"/>
  <c r="AD141" i="3" s="1"/>
  <c r="AH141" i="3" s="1"/>
  <c r="U115" i="3"/>
  <c r="X116" i="3"/>
  <c r="Y116" i="3"/>
  <c r="T148" i="3"/>
  <c r="Y153" i="3"/>
  <c r="X108" i="3"/>
  <c r="W112" i="3"/>
  <c r="Y112" i="3" s="1"/>
  <c r="W114" i="3"/>
  <c r="Y114" i="3" s="1"/>
  <c r="AA93" i="3"/>
  <c r="T98" i="3"/>
  <c r="V98" i="3" s="1"/>
  <c r="X120" i="3"/>
  <c r="U114" i="3"/>
  <c r="V114" i="3" s="1"/>
  <c r="AA149" i="3"/>
  <c r="AB149" i="3" s="1"/>
  <c r="AB153" i="3"/>
  <c r="X139" i="3"/>
  <c r="Y139" i="3" s="1"/>
  <c r="X96" i="3"/>
  <c r="X149" i="3"/>
  <c r="Y149" i="3"/>
  <c r="AB104" i="3"/>
  <c r="W94" i="3"/>
  <c r="W136" i="3"/>
  <c r="Y136" i="3"/>
  <c r="W128" i="3"/>
  <c r="Y128" i="3" s="1"/>
  <c r="U135" i="3"/>
  <c r="V135" i="3" s="1"/>
  <c r="Q116" i="22"/>
  <c r="U116" i="22" s="1"/>
  <c r="AO116" i="22" s="1"/>
  <c r="R112" i="22"/>
  <c r="T112" i="22" s="1"/>
  <c r="V112" i="22" s="1"/>
  <c r="AQ112" i="22" s="1"/>
  <c r="R136" i="22"/>
  <c r="AH103" i="22"/>
  <c r="AI103" i="22"/>
  <c r="AM103" i="22"/>
  <c r="AP103" i="22"/>
  <c r="AQ115" i="22"/>
  <c r="AG149" i="22"/>
  <c r="AI149" i="22" s="1"/>
  <c r="AM149" i="22" s="1"/>
  <c r="AP149" i="22" s="1"/>
  <c r="AJ143" i="22"/>
  <c r="Q117" i="22"/>
  <c r="U117" i="22" s="1"/>
  <c r="AO117" i="22" s="1"/>
  <c r="AQ141" i="22"/>
  <c r="O153" i="22"/>
  <c r="Q153" i="22" s="1"/>
  <c r="U153" i="22" s="1"/>
  <c r="AO153" i="22" s="1"/>
  <c r="AA143" i="3"/>
  <c r="AB143" i="3" s="1"/>
  <c r="X134" i="3"/>
  <c r="X106" i="3"/>
  <c r="Y106" i="3" s="1"/>
  <c r="T105" i="3"/>
  <c r="V105" i="3" s="1"/>
  <c r="Z117" i="3"/>
  <c r="U118" i="3"/>
  <c r="V118" i="3" s="1"/>
  <c r="AA105" i="3"/>
  <c r="AB105" i="3" s="1"/>
  <c r="AA113" i="3"/>
  <c r="X98" i="3"/>
  <c r="Y99" i="3"/>
  <c r="AA147" i="3"/>
  <c r="U110" i="3"/>
  <c r="X150" i="3"/>
  <c r="Y150" i="3"/>
  <c r="AB123" i="3"/>
  <c r="Z97" i="3"/>
  <c r="T102" i="3"/>
  <c r="V102" i="3"/>
  <c r="AA125" i="3"/>
  <c r="AA121" i="3"/>
  <c r="AB121" i="3"/>
  <c r="T150" i="3"/>
  <c r="V150" i="3"/>
  <c r="AC150" i="3" s="1"/>
  <c r="AD150" i="3" s="1"/>
  <c r="AH150" i="3" s="1"/>
  <c r="Z151" i="3"/>
  <c r="AB151" i="3" s="1"/>
  <c r="T120" i="3"/>
  <c r="U154" i="3"/>
  <c r="V103" i="3"/>
  <c r="T96" i="3"/>
  <c r="V96" i="3" s="1"/>
  <c r="X103" i="3"/>
  <c r="X152" i="3"/>
  <c r="Z141" i="3"/>
  <c r="AB141" i="3"/>
  <c r="AB138" i="3"/>
  <c r="Z101" i="3"/>
  <c r="AB101" i="3" s="1"/>
  <c r="V122" i="3"/>
  <c r="X126" i="3"/>
  <c r="Y126" i="3"/>
  <c r="AA136" i="3"/>
  <c r="X102" i="3"/>
  <c r="X110" i="3"/>
  <c r="Y110" i="3" s="1"/>
  <c r="V141" i="3"/>
  <c r="X131" i="3"/>
  <c r="Y131" i="3"/>
  <c r="T92" i="3"/>
  <c r="V92" i="3" s="1"/>
  <c r="Z145" i="3"/>
  <c r="AB145" i="3" s="1"/>
  <c r="Y91" i="3"/>
  <c r="AA129" i="3"/>
  <c r="X127" i="3"/>
  <c r="Y127" i="3" s="1"/>
  <c r="T144" i="3"/>
  <c r="V144" i="3" s="1"/>
  <c r="Y94" i="3"/>
  <c r="X119" i="3"/>
  <c r="X130" i="3"/>
  <c r="X107" i="3"/>
  <c r="AB146" i="3"/>
  <c r="U142" i="3"/>
  <c r="X142" i="3"/>
  <c r="X111" i="3"/>
  <c r="Y111" i="3" s="1"/>
  <c r="T130" i="3"/>
  <c r="X147" i="3"/>
  <c r="Y93" i="3"/>
  <c r="T152" i="3"/>
  <c r="X151" i="3"/>
  <c r="U126" i="3"/>
  <c r="V126" i="3" s="1"/>
  <c r="X123" i="3"/>
  <c r="Y123" i="3"/>
  <c r="AB117" i="3"/>
  <c r="V101" i="3"/>
  <c r="X118" i="3"/>
  <c r="Y118" i="3" s="1"/>
  <c r="T140" i="3"/>
  <c r="V140" i="3" s="1"/>
  <c r="AC140" i="3" s="1"/>
  <c r="AD140" i="3" s="1"/>
  <c r="AH140" i="3" s="1"/>
  <c r="X143" i="3"/>
  <c r="AI96" i="22"/>
  <c r="AM96" i="22" s="1"/>
  <c r="AP96" i="22" s="1"/>
  <c r="AL150" i="22"/>
  <c r="AN150" i="22" s="1"/>
  <c r="AR150" i="22" s="1"/>
  <c r="AI145" i="22"/>
  <c r="AM145" i="22" s="1"/>
  <c r="AP145" i="22" s="1"/>
  <c r="AI100" i="22"/>
  <c r="AM100" i="22" s="1"/>
  <c r="AP100" i="22" s="1"/>
  <c r="AK101" i="22"/>
  <c r="AP116" i="22"/>
  <c r="AL115" i="22"/>
  <c r="AN115" i="22"/>
  <c r="AR115" i="22" s="1"/>
  <c r="AO129" i="22"/>
  <c r="AL146" i="22"/>
  <c r="AN146" i="22" s="1"/>
  <c r="AR146" i="22" s="1"/>
  <c r="Q139" i="22"/>
  <c r="U139" i="22" s="1"/>
  <c r="AO139" i="22" s="1"/>
  <c r="AK118" i="22"/>
  <c r="AL92" i="22"/>
  <c r="AN92" i="22" s="1"/>
  <c r="AR92" i="22" s="1"/>
  <c r="AL96" i="22"/>
  <c r="AN96" i="22"/>
  <c r="AR96" i="22" s="1"/>
  <c r="AL119" i="22"/>
  <c r="AN119" i="22"/>
  <c r="AR119" i="22" s="1"/>
  <c r="AI141" i="22"/>
  <c r="AM141" i="22" s="1"/>
  <c r="AP141" i="22" s="1"/>
  <c r="S144" i="22"/>
  <c r="T144" i="22"/>
  <c r="V144" i="22" s="1"/>
  <c r="AQ144" i="22" s="1"/>
  <c r="O150" i="22"/>
  <c r="Q150" i="22" s="1"/>
  <c r="U150" i="22" s="1"/>
  <c r="AO150" i="22" s="1"/>
  <c r="AS150" i="22" s="1"/>
  <c r="AT150" i="22" s="1"/>
  <c r="T151" i="22"/>
  <c r="V151" i="22" s="1"/>
  <c r="AQ151" i="22" s="1"/>
  <c r="AK95" i="22"/>
  <c r="AL95" i="22" s="1"/>
  <c r="AN95" i="22" s="1"/>
  <c r="AR95" i="22" s="1"/>
  <c r="AS95" i="22" s="1"/>
  <c r="AT95" i="22" s="1"/>
  <c r="S101" i="22"/>
  <c r="AK123" i="22"/>
  <c r="O146" i="22"/>
  <c r="P88" i="10"/>
  <c r="S88" i="10" s="1"/>
  <c r="P75" i="10"/>
  <c r="S75" i="10" s="1"/>
  <c r="P80" i="10"/>
  <c r="P65" i="10"/>
  <c r="N70" i="10"/>
  <c r="N66" i="10"/>
  <c r="AE7" i="22"/>
  <c r="L8" i="22"/>
  <c r="L9" i="22"/>
  <c r="L10" i="22"/>
  <c r="L11" i="22"/>
  <c r="L12" i="22"/>
  <c r="N12" i="22" s="1"/>
  <c r="L13" i="22"/>
  <c r="L14" i="22"/>
  <c r="N14" i="22" s="1"/>
  <c r="S14" i="22" s="1"/>
  <c r="L15" i="22"/>
  <c r="L16" i="22"/>
  <c r="L17" i="22"/>
  <c r="L18" i="22"/>
  <c r="L19" i="22"/>
  <c r="L20" i="22"/>
  <c r="N20" i="22" s="1"/>
  <c r="R20" i="22" s="1"/>
  <c r="L21" i="22"/>
  <c r="N21" i="22" s="1"/>
  <c r="L22" i="22"/>
  <c r="L23" i="22"/>
  <c r="L24" i="22"/>
  <c r="L25" i="22"/>
  <c r="L26" i="22"/>
  <c r="L27" i="22"/>
  <c r="N27" i="22" s="1"/>
  <c r="L28" i="22"/>
  <c r="L29" i="22"/>
  <c r="L30" i="22"/>
  <c r="L31" i="22"/>
  <c r="L32" i="22"/>
  <c r="L33" i="22"/>
  <c r="L34" i="22"/>
  <c r="L35" i="22"/>
  <c r="N35" i="22" s="1"/>
  <c r="L36" i="22"/>
  <c r="N36" i="22" s="1"/>
  <c r="L37" i="22"/>
  <c r="L38" i="22"/>
  <c r="N38" i="22" s="1"/>
  <c r="L39" i="22"/>
  <c r="L40" i="22"/>
  <c r="L41" i="22"/>
  <c r="L42" i="22"/>
  <c r="L43" i="22"/>
  <c r="L44" i="22"/>
  <c r="N44" i="22" s="1"/>
  <c r="S44" i="22" s="1"/>
  <c r="L45" i="22"/>
  <c r="L46" i="22"/>
  <c r="L47" i="22"/>
  <c r="L48" i="22"/>
  <c r="N48" i="22" s="1"/>
  <c r="L49" i="22"/>
  <c r="N49" i="22" s="1"/>
  <c r="L50" i="22"/>
  <c r="L51" i="22"/>
  <c r="L52" i="22"/>
  <c r="L53" i="22"/>
  <c r="L54" i="22"/>
  <c r="L55" i="22"/>
  <c r="L56" i="22"/>
  <c r="N56" i="22" s="1"/>
  <c r="L57" i="22"/>
  <c r="L58" i="22"/>
  <c r="L59" i="22"/>
  <c r="N59" i="22" s="1"/>
  <c r="R59" i="22" s="1"/>
  <c r="L60" i="22"/>
  <c r="L61" i="22"/>
  <c r="N61" i="22" s="1"/>
  <c r="L62" i="22"/>
  <c r="L63" i="22"/>
  <c r="N63" i="22" s="1"/>
  <c r="R63" i="22" s="1"/>
  <c r="L64" i="22"/>
  <c r="L65" i="22"/>
  <c r="L66" i="22"/>
  <c r="L67" i="22"/>
  <c r="L68" i="22"/>
  <c r="L69" i="22"/>
  <c r="L70" i="22"/>
  <c r="N70" i="22" s="1"/>
  <c r="L71" i="22"/>
  <c r="L72" i="22"/>
  <c r="N72" i="22" s="1"/>
  <c r="L73" i="22"/>
  <c r="L74" i="22"/>
  <c r="L75" i="22"/>
  <c r="L76" i="22"/>
  <c r="L77" i="22"/>
  <c r="L78" i="22"/>
  <c r="N78" i="22" s="1"/>
  <c r="S78" i="22" s="1"/>
  <c r="L79" i="22"/>
  <c r="L80" i="22"/>
  <c r="L81" i="22"/>
  <c r="L82" i="22"/>
  <c r="N82" i="22" s="1"/>
  <c r="L83" i="22"/>
  <c r="N83" i="22" s="1"/>
  <c r="L84" i="22"/>
  <c r="L85" i="22"/>
  <c r="N85" i="22" s="1"/>
  <c r="S85" i="22" s="1"/>
  <c r="L86" i="22"/>
  <c r="L87" i="22"/>
  <c r="L88" i="22"/>
  <c r="N88" i="22" s="1"/>
  <c r="L89" i="22"/>
  <c r="L90" i="22"/>
  <c r="N90" i="22" s="1"/>
  <c r="L91" i="22"/>
  <c r="K8" i="22"/>
  <c r="K9" i="22"/>
  <c r="K10" i="22"/>
  <c r="M10" i="22" s="1"/>
  <c r="O10" i="22" s="1"/>
  <c r="K11" i="22"/>
  <c r="K12" i="22"/>
  <c r="K13" i="22"/>
  <c r="K14" i="22"/>
  <c r="K15" i="22"/>
  <c r="K16" i="22"/>
  <c r="K17" i="22"/>
  <c r="K18" i="22"/>
  <c r="K19" i="22"/>
  <c r="K20" i="22"/>
  <c r="M20" i="22" s="1"/>
  <c r="K21" i="22"/>
  <c r="K22" i="22"/>
  <c r="M22" i="22" s="1"/>
  <c r="O22" i="22" s="1"/>
  <c r="K23" i="22"/>
  <c r="K24" i="22"/>
  <c r="M24" i="22" s="1"/>
  <c r="K25" i="22"/>
  <c r="K26" i="22"/>
  <c r="K27" i="22"/>
  <c r="K28" i="22"/>
  <c r="K29" i="22"/>
  <c r="K30" i="22"/>
  <c r="K31" i="22"/>
  <c r="M31" i="22" s="1"/>
  <c r="O31" i="22" s="1"/>
  <c r="K32" i="22"/>
  <c r="K33" i="22"/>
  <c r="K34" i="22"/>
  <c r="K35" i="22"/>
  <c r="K36" i="22"/>
  <c r="M36" i="22" s="1"/>
  <c r="K37" i="22"/>
  <c r="K38" i="22"/>
  <c r="K39" i="22"/>
  <c r="M39" i="22" s="1"/>
  <c r="K40" i="22"/>
  <c r="K41" i="22"/>
  <c r="K42" i="22"/>
  <c r="M42" i="22" s="1"/>
  <c r="O42" i="22" s="1"/>
  <c r="K43" i="22"/>
  <c r="K44" i="22"/>
  <c r="M44" i="22" s="1"/>
  <c r="P44" i="22" s="1"/>
  <c r="K45" i="22"/>
  <c r="K46" i="22"/>
  <c r="M46" i="22" s="1"/>
  <c r="O46" i="22" s="1"/>
  <c r="K47" i="22"/>
  <c r="K48" i="22"/>
  <c r="K49" i="22"/>
  <c r="M49" i="22" s="1"/>
  <c r="K50" i="22"/>
  <c r="M50" i="22" s="1"/>
  <c r="K51" i="22"/>
  <c r="K52" i="22"/>
  <c r="K53" i="22"/>
  <c r="M53" i="22" s="1"/>
  <c r="O53" i="22" s="1"/>
  <c r="K54" i="22"/>
  <c r="K55" i="22"/>
  <c r="M55" i="22" s="1"/>
  <c r="P55" i="22" s="1"/>
  <c r="K56" i="22"/>
  <c r="M56" i="22" s="1"/>
  <c r="P56" i="22" s="1"/>
  <c r="K57" i="22"/>
  <c r="K58" i="22"/>
  <c r="K59" i="22"/>
  <c r="K60" i="22"/>
  <c r="M60" i="22" s="1"/>
  <c r="K61" i="22"/>
  <c r="K62" i="22"/>
  <c r="K63" i="22"/>
  <c r="K64" i="22"/>
  <c r="M64" i="22" s="1"/>
  <c r="K65" i="22"/>
  <c r="K66" i="22"/>
  <c r="K67" i="22"/>
  <c r="K68" i="22"/>
  <c r="K69" i="22"/>
  <c r="M69" i="22" s="1"/>
  <c r="K70" i="22"/>
  <c r="K71" i="22"/>
  <c r="K72" i="22"/>
  <c r="K73" i="22"/>
  <c r="K74" i="22"/>
  <c r="M74" i="22" s="1"/>
  <c r="K75" i="22"/>
  <c r="M75" i="22" s="1"/>
  <c r="K76" i="22"/>
  <c r="K77" i="22"/>
  <c r="K78" i="22"/>
  <c r="K79" i="22"/>
  <c r="K80" i="22"/>
  <c r="K81" i="22"/>
  <c r="K82" i="22"/>
  <c r="M82" i="22" s="1"/>
  <c r="K83" i="22"/>
  <c r="K84" i="22"/>
  <c r="K85" i="22"/>
  <c r="K86" i="22"/>
  <c r="K87" i="22"/>
  <c r="K88" i="22"/>
  <c r="K89" i="22"/>
  <c r="M89" i="22" s="1"/>
  <c r="K90" i="22"/>
  <c r="M90" i="22" s="1"/>
  <c r="O90" i="22" s="1"/>
  <c r="K91" i="22"/>
  <c r="N8" i="22"/>
  <c r="R8" i="22"/>
  <c r="H10" i="10"/>
  <c r="J10" i="10"/>
  <c r="AE89" i="22"/>
  <c r="AG89" i="22" s="1"/>
  <c r="AH89" i="22"/>
  <c r="AF89" i="22"/>
  <c r="AF9" i="22"/>
  <c r="AK9" i="22"/>
  <c r="AE9" i="22"/>
  <c r="AH9" i="22" s="1"/>
  <c r="AG9" i="22"/>
  <c r="AI9" i="22" s="1"/>
  <c r="AM9" i="22" s="1"/>
  <c r="AP9" i="22" s="1"/>
  <c r="N89" i="22"/>
  <c r="AQ8" i="31"/>
  <c r="AK8" i="31"/>
  <c r="AJ8" i="31"/>
  <c r="AL8" i="31" s="1"/>
  <c r="AH8" i="31"/>
  <c r="AG8" i="31"/>
  <c r="AE8" i="31"/>
  <c r="AE7" i="31"/>
  <c r="AD8" i="31"/>
  <c r="AD6" i="31"/>
  <c r="AJ9" i="22"/>
  <c r="AF7" i="22"/>
  <c r="AF91" i="22"/>
  <c r="AJ91" i="22" s="1"/>
  <c r="AE91" i="22"/>
  <c r="AF90" i="22"/>
  <c r="AE90" i="22"/>
  <c r="AH90" i="22" s="1"/>
  <c r="AF88" i="22"/>
  <c r="AK88" i="22" s="1"/>
  <c r="AJ88" i="22"/>
  <c r="AE88" i="22"/>
  <c r="AH88" i="22" s="1"/>
  <c r="AG88" i="22"/>
  <c r="AF87" i="22"/>
  <c r="AJ87" i="22" s="1"/>
  <c r="AK87" i="22"/>
  <c r="AE87" i="22"/>
  <c r="AG87" i="22" s="1"/>
  <c r="AF86" i="22"/>
  <c r="AE86" i="22"/>
  <c r="AG86" i="22" s="1"/>
  <c r="AF85" i="22"/>
  <c r="AK85" i="22" s="1"/>
  <c r="AE85" i="22"/>
  <c r="AF84" i="22"/>
  <c r="AJ84" i="22"/>
  <c r="AE84" i="22"/>
  <c r="AG84" i="22"/>
  <c r="AF83" i="22"/>
  <c r="AE83" i="22"/>
  <c r="AH83" i="22" s="1"/>
  <c r="AG83" i="22"/>
  <c r="AI83" i="22" s="1"/>
  <c r="AM83" i="22" s="1"/>
  <c r="AF82" i="22"/>
  <c r="AK82" i="22" s="1"/>
  <c r="AE82" i="22"/>
  <c r="AG82" i="22"/>
  <c r="AI82" i="22" s="1"/>
  <c r="AM82" i="22" s="1"/>
  <c r="AP82" i="22" s="1"/>
  <c r="AF81" i="22"/>
  <c r="AK81" i="22"/>
  <c r="AE81" i="22"/>
  <c r="AG81" i="22" s="1"/>
  <c r="AF80" i="22"/>
  <c r="AK80" i="22" s="1"/>
  <c r="AE80" i="22"/>
  <c r="AG80" i="22"/>
  <c r="AF79" i="22"/>
  <c r="AK79" i="22" s="1"/>
  <c r="AJ79" i="22"/>
  <c r="AE79" i="22"/>
  <c r="AF78" i="22"/>
  <c r="AE78" i="22"/>
  <c r="AF77" i="22"/>
  <c r="AE77" i="22"/>
  <c r="AF76" i="22"/>
  <c r="AJ76" i="22" s="1"/>
  <c r="AE76" i="22"/>
  <c r="AG76" i="22" s="1"/>
  <c r="AF75" i="22"/>
  <c r="AJ75" i="22" s="1"/>
  <c r="AK75" i="22"/>
  <c r="AE75" i="22"/>
  <c r="AF74" i="22"/>
  <c r="AK74" i="22" s="1"/>
  <c r="AE74" i="22"/>
  <c r="AH74" i="22" s="1"/>
  <c r="AG74" i="22"/>
  <c r="AI74" i="22" s="1"/>
  <c r="AM74" i="22" s="1"/>
  <c r="AP74" i="22" s="1"/>
  <c r="AF73" i="22"/>
  <c r="AE73" i="22"/>
  <c r="AG73" i="22" s="1"/>
  <c r="AF72" i="22"/>
  <c r="AE72" i="22"/>
  <c r="AG72" i="22" s="1"/>
  <c r="AF71" i="22"/>
  <c r="AJ71" i="22" s="1"/>
  <c r="AE71" i="22"/>
  <c r="AF70" i="22"/>
  <c r="AE70" i="22"/>
  <c r="AG70" i="22" s="1"/>
  <c r="AF69" i="22"/>
  <c r="AE69" i="22"/>
  <c r="AG69" i="22" s="1"/>
  <c r="AF68" i="22"/>
  <c r="AJ68" i="22" s="1"/>
  <c r="AK68" i="22"/>
  <c r="AE68" i="22"/>
  <c r="AF67" i="22"/>
  <c r="AE67" i="22"/>
  <c r="AH67" i="22" s="1"/>
  <c r="AF66" i="22"/>
  <c r="AJ66" i="22" s="1"/>
  <c r="AE66" i="22"/>
  <c r="AH66" i="22" s="1"/>
  <c r="AF65" i="22"/>
  <c r="AE65" i="22"/>
  <c r="AF64" i="22"/>
  <c r="AJ64" i="22" s="1"/>
  <c r="AE64" i="22"/>
  <c r="AG64" i="22"/>
  <c r="AF63" i="22"/>
  <c r="AE63" i="22"/>
  <c r="AH63" i="22" s="1"/>
  <c r="AG63" i="22"/>
  <c r="AI63" i="22" s="1"/>
  <c r="AM63" i="22" s="1"/>
  <c r="AP63" i="22" s="1"/>
  <c r="AF62" i="22"/>
  <c r="AK62" i="22" s="1"/>
  <c r="AL62" i="22" s="1"/>
  <c r="AN62" i="22" s="1"/>
  <c r="AR62" i="22" s="1"/>
  <c r="AE62" i="22"/>
  <c r="AG62" i="22" s="1"/>
  <c r="AF61" i="22"/>
  <c r="AE61" i="22"/>
  <c r="AF60" i="22"/>
  <c r="AJ60" i="22" s="1"/>
  <c r="AE60" i="22"/>
  <c r="AG60" i="22"/>
  <c r="AF59" i="22"/>
  <c r="AK59" i="22" s="1"/>
  <c r="AE59" i="22"/>
  <c r="AF58" i="22"/>
  <c r="AE58" i="22"/>
  <c r="AG58" i="22"/>
  <c r="AF57" i="22"/>
  <c r="AK57" i="22" s="1"/>
  <c r="AE57" i="22"/>
  <c r="AG57" i="22" s="1"/>
  <c r="AF56" i="22"/>
  <c r="AE56" i="22"/>
  <c r="AG56" i="22"/>
  <c r="AF55" i="22"/>
  <c r="AK55" i="22" s="1"/>
  <c r="AE55" i="22"/>
  <c r="AF54" i="22"/>
  <c r="AJ54" i="22" s="1"/>
  <c r="AE54" i="22"/>
  <c r="AF53" i="22"/>
  <c r="AE53" i="22"/>
  <c r="AF52" i="22"/>
  <c r="AJ52" i="22" s="1"/>
  <c r="AL52" i="22" s="1"/>
  <c r="AN52" i="22" s="1"/>
  <c r="AE52" i="22"/>
  <c r="AH52" i="22" s="1"/>
  <c r="AG52" i="22"/>
  <c r="AI52" i="22" s="1"/>
  <c r="AM52" i="22" s="1"/>
  <c r="AP52" i="22" s="1"/>
  <c r="AF51" i="22"/>
  <c r="AK51" i="22" s="1"/>
  <c r="AE51" i="22"/>
  <c r="AF50" i="22"/>
  <c r="AK50" i="22" s="1"/>
  <c r="AE50" i="22"/>
  <c r="AG50" i="22"/>
  <c r="AF49" i="22"/>
  <c r="AJ49" i="22" s="1"/>
  <c r="AE49" i="22"/>
  <c r="AH49" i="22" s="1"/>
  <c r="AF48" i="22"/>
  <c r="AJ48" i="22" s="1"/>
  <c r="AE48" i="22"/>
  <c r="AF47" i="22"/>
  <c r="AJ47" i="22" s="1"/>
  <c r="AL47" i="22" s="1"/>
  <c r="AN47" i="22" s="1"/>
  <c r="AR47" i="22" s="1"/>
  <c r="AK47" i="22"/>
  <c r="AE47" i="22"/>
  <c r="AG47" i="22" s="1"/>
  <c r="AF46" i="22"/>
  <c r="AK46" i="22"/>
  <c r="AE46" i="22"/>
  <c r="AG46" i="22" s="1"/>
  <c r="AF45" i="22"/>
  <c r="AK45" i="22" s="1"/>
  <c r="AE45" i="22"/>
  <c r="AG45" i="22"/>
  <c r="AF44" i="22"/>
  <c r="AK44" i="22" s="1"/>
  <c r="AE44" i="22"/>
  <c r="AG44" i="22" s="1"/>
  <c r="AF43" i="22"/>
  <c r="AJ43" i="22"/>
  <c r="AL43" i="22" s="1"/>
  <c r="AN43" i="22" s="1"/>
  <c r="AR43" i="22" s="1"/>
  <c r="AE43" i="22"/>
  <c r="AG43" i="22" s="1"/>
  <c r="AF42" i="22"/>
  <c r="AJ42" i="22" s="1"/>
  <c r="AE42" i="22"/>
  <c r="AH42" i="22" s="1"/>
  <c r="AF41" i="22"/>
  <c r="AK41" i="22" s="1"/>
  <c r="AE41" i="22"/>
  <c r="AH41" i="22" s="1"/>
  <c r="AF40" i="22"/>
  <c r="AJ40" i="22" s="1"/>
  <c r="AE40" i="22"/>
  <c r="AG40" i="22"/>
  <c r="AF39" i="22"/>
  <c r="AK39" i="22" s="1"/>
  <c r="AL39" i="22" s="1"/>
  <c r="AN39" i="22" s="1"/>
  <c r="AR39" i="22" s="1"/>
  <c r="AE39" i="22"/>
  <c r="AF38" i="22"/>
  <c r="AE38" i="22"/>
  <c r="AH38" i="22" s="1"/>
  <c r="AG38" i="22"/>
  <c r="AI38" i="22" s="1"/>
  <c r="AM38" i="22" s="1"/>
  <c r="AP38" i="22" s="1"/>
  <c r="AF37" i="22"/>
  <c r="AE37" i="22"/>
  <c r="AH37" i="22" s="1"/>
  <c r="AF36" i="22"/>
  <c r="AJ36" i="22"/>
  <c r="AL36" i="22" s="1"/>
  <c r="AN36" i="22" s="1"/>
  <c r="AR36" i="22" s="1"/>
  <c r="AE36" i="22"/>
  <c r="AG36" i="22" s="1"/>
  <c r="AF35" i="22"/>
  <c r="AK35" i="22" s="1"/>
  <c r="AE35" i="22"/>
  <c r="AF34" i="22"/>
  <c r="AK34" i="22"/>
  <c r="AL34" i="22" s="1"/>
  <c r="AN34" i="22" s="1"/>
  <c r="AE34" i="22"/>
  <c r="AH34" i="22" s="1"/>
  <c r="AG34" i="22"/>
  <c r="AF33" i="22"/>
  <c r="AJ33" i="22" s="1"/>
  <c r="AK33" i="22"/>
  <c r="AE33" i="22"/>
  <c r="AG33" i="22"/>
  <c r="AF32" i="22"/>
  <c r="AJ32" i="22" s="1"/>
  <c r="AE32" i="22"/>
  <c r="AG32" i="22" s="1"/>
  <c r="AF31" i="22"/>
  <c r="AE31" i="22"/>
  <c r="AH31" i="22" s="1"/>
  <c r="AF30" i="22"/>
  <c r="AJ30" i="22"/>
  <c r="AE30" i="22"/>
  <c r="AF29" i="22"/>
  <c r="AE29" i="22"/>
  <c r="AG29" i="22" s="1"/>
  <c r="AF28" i="22"/>
  <c r="AE28" i="22"/>
  <c r="AG28" i="22" s="1"/>
  <c r="AF27" i="22"/>
  <c r="AK27" i="22" s="1"/>
  <c r="AE27" i="22"/>
  <c r="AG27" i="22" s="1"/>
  <c r="AF26" i="22"/>
  <c r="AE26" i="22"/>
  <c r="AG26" i="22" s="1"/>
  <c r="AF25" i="22"/>
  <c r="AE25" i="22"/>
  <c r="AH25" i="22" s="1"/>
  <c r="AF24" i="22"/>
  <c r="AK24" i="22" s="1"/>
  <c r="AJ24" i="22"/>
  <c r="AE24" i="22"/>
  <c r="AF23" i="22"/>
  <c r="AJ23" i="22" s="1"/>
  <c r="AE23" i="22"/>
  <c r="AF22" i="22"/>
  <c r="AJ22" i="22" s="1"/>
  <c r="AK22" i="22"/>
  <c r="AE22" i="22"/>
  <c r="AG22" i="22" s="1"/>
  <c r="AF21" i="22"/>
  <c r="AJ21" i="22" s="1"/>
  <c r="AE21" i="22"/>
  <c r="AG21" i="22" s="1"/>
  <c r="AF20" i="22"/>
  <c r="AK20" i="22"/>
  <c r="AE20" i="22"/>
  <c r="AG20" i="22"/>
  <c r="AF19" i="22"/>
  <c r="AJ19" i="22" s="1"/>
  <c r="AE19" i="22"/>
  <c r="AF18" i="22"/>
  <c r="AE18" i="22"/>
  <c r="AG18" i="22"/>
  <c r="AF17" i="22"/>
  <c r="AE17" i="22"/>
  <c r="AG17" i="22" s="1"/>
  <c r="AF16" i="22"/>
  <c r="AJ16" i="22"/>
  <c r="AL16" i="22" s="1"/>
  <c r="AN16" i="22" s="1"/>
  <c r="AR16" i="22" s="1"/>
  <c r="AE16" i="22"/>
  <c r="AH16" i="22" s="1"/>
  <c r="AG16" i="22"/>
  <c r="AI16" i="22" s="1"/>
  <c r="AM16" i="22" s="1"/>
  <c r="AP16" i="22" s="1"/>
  <c r="AF15" i="22"/>
  <c r="AK15" i="22" s="1"/>
  <c r="AE15" i="22"/>
  <c r="AF14" i="22"/>
  <c r="AE14" i="22"/>
  <c r="AG14" i="22" s="1"/>
  <c r="AF13" i="22"/>
  <c r="AE13" i="22"/>
  <c r="AH13" i="22" s="1"/>
  <c r="AF12" i="22"/>
  <c r="AK12" i="22" s="1"/>
  <c r="AE12" i="22"/>
  <c r="AH12" i="22" s="1"/>
  <c r="AF11" i="22"/>
  <c r="AE11" i="22"/>
  <c r="AF10" i="22"/>
  <c r="AE10" i="22"/>
  <c r="AG10" i="22"/>
  <c r="AI10" i="22" s="1"/>
  <c r="AM10" i="22" s="1"/>
  <c r="AP10" i="22" s="1"/>
  <c r="AF8" i="22"/>
  <c r="AJ8" i="22" s="1"/>
  <c r="AE8" i="22"/>
  <c r="AG8" i="22" s="1"/>
  <c r="N10" i="22"/>
  <c r="N11" i="22"/>
  <c r="N22" i="22"/>
  <c r="R22" i="22" s="1"/>
  <c r="N23" i="22"/>
  <c r="N24" i="22"/>
  <c r="N25" i="22"/>
  <c r="R25" i="22" s="1"/>
  <c r="N32" i="22"/>
  <c r="N34" i="22"/>
  <c r="N46" i="22"/>
  <c r="N51" i="22"/>
  <c r="R51" i="22"/>
  <c r="N52" i="22"/>
  <c r="R52" i="22" s="1"/>
  <c r="N53" i="22"/>
  <c r="R56" i="22"/>
  <c r="N58" i="22"/>
  <c r="N60" i="22"/>
  <c r="N68" i="22"/>
  <c r="N71" i="22"/>
  <c r="R71" i="22" s="1"/>
  <c r="N73" i="22"/>
  <c r="R73" i="22" s="1"/>
  <c r="N84" i="22"/>
  <c r="S84" i="22" s="1"/>
  <c r="N7" i="22"/>
  <c r="R7" i="22" s="1"/>
  <c r="M11" i="22"/>
  <c r="M12" i="22"/>
  <c r="O12" i="22" s="1"/>
  <c r="M14" i="22"/>
  <c r="P14" i="22" s="1"/>
  <c r="M15" i="22"/>
  <c r="O15" i="22" s="1"/>
  <c r="M21" i="22"/>
  <c r="P21" i="22" s="1"/>
  <c r="M23" i="22"/>
  <c r="O23" i="22" s="1"/>
  <c r="M27" i="22"/>
  <c r="O27" i="22" s="1"/>
  <c r="M35" i="22"/>
  <c r="M37" i="22"/>
  <c r="M38" i="22"/>
  <c r="M47" i="22"/>
  <c r="P47" i="22" s="1"/>
  <c r="O47" i="22"/>
  <c r="Q47" i="22" s="1"/>
  <c r="U47" i="22" s="1"/>
  <c r="AO47" i="22" s="1"/>
  <c r="M48" i="22"/>
  <c r="P48" i="22" s="1"/>
  <c r="O48" i="22"/>
  <c r="Q48" i="22" s="1"/>
  <c r="U48" i="22" s="1"/>
  <c r="AO48" i="22" s="1"/>
  <c r="M51" i="22"/>
  <c r="M57" i="22"/>
  <c r="P57" i="22" s="1"/>
  <c r="M58" i="22"/>
  <c r="P58" i="22" s="1"/>
  <c r="M59" i="22"/>
  <c r="P59" i="22" s="1"/>
  <c r="O60" i="22"/>
  <c r="M61" i="22"/>
  <c r="O61" i="22" s="1"/>
  <c r="M65" i="22"/>
  <c r="M66" i="22"/>
  <c r="M67" i="22"/>
  <c r="P67" i="22" s="1"/>
  <c r="M68" i="22"/>
  <c r="O69" i="22"/>
  <c r="Q69" i="22" s="1"/>
  <c r="U69" i="22" s="1"/>
  <c r="AO69" i="22" s="1"/>
  <c r="M70" i="22"/>
  <c r="P70" i="22" s="1"/>
  <c r="M71" i="22"/>
  <c r="P71" i="22" s="1"/>
  <c r="M72" i="22"/>
  <c r="O72" i="22" s="1"/>
  <c r="M80" i="22"/>
  <c r="M81" i="22"/>
  <c r="O82" i="22"/>
  <c r="Q82" i="22" s="1"/>
  <c r="U82" i="22" s="1"/>
  <c r="AO82" i="22" s="1"/>
  <c r="M84" i="22"/>
  <c r="P84" i="22" s="1"/>
  <c r="M85" i="22"/>
  <c r="O85" i="22" s="1"/>
  <c r="M88" i="22"/>
  <c r="Z7" i="3"/>
  <c r="Z8" i="3"/>
  <c r="AA9" i="3"/>
  <c r="Z13" i="3"/>
  <c r="AA14" i="3"/>
  <c r="AA18" i="3"/>
  <c r="AA19" i="3"/>
  <c r="Z20" i="3"/>
  <c r="Z21" i="3"/>
  <c r="AA25" i="3"/>
  <c r="AA26" i="3"/>
  <c r="Z27" i="3"/>
  <c r="AB27" i="3" s="1"/>
  <c r="Z30" i="3"/>
  <c r="AB30" i="3" s="1"/>
  <c r="Z31" i="3"/>
  <c r="Z32" i="3"/>
  <c r="Z33" i="3"/>
  <c r="Z34" i="3"/>
  <c r="AA35" i="3"/>
  <c r="AA36" i="3"/>
  <c r="Z37" i="3"/>
  <c r="Z38" i="3"/>
  <c r="AB38" i="3" s="1"/>
  <c r="Z39" i="3"/>
  <c r="Z42" i="3"/>
  <c r="AB42" i="3" s="1"/>
  <c r="Z43" i="3"/>
  <c r="AB43" i="3" s="1"/>
  <c r="AA44" i="3"/>
  <c r="AA45" i="3"/>
  <c r="Z49" i="3"/>
  <c r="Z50" i="3"/>
  <c r="AB50" i="3" s="1"/>
  <c r="Z51" i="3"/>
  <c r="Z54" i="3"/>
  <c r="Z55" i="3"/>
  <c r="Z56" i="3"/>
  <c r="Z57" i="3"/>
  <c r="Z61" i="3"/>
  <c r="AA62" i="3"/>
  <c r="Z63" i="3"/>
  <c r="AA66" i="3"/>
  <c r="AA67" i="3"/>
  <c r="AA68" i="3"/>
  <c r="AA69" i="3"/>
  <c r="AB69" i="3" s="1"/>
  <c r="AA70" i="3"/>
  <c r="AA71" i="3"/>
  <c r="AA73" i="3"/>
  <c r="AB73" i="3" s="1"/>
  <c r="Z74" i="3"/>
  <c r="AB74" i="3" s="1"/>
  <c r="Z75" i="3"/>
  <c r="AB75" i="3" s="1"/>
  <c r="AA78" i="3"/>
  <c r="AA79" i="3"/>
  <c r="Z80" i="3"/>
  <c r="Z81" i="3"/>
  <c r="Z84" i="3"/>
  <c r="AA85" i="3"/>
  <c r="AA86" i="3"/>
  <c r="AA89" i="3"/>
  <c r="Z90" i="3"/>
  <c r="W10" i="3"/>
  <c r="Y10" i="3" s="1"/>
  <c r="W11" i="3"/>
  <c r="W88" i="3"/>
  <c r="T7" i="3"/>
  <c r="V7" i="3" s="1"/>
  <c r="T8" i="3"/>
  <c r="V8" i="3" s="1"/>
  <c r="T9" i="3"/>
  <c r="T10" i="3"/>
  <c r="T11" i="3"/>
  <c r="T14" i="3"/>
  <c r="T23" i="3"/>
  <c r="V23" i="3" s="1"/>
  <c r="T24" i="3"/>
  <c r="V24" i="3" s="1"/>
  <c r="T25" i="3"/>
  <c r="T26" i="3"/>
  <c r="T29" i="3"/>
  <c r="V29" i="3" s="1"/>
  <c r="T30" i="3"/>
  <c r="T33" i="3"/>
  <c r="V33" i="3" s="1"/>
  <c r="U34" i="3"/>
  <c r="U35" i="3"/>
  <c r="T38" i="3"/>
  <c r="U45" i="3"/>
  <c r="U46" i="3"/>
  <c r="U47" i="3"/>
  <c r="T48" i="3"/>
  <c r="T49" i="3"/>
  <c r="T50" i="3"/>
  <c r="V50" i="3" s="1"/>
  <c r="AC50" i="3" s="1"/>
  <c r="AD50" i="3" s="1"/>
  <c r="AH50" i="3" s="1"/>
  <c r="T57" i="3"/>
  <c r="U59" i="3"/>
  <c r="T61" i="3"/>
  <c r="T62" i="3"/>
  <c r="T68" i="3"/>
  <c r="T69" i="3"/>
  <c r="T70" i="3"/>
  <c r="U71" i="3"/>
  <c r="T72" i="3"/>
  <c r="T73" i="3"/>
  <c r="T74" i="3"/>
  <c r="V74" i="3" s="1"/>
  <c r="T76" i="3"/>
  <c r="U80" i="3"/>
  <c r="U81" i="3"/>
  <c r="U82" i="3"/>
  <c r="U83" i="3"/>
  <c r="T86" i="3"/>
  <c r="V86" i="3" s="1"/>
  <c r="T90" i="3"/>
  <c r="X87" i="3"/>
  <c r="W87" i="3"/>
  <c r="X83" i="3"/>
  <c r="W83" i="3"/>
  <c r="X79" i="3"/>
  <c r="W79" i="3"/>
  <c r="Y79" i="3" s="1"/>
  <c r="X75" i="3"/>
  <c r="W75" i="3"/>
  <c r="Y75" i="3" s="1"/>
  <c r="AC75" i="3" s="1"/>
  <c r="AD75" i="3" s="1"/>
  <c r="AH75" i="3" s="1"/>
  <c r="X90" i="3"/>
  <c r="W90" i="3"/>
  <c r="Y90" i="3" s="1"/>
  <c r="X86" i="3"/>
  <c r="Y86" i="3" s="1"/>
  <c r="AC86" i="3" s="1"/>
  <c r="AD86" i="3" s="1"/>
  <c r="AH86" i="3" s="1"/>
  <c r="W86" i="3"/>
  <c r="X82" i="3"/>
  <c r="W82" i="3"/>
  <c r="X78" i="3"/>
  <c r="W78" i="3"/>
  <c r="X89" i="3"/>
  <c r="W89" i="3"/>
  <c r="Y89" i="3" s="1"/>
  <c r="X85" i="3"/>
  <c r="W85" i="3"/>
  <c r="X81" i="3"/>
  <c r="W81" i="3"/>
  <c r="X77" i="3"/>
  <c r="Y77" i="3" s="1"/>
  <c r="W77" i="3"/>
  <c r="X84" i="3"/>
  <c r="W84" i="3"/>
  <c r="X80" i="3"/>
  <c r="W80" i="3"/>
  <c r="X76" i="3"/>
  <c r="W76" i="3"/>
  <c r="Y76" i="3" s="1"/>
  <c r="X71" i="3"/>
  <c r="W71" i="3"/>
  <c r="Y71" i="3" s="1"/>
  <c r="X67" i="3"/>
  <c r="W67" i="3"/>
  <c r="Y67" i="3" s="1"/>
  <c r="X63" i="3"/>
  <c r="Y63" i="3" s="1"/>
  <c r="W63" i="3"/>
  <c r="X59" i="3"/>
  <c r="W59" i="3"/>
  <c r="X55" i="3"/>
  <c r="W55" i="3"/>
  <c r="X51" i="3"/>
  <c r="W51" i="3"/>
  <c r="Y51" i="3" s="1"/>
  <c r="X47" i="3"/>
  <c r="W47" i="3"/>
  <c r="Y47" i="3" s="1"/>
  <c r="X43" i="3"/>
  <c r="W43" i="3"/>
  <c r="Y43" i="3" s="1"/>
  <c r="AC43" i="3" s="1"/>
  <c r="AD43" i="3" s="1"/>
  <c r="AH43" i="3" s="1"/>
  <c r="X39" i="3"/>
  <c r="Y39" i="3" s="1"/>
  <c r="W39" i="3"/>
  <c r="X35" i="3"/>
  <c r="W35" i="3"/>
  <c r="X31" i="3"/>
  <c r="W31" i="3"/>
  <c r="X27" i="3"/>
  <c r="W27" i="3"/>
  <c r="Y27" i="3" s="1"/>
  <c r="X23" i="3"/>
  <c r="W23" i="3"/>
  <c r="X19" i="3"/>
  <c r="W19" i="3"/>
  <c r="X15" i="3"/>
  <c r="W15" i="3"/>
  <c r="X74" i="3"/>
  <c r="W74" i="3"/>
  <c r="X70" i="3"/>
  <c r="W70" i="3"/>
  <c r="X66" i="3"/>
  <c r="W66" i="3"/>
  <c r="Y66" i="3" s="1"/>
  <c r="X62" i="3"/>
  <c r="W62" i="3"/>
  <c r="X58" i="3"/>
  <c r="W58" i="3"/>
  <c r="Y58" i="3" s="1"/>
  <c r="X54" i="3"/>
  <c r="Y54" i="3" s="1"/>
  <c r="W54" i="3"/>
  <c r="X50" i="3"/>
  <c r="W50" i="3"/>
  <c r="X46" i="3"/>
  <c r="W46" i="3"/>
  <c r="X42" i="3"/>
  <c r="W42" i="3"/>
  <c r="Y42" i="3" s="1"/>
  <c r="X38" i="3"/>
  <c r="W38" i="3"/>
  <c r="Y38" i="3" s="1"/>
  <c r="X34" i="3"/>
  <c r="W34" i="3"/>
  <c r="X30" i="3"/>
  <c r="W30" i="3"/>
  <c r="Y30" i="3" s="1"/>
  <c r="X26" i="3"/>
  <c r="W26" i="3"/>
  <c r="X22" i="3"/>
  <c r="Y22" i="3" s="1"/>
  <c r="W22" i="3"/>
  <c r="X18" i="3"/>
  <c r="W18" i="3"/>
  <c r="Y18" i="3" s="1"/>
  <c r="X14" i="3"/>
  <c r="W14" i="3"/>
  <c r="X73" i="3"/>
  <c r="W73" i="3"/>
  <c r="Y73" i="3" s="1"/>
  <c r="X69" i="3"/>
  <c r="Y69" i="3" s="1"/>
  <c r="AC69" i="3" s="1"/>
  <c r="AD69" i="3" s="1"/>
  <c r="AH69" i="3" s="1"/>
  <c r="W69" i="3"/>
  <c r="X65" i="3"/>
  <c r="W65" i="3"/>
  <c r="X61" i="3"/>
  <c r="W61" i="3"/>
  <c r="X57" i="3"/>
  <c r="W57" i="3"/>
  <c r="Y57" i="3" s="1"/>
  <c r="X53" i="3"/>
  <c r="W53" i="3"/>
  <c r="X49" i="3"/>
  <c r="W49" i="3"/>
  <c r="X45" i="3"/>
  <c r="Y45" i="3" s="1"/>
  <c r="AC45" i="3" s="1"/>
  <c r="AD45" i="3" s="1"/>
  <c r="AH45" i="3" s="1"/>
  <c r="W45" i="3"/>
  <c r="X41" i="3"/>
  <c r="W41" i="3"/>
  <c r="X37" i="3"/>
  <c r="W37" i="3"/>
  <c r="X33" i="3"/>
  <c r="W33" i="3"/>
  <c r="Y33" i="3" s="1"/>
  <c r="X29" i="3"/>
  <c r="Y29" i="3" s="1"/>
  <c r="W29" i="3"/>
  <c r="X25" i="3"/>
  <c r="W25" i="3"/>
  <c r="X21" i="3"/>
  <c r="Y21" i="3" s="1"/>
  <c r="W21" i="3"/>
  <c r="X17" i="3"/>
  <c r="W17" i="3"/>
  <c r="X13" i="3"/>
  <c r="W13" i="3"/>
  <c r="X72" i="3"/>
  <c r="W72" i="3"/>
  <c r="Y72" i="3" s="1"/>
  <c r="X68" i="3"/>
  <c r="Y68" i="3" s="1"/>
  <c r="W68" i="3"/>
  <c r="X64" i="3"/>
  <c r="W64" i="3"/>
  <c r="X60" i="3"/>
  <c r="W60" i="3"/>
  <c r="Y60" i="3" s="1"/>
  <c r="X56" i="3"/>
  <c r="W56" i="3"/>
  <c r="X52" i="3"/>
  <c r="Y52" i="3" s="1"/>
  <c r="W52" i="3"/>
  <c r="X48" i="3"/>
  <c r="W48" i="3"/>
  <c r="Y48" i="3" s="1"/>
  <c r="X44" i="3"/>
  <c r="W44" i="3"/>
  <c r="Y44" i="3" s="1"/>
  <c r="X40" i="3"/>
  <c r="W40" i="3"/>
  <c r="Y40" i="3" s="1"/>
  <c r="AC40" i="3" s="1"/>
  <c r="AD40" i="3" s="1"/>
  <c r="AH40" i="3" s="1"/>
  <c r="X36" i="3"/>
  <c r="W36" i="3"/>
  <c r="X32" i="3"/>
  <c r="W32" i="3"/>
  <c r="X28" i="3"/>
  <c r="Y28" i="3" s="1"/>
  <c r="W28" i="3"/>
  <c r="X24" i="3"/>
  <c r="W24" i="3"/>
  <c r="Y24" i="3" s="1"/>
  <c r="X20" i="3"/>
  <c r="W20" i="3"/>
  <c r="X16" i="3"/>
  <c r="W16" i="3"/>
  <c r="X12" i="3"/>
  <c r="W12" i="3"/>
  <c r="Y12" i="3" s="1"/>
  <c r="X9" i="3"/>
  <c r="W9" i="3"/>
  <c r="X8" i="3"/>
  <c r="Y8" i="3" s="1"/>
  <c r="W8" i="3"/>
  <c r="X7" i="3"/>
  <c r="W7" i="3"/>
  <c r="Y7" i="3" s="1"/>
  <c r="S21" i="22"/>
  <c r="S32" i="22"/>
  <c r="R32" i="22"/>
  <c r="T32" i="22" s="1"/>
  <c r="V32" i="22" s="1"/>
  <c r="AQ32" i="22" s="1"/>
  <c r="S20" i="22"/>
  <c r="T20" i="22" s="1"/>
  <c r="V20" i="22" s="1"/>
  <c r="AQ20" i="22" s="1"/>
  <c r="T34" i="3"/>
  <c r="V34" i="3" s="1"/>
  <c r="P75" i="22"/>
  <c r="O75" i="22"/>
  <c r="O51" i="22"/>
  <c r="P15" i="22"/>
  <c r="AG12" i="22"/>
  <c r="AH36" i="22"/>
  <c r="AG42" i="22"/>
  <c r="AG66" i="22"/>
  <c r="AH91" i="22"/>
  <c r="AG91" i="22"/>
  <c r="AI91" i="22" s="1"/>
  <c r="AM91" i="22" s="1"/>
  <c r="AP91" i="22" s="1"/>
  <c r="O56" i="22"/>
  <c r="Q56" i="22" s="1"/>
  <c r="U56" i="22" s="1"/>
  <c r="AO56" i="22" s="1"/>
  <c r="P20" i="22"/>
  <c r="Q20" i="22" s="1"/>
  <c r="U20" i="22" s="1"/>
  <c r="AO20" i="22" s="1"/>
  <c r="O20" i="22"/>
  <c r="AG90" i="22"/>
  <c r="X10" i="3"/>
  <c r="P31" i="22"/>
  <c r="S90" i="22"/>
  <c r="R90" i="22"/>
  <c r="T90" i="22" s="1"/>
  <c r="V90" i="22" s="1"/>
  <c r="AQ90" i="22" s="1"/>
  <c r="AH35" i="22"/>
  <c r="AG35" i="22"/>
  <c r="AH77" i="22"/>
  <c r="AG77" i="22"/>
  <c r="AI77" i="22" s="1"/>
  <c r="AM77" i="22" s="1"/>
  <c r="S72" i="22"/>
  <c r="R72" i="22"/>
  <c r="S48" i="22"/>
  <c r="R48" i="22"/>
  <c r="T48" i="22" s="1"/>
  <c r="V48" i="22" s="1"/>
  <c r="AQ48" i="22" s="1"/>
  <c r="S24" i="22"/>
  <c r="R24" i="22"/>
  <c r="T24" i="22" s="1"/>
  <c r="V24" i="22" s="1"/>
  <c r="AQ24" i="22" s="1"/>
  <c r="S12" i="22"/>
  <c r="R12" i="22"/>
  <c r="AG13" i="22"/>
  <c r="AI13" i="22" s="1"/>
  <c r="AM13" i="22" s="1"/>
  <c r="AG25" i="22"/>
  <c r="AG31" i="22"/>
  <c r="AI31" i="22" s="1"/>
  <c r="AM31" i="22" s="1"/>
  <c r="AP31" i="22" s="1"/>
  <c r="AH61" i="22"/>
  <c r="AG61" i="22"/>
  <c r="AI61" i="22" s="1"/>
  <c r="AM61" i="22" s="1"/>
  <c r="AG67" i="22"/>
  <c r="AH73" i="22"/>
  <c r="AI73" i="22" s="1"/>
  <c r="AM73" i="22" s="1"/>
  <c r="AP73" i="22" s="1"/>
  <c r="AH85" i="22"/>
  <c r="AG85" i="22"/>
  <c r="X11" i="3"/>
  <c r="AH17" i="22"/>
  <c r="P72" i="22"/>
  <c r="P12" i="22"/>
  <c r="S83" i="22"/>
  <c r="R83" i="22"/>
  <c r="S59" i="22"/>
  <c r="R82" i="22"/>
  <c r="S70" i="22"/>
  <c r="S58" i="22"/>
  <c r="S46" i="22"/>
  <c r="R46" i="22"/>
  <c r="T46" i="22" s="1"/>
  <c r="V46" i="22" s="1"/>
  <c r="Z85" i="3"/>
  <c r="AB85" i="3" s="1"/>
  <c r="X88" i="3"/>
  <c r="AA8" i="3"/>
  <c r="AB8" i="3" s="1"/>
  <c r="Z86" i="3"/>
  <c r="AB86" i="3" s="1"/>
  <c r="AH84" i="22"/>
  <c r="AI84" i="22" s="1"/>
  <c r="AM84" i="22" s="1"/>
  <c r="AL22" i="22"/>
  <c r="AN22" i="22" s="1"/>
  <c r="AR22" i="22" s="1"/>
  <c r="AH18" i="22"/>
  <c r="AJ81" i="22"/>
  <c r="AL81" i="22" s="1"/>
  <c r="AN81" i="22" s="1"/>
  <c r="AR81" i="22" s="1"/>
  <c r="AA34" i="3"/>
  <c r="Z69" i="3"/>
  <c r="AA33" i="3"/>
  <c r="AA7" i="3"/>
  <c r="Z67" i="3"/>
  <c r="AB67" i="3"/>
  <c r="AA31" i="3"/>
  <c r="AB31" i="3" s="1"/>
  <c r="Z68" i="3"/>
  <c r="AB68" i="3"/>
  <c r="AA32" i="3"/>
  <c r="AB32" i="3" s="1"/>
  <c r="AH60" i="22"/>
  <c r="AI60" i="22" s="1"/>
  <c r="AM60" i="22" s="1"/>
  <c r="AP60" i="22" s="1"/>
  <c r="AJ55" i="22"/>
  <c r="AL55" i="22" s="1"/>
  <c r="AN55" i="22" s="1"/>
  <c r="AR55" i="22" s="1"/>
  <c r="AK36" i="22"/>
  <c r="AH72" i="22"/>
  <c r="AI72" i="22" s="1"/>
  <c r="AM72" i="22"/>
  <c r="AP72" i="22" s="1"/>
  <c r="AK84" i="22"/>
  <c r="AL84" i="22"/>
  <c r="AN84" i="22" s="1"/>
  <c r="AR84" i="22" s="1"/>
  <c r="Z66" i="3"/>
  <c r="AB66" i="3" s="1"/>
  <c r="AA90" i="3"/>
  <c r="AB90" i="3"/>
  <c r="U11" i="3"/>
  <c r="V11" i="3" s="1"/>
  <c r="U74" i="3"/>
  <c r="AA49" i="3"/>
  <c r="AB49" i="3" s="1"/>
  <c r="U73" i="3"/>
  <c r="V73" i="3"/>
  <c r="U10" i="3"/>
  <c r="V10" i="3" s="1"/>
  <c r="AA39" i="3"/>
  <c r="T46" i="3"/>
  <c r="V46" i="3"/>
  <c r="U24" i="3"/>
  <c r="Z26" i="3"/>
  <c r="AA51" i="3"/>
  <c r="AB51" i="3" s="1"/>
  <c r="AA13" i="3"/>
  <c r="AB13" i="3"/>
  <c r="T35" i="3"/>
  <c r="V35" i="3" s="1"/>
  <c r="U23" i="3"/>
  <c r="Z89" i="3"/>
  <c r="AB89" i="3"/>
  <c r="Z25" i="3"/>
  <c r="AA50" i="3"/>
  <c r="AA38" i="3"/>
  <c r="U72" i="3"/>
  <c r="U70" i="3"/>
  <c r="V70" i="3" s="1"/>
  <c r="T82" i="3"/>
  <c r="Z62" i="3"/>
  <c r="AB62" i="3" s="1"/>
  <c r="T71" i="3"/>
  <c r="V71" i="3" s="1"/>
  <c r="U49" i="3"/>
  <c r="V49" i="3"/>
  <c r="AA56" i="3"/>
  <c r="AA30" i="3"/>
  <c r="T59" i="3"/>
  <c r="V59" i="3"/>
  <c r="U48" i="3"/>
  <c r="V48" i="3"/>
  <c r="AA55" i="3"/>
  <c r="AA27" i="3"/>
  <c r="AA75" i="3"/>
  <c r="AA63" i="3"/>
  <c r="AB63" i="3"/>
  <c r="U50" i="3"/>
  <c r="T47" i="3"/>
  <c r="AA54" i="3"/>
  <c r="T81" i="3"/>
  <c r="U33" i="3"/>
  <c r="T80" i="3"/>
  <c r="V80" i="3"/>
  <c r="AA80" i="3"/>
  <c r="U57" i="3"/>
  <c r="Z19" i="3"/>
  <c r="Z79" i="3"/>
  <c r="AB79" i="3" s="1"/>
  <c r="Z18" i="3"/>
  <c r="AB18" i="3" s="1"/>
  <c r="U7" i="3"/>
  <c r="Z78" i="3"/>
  <c r="Z14" i="3"/>
  <c r="AB14" i="3" s="1"/>
  <c r="AA74" i="3"/>
  <c r="AA21" i="3"/>
  <c r="Z44" i="3"/>
  <c r="AB44" i="3" s="1"/>
  <c r="AA43" i="3"/>
  <c r="AA20" i="3"/>
  <c r="U8" i="3"/>
  <c r="AA42" i="3"/>
  <c r="AA84" i="3"/>
  <c r="AB84" i="3" s="1"/>
  <c r="U9" i="3"/>
  <c r="U86" i="3"/>
  <c r="U38" i="3"/>
  <c r="Z71" i="3"/>
  <c r="AB71" i="3" s="1"/>
  <c r="T83" i="3"/>
  <c r="V83" i="3" s="1"/>
  <c r="Z70" i="3"/>
  <c r="AB70" i="3" s="1"/>
  <c r="AH82" i="22"/>
  <c r="AH10" i="22"/>
  <c r="AH28" i="22"/>
  <c r="AJ46" i="22"/>
  <c r="AL46" i="22" s="1"/>
  <c r="AN46" i="22" s="1"/>
  <c r="AR46" i="22" s="1"/>
  <c r="AI88" i="22"/>
  <c r="AM88" i="22" s="1"/>
  <c r="AP88" i="22" s="1"/>
  <c r="AJ80" i="22"/>
  <c r="AL80" i="22" s="1"/>
  <c r="AN80" i="22" s="1"/>
  <c r="AH58" i="22"/>
  <c r="AH76" i="22"/>
  <c r="AJ34" i="22"/>
  <c r="AH45" i="22"/>
  <c r="AH46" i="22"/>
  <c r="AI46" i="22" s="1"/>
  <c r="AM46" i="22" s="1"/>
  <c r="AK21" i="22"/>
  <c r="AH33" i="22"/>
  <c r="AI33" i="22" s="1"/>
  <c r="AM33" i="22" s="1"/>
  <c r="AP33" i="22" s="1"/>
  <c r="AH64" i="22"/>
  <c r="AI64" i="22" s="1"/>
  <c r="AM64" i="22" s="1"/>
  <c r="AP64" i="22" s="1"/>
  <c r="AK32" i="22"/>
  <c r="AL32" i="22" s="1"/>
  <c r="AN32" i="22" s="1"/>
  <c r="AR32" i="22" s="1"/>
  <c r="AJ44" i="22"/>
  <c r="AJ57" i="22"/>
  <c r="AL57" i="22" s="1"/>
  <c r="AN57" i="22" s="1"/>
  <c r="AR57" i="22" s="1"/>
  <c r="AH81" i="22"/>
  <c r="AI81" i="22" s="1"/>
  <c r="AM81" i="22" s="1"/>
  <c r="AH21" i="22"/>
  <c r="AI21" i="22"/>
  <c r="AM21" i="22" s="1"/>
  <c r="AJ20" i="22"/>
  <c r="AJ45" i="22"/>
  <c r="AL45" i="22" s="1"/>
  <c r="AN45" i="22" s="1"/>
  <c r="AJ69" i="22"/>
  <c r="AK69" i="22"/>
  <c r="AH22" i="22"/>
  <c r="AI22" i="22" s="1"/>
  <c r="AM22" i="22" s="1"/>
  <c r="AP22" i="22" s="1"/>
  <c r="AH40" i="22"/>
  <c r="AK60" i="22"/>
  <c r="AL60" i="22"/>
  <c r="AN60" i="22" s="1"/>
  <c r="AR60" i="22" s="1"/>
  <c r="AK53" i="22"/>
  <c r="AJ53" i="22"/>
  <c r="AL53" i="22" s="1"/>
  <c r="AN53" i="22" s="1"/>
  <c r="AK90" i="22"/>
  <c r="AH14" i="22"/>
  <c r="AH20" i="22"/>
  <c r="AH26" i="22"/>
  <c r="AI26" i="22" s="1"/>
  <c r="AM26" i="22" s="1"/>
  <c r="AP26" i="22" s="1"/>
  <c r="AH32" i="22"/>
  <c r="AI32" i="22" s="1"/>
  <c r="AM32" i="22" s="1"/>
  <c r="AH44" i="22"/>
  <c r="AI44" i="22" s="1"/>
  <c r="AM44" i="22" s="1"/>
  <c r="AP44" i="22" s="1"/>
  <c r="AH50" i="22"/>
  <c r="AH56" i="22"/>
  <c r="AH80" i="22"/>
  <c r="AH86" i="22"/>
  <c r="AI86" i="22" s="1"/>
  <c r="AM86" i="22" s="1"/>
  <c r="AP86" i="22" s="1"/>
  <c r="AH57" i="22"/>
  <c r="AJ90" i="22"/>
  <c r="AJ35" i="22"/>
  <c r="AL35" i="22" s="1"/>
  <c r="AN35" i="22" s="1"/>
  <c r="AR35" i="22" s="1"/>
  <c r="AK48" i="22"/>
  <c r="AK25" i="22"/>
  <c r="AL25" i="22" s="1"/>
  <c r="AN25" i="22" s="1"/>
  <c r="AR25" i="22" s="1"/>
  <c r="AJ25" i="22"/>
  <c r="AK49" i="22"/>
  <c r="AK61" i="22"/>
  <c r="AL61" i="22" s="1"/>
  <c r="AN61" i="22" s="1"/>
  <c r="AJ61" i="22"/>
  <c r="AK73" i="22"/>
  <c r="AJ73" i="22"/>
  <c r="AJ26" i="22"/>
  <c r="AK26" i="22"/>
  <c r="AJ50" i="22"/>
  <c r="AJ62" i="22"/>
  <c r="AJ74" i="22"/>
  <c r="AL74" i="22" s="1"/>
  <c r="AN74" i="22" s="1"/>
  <c r="AJ86" i="22"/>
  <c r="AK86" i="22"/>
  <c r="AH27" i="22"/>
  <c r="AI27" i="22" s="1"/>
  <c r="AM27" i="22" s="1"/>
  <c r="AP27" i="22" s="1"/>
  <c r="AK17" i="22"/>
  <c r="AJ17" i="22"/>
  <c r="AJ41" i="22"/>
  <c r="AL41" i="22" s="1"/>
  <c r="AN41" i="22" s="1"/>
  <c r="AR41" i="22" s="1"/>
  <c r="AK30" i="22"/>
  <c r="AL30" i="22"/>
  <c r="AN30" i="22" s="1"/>
  <c r="AR30" i="22" s="1"/>
  <c r="AK66" i="22"/>
  <c r="AK13" i="22"/>
  <c r="AJ13" i="22"/>
  <c r="AH69" i="22"/>
  <c r="AI69" i="22" s="1"/>
  <c r="AM69" i="22" s="1"/>
  <c r="AP69" i="22" s="1"/>
  <c r="AJ85" i="22"/>
  <c r="AL85" i="22"/>
  <c r="AN85" i="22" s="1"/>
  <c r="AR85" i="22" s="1"/>
  <c r="AK43" i="22"/>
  <c r="AK19" i="22"/>
  <c r="AL19" i="22" s="1"/>
  <c r="AN19" i="22" s="1"/>
  <c r="AJ39" i="22"/>
  <c r="AJ27" i="22"/>
  <c r="AL27" i="22" s="1"/>
  <c r="AN27" i="22"/>
  <c r="AR27" i="22" s="1"/>
  <c r="AJ15" i="22"/>
  <c r="AL15" i="22"/>
  <c r="AN15" i="22" s="1"/>
  <c r="AR15" i="22" s="1"/>
  <c r="AK76" i="22"/>
  <c r="AL76" i="22" s="1"/>
  <c r="AN76" i="22" s="1"/>
  <c r="AR76" i="22" s="1"/>
  <c r="AK64" i="22"/>
  <c r="AL64" i="22" s="1"/>
  <c r="AN64" i="22" s="1"/>
  <c r="AK52" i="22"/>
  <c r="AK40" i="22"/>
  <c r="AL40" i="22" s="1"/>
  <c r="AN40" i="22" s="1"/>
  <c r="AK16" i="22"/>
  <c r="S56" i="22"/>
  <c r="P27" i="22"/>
  <c r="P49" i="22"/>
  <c r="P60" i="22"/>
  <c r="P24" i="22"/>
  <c r="S38" i="22"/>
  <c r="P35" i="22"/>
  <c r="P23" i="22"/>
  <c r="P82" i="22"/>
  <c r="P46" i="22"/>
  <c r="P22" i="22"/>
  <c r="P69" i="22"/>
  <c r="P10" i="22"/>
  <c r="AA72" i="3"/>
  <c r="AB72" i="3" s="1"/>
  <c r="Z72" i="3"/>
  <c r="Z60" i="3"/>
  <c r="AA60" i="3"/>
  <c r="Z48" i="3"/>
  <c r="AA48" i="3"/>
  <c r="AA24" i="3"/>
  <c r="Z24" i="3"/>
  <c r="AA12" i="3"/>
  <c r="AB12" i="3" s="1"/>
  <c r="Z12" i="3"/>
  <c r="Z36" i="3"/>
  <c r="T45" i="3"/>
  <c r="V45" i="3" s="1"/>
  <c r="T56" i="3"/>
  <c r="V56" i="3" s="1"/>
  <c r="U56" i="3"/>
  <c r="U44" i="3"/>
  <c r="V44" i="3" s="1"/>
  <c r="T44" i="3"/>
  <c r="T32" i="3"/>
  <c r="V32" i="3" s="1"/>
  <c r="U32" i="3"/>
  <c r="U20" i="3"/>
  <c r="T20" i="3"/>
  <c r="V20" i="3" s="1"/>
  <c r="Z83" i="3"/>
  <c r="AB83" i="3" s="1"/>
  <c r="AA83" i="3"/>
  <c r="AA59" i="3"/>
  <c r="Z59" i="3"/>
  <c r="AA47" i="3"/>
  <c r="Z47" i="3"/>
  <c r="AA23" i="3"/>
  <c r="Z23" i="3"/>
  <c r="AA11" i="3"/>
  <c r="AB11" i="3" s="1"/>
  <c r="Z11" i="3"/>
  <c r="Z35" i="3"/>
  <c r="AB35" i="3"/>
  <c r="U21" i="3"/>
  <c r="T21" i="3"/>
  <c r="U69" i="3"/>
  <c r="V69" i="3" s="1"/>
  <c r="T79" i="3"/>
  <c r="U79" i="3"/>
  <c r="V79" i="3" s="1"/>
  <c r="U67" i="3"/>
  <c r="T67" i="3"/>
  <c r="T55" i="3"/>
  <c r="U55" i="3"/>
  <c r="U43" i="3"/>
  <c r="T43" i="3"/>
  <c r="V43" i="3" s="1"/>
  <c r="T31" i="3"/>
  <c r="V31" i="3" s="1"/>
  <c r="U31" i="3"/>
  <c r="U19" i="3"/>
  <c r="T19" i="3"/>
  <c r="Z82" i="3"/>
  <c r="AA82" i="3"/>
  <c r="AB82" i="3" s="1"/>
  <c r="AA58" i="3"/>
  <c r="AB58" i="3" s="1"/>
  <c r="Z58" i="3"/>
  <c r="AA46" i="3"/>
  <c r="Z46" i="3"/>
  <c r="AA22" i="3"/>
  <c r="Z22" i="3"/>
  <c r="AB22" i="3" s="1"/>
  <c r="AA10" i="3"/>
  <c r="Z10" i="3"/>
  <c r="AB10" i="3" s="1"/>
  <c r="U68" i="3"/>
  <c r="AA61" i="3"/>
  <c r="AB61" i="3"/>
  <c r="Z45" i="3"/>
  <c r="AB45" i="3" s="1"/>
  <c r="Z77" i="3"/>
  <c r="AB77" i="3" s="1"/>
  <c r="AA77" i="3"/>
  <c r="AA65" i="3"/>
  <c r="Z65" i="3"/>
  <c r="AB65" i="3" s="1"/>
  <c r="AA53" i="3"/>
  <c r="Z53" i="3"/>
  <c r="AB53" i="3" s="1"/>
  <c r="AA41" i="3"/>
  <c r="Z41" i="3"/>
  <c r="Z29" i="3"/>
  <c r="AA29" i="3"/>
  <c r="Z17" i="3"/>
  <c r="AB17" i="3" s="1"/>
  <c r="AA17" i="3"/>
  <c r="Z9" i="3"/>
  <c r="AB9" i="3" s="1"/>
  <c r="T85" i="3"/>
  <c r="U85" i="3"/>
  <c r="T37" i="3"/>
  <c r="V37" i="3" s="1"/>
  <c r="U37" i="3"/>
  <c r="T13" i="3"/>
  <c r="U13" i="3"/>
  <c r="AA88" i="3"/>
  <c r="AB88" i="3" s="1"/>
  <c r="Z88" i="3"/>
  <c r="AA76" i="3"/>
  <c r="Z76" i="3"/>
  <c r="AA64" i="3"/>
  <c r="AB64" i="3" s="1"/>
  <c r="Z64" i="3"/>
  <c r="AA52" i="3"/>
  <c r="Z52" i="3"/>
  <c r="AA40" i="3"/>
  <c r="AB40" i="3" s="1"/>
  <c r="Z40" i="3"/>
  <c r="AA28" i="3"/>
  <c r="Z28" i="3"/>
  <c r="AB28" i="3" s="1"/>
  <c r="AA16" i="3"/>
  <c r="Z16" i="3"/>
  <c r="AA57" i="3"/>
  <c r="AB57" i="3"/>
  <c r="U14" i="3"/>
  <c r="V14" i="3" s="1"/>
  <c r="T84" i="3"/>
  <c r="V84" i="3" s="1"/>
  <c r="U84" i="3"/>
  <c r="T60" i="3"/>
  <c r="U60" i="3"/>
  <c r="T36" i="3"/>
  <c r="U36" i="3"/>
  <c r="V36" i="3" s="1"/>
  <c r="T12" i="3"/>
  <c r="U12" i="3"/>
  <c r="Z87" i="3"/>
  <c r="AB87" i="3" s="1"/>
  <c r="AA87" i="3"/>
  <c r="Z15" i="3"/>
  <c r="AA15" i="3"/>
  <c r="Z73" i="3"/>
  <c r="AA37" i="3"/>
  <c r="AA81" i="3"/>
  <c r="AB81" i="3"/>
  <c r="U58" i="3"/>
  <c r="T58" i="3"/>
  <c r="V58" i="3" s="1"/>
  <c r="U22" i="3"/>
  <c r="T22" i="3"/>
  <c r="U78" i="3"/>
  <c r="V78" i="3" s="1"/>
  <c r="U66" i="3"/>
  <c r="U54" i="3"/>
  <c r="V54" i="3" s="1"/>
  <c r="U42" i="3"/>
  <c r="U18" i="3"/>
  <c r="U89" i="3"/>
  <c r="U77" i="3"/>
  <c r="U65" i="3"/>
  <c r="U53" i="3"/>
  <c r="U41" i="3"/>
  <c r="U17" i="3"/>
  <c r="T41" i="3"/>
  <c r="U88" i="3"/>
  <c r="V88" i="3" s="1"/>
  <c r="AC88" i="3" s="1"/>
  <c r="AD88" i="3" s="1"/>
  <c r="AH88" i="3" s="1"/>
  <c r="U64" i="3"/>
  <c r="U52" i="3"/>
  <c r="V52" i="3" s="1"/>
  <c r="U40" i="3"/>
  <c r="V40" i="3" s="1"/>
  <c r="U16" i="3"/>
  <c r="V16" i="3" s="1"/>
  <c r="U75" i="3"/>
  <c r="T75" i="3"/>
  <c r="U63" i="3"/>
  <c r="V63" i="3" s="1"/>
  <c r="T63" i="3"/>
  <c r="U39" i="3"/>
  <c r="T39" i="3"/>
  <c r="V39" i="3" s="1"/>
  <c r="U15" i="3"/>
  <c r="T15" i="3"/>
  <c r="T54" i="3"/>
  <c r="T18" i="3"/>
  <c r="T89" i="3"/>
  <c r="V89" i="3" s="1"/>
  <c r="AC89" i="3" s="1"/>
  <c r="AD89" i="3" s="1"/>
  <c r="AH89" i="3" s="1"/>
  <c r="T53" i="3"/>
  <c r="V53" i="3" s="1"/>
  <c r="T88" i="3"/>
  <c r="T16" i="3"/>
  <c r="U62" i="3"/>
  <c r="U26" i="3"/>
  <c r="T66" i="3"/>
  <c r="V66" i="3" s="1"/>
  <c r="U61" i="3"/>
  <c r="U25" i="3"/>
  <c r="V25" i="3" s="1"/>
  <c r="T65" i="3"/>
  <c r="U90" i="3"/>
  <c r="V90" i="3" s="1"/>
  <c r="U30" i="3"/>
  <c r="T78" i="3"/>
  <c r="T42" i="3"/>
  <c r="U29" i="3"/>
  <c r="T77" i="3"/>
  <c r="V77" i="3" s="1"/>
  <c r="U76" i="3"/>
  <c r="V76" i="3"/>
  <c r="AC76" i="3" s="1"/>
  <c r="AD76" i="3" s="1"/>
  <c r="AH76" i="3" s="1"/>
  <c r="U28" i="3"/>
  <c r="T40" i="3"/>
  <c r="U87" i="3"/>
  <c r="T87" i="3"/>
  <c r="U51" i="3"/>
  <c r="V51" i="3" s="1"/>
  <c r="AC51" i="3" s="1"/>
  <c r="AD51" i="3" s="1"/>
  <c r="AH51" i="3" s="1"/>
  <c r="T51" i="3"/>
  <c r="U27" i="3"/>
  <c r="V27" i="3" s="1"/>
  <c r="T27" i="3"/>
  <c r="T17" i="3"/>
  <c r="T52" i="3"/>
  <c r="T64" i="3"/>
  <c r="V64" i="3" s="1"/>
  <c r="AC64" i="3" s="1"/>
  <c r="AD64" i="3" s="1"/>
  <c r="AH64" i="3" s="1"/>
  <c r="T28" i="3"/>
  <c r="V28" i="3" s="1"/>
  <c r="AI42" i="22"/>
  <c r="AM42" i="22" s="1"/>
  <c r="AP42" i="22" s="1"/>
  <c r="AI12" i="22"/>
  <c r="AM12" i="22" s="1"/>
  <c r="AP12" i="22" s="1"/>
  <c r="AI90" i="22"/>
  <c r="AM90" i="22"/>
  <c r="AP90" i="22" s="1"/>
  <c r="T72" i="22"/>
  <c r="V72" i="22" s="1"/>
  <c r="AQ72" i="22" s="1"/>
  <c r="V75" i="3"/>
  <c r="AB24" i="3"/>
  <c r="AL73" i="22"/>
  <c r="AN73" i="22" s="1"/>
  <c r="AL49" i="22"/>
  <c r="AN49" i="22" s="1"/>
  <c r="V21" i="3"/>
  <c r="AL13" i="22"/>
  <c r="AN13" i="22" s="1"/>
  <c r="AL86" i="22"/>
  <c r="AN86" i="22" s="1"/>
  <c r="AR86" i="22" s="1"/>
  <c r="AL44" i="22"/>
  <c r="AN44" i="22" s="1"/>
  <c r="AR44" i="22" s="1"/>
  <c r="V55" i="3"/>
  <c r="AB76" i="3"/>
  <c r="AB23" i="3"/>
  <c r="AL50" i="22"/>
  <c r="AN50" i="22" s="1"/>
  <c r="AR50" i="22" s="1"/>
  <c r="AI50" i="22"/>
  <c r="AM50" i="22"/>
  <c r="AI80" i="22"/>
  <c r="AM80" i="22" s="1"/>
  <c r="AP80" i="22" s="1"/>
  <c r="AB29" i="3"/>
  <c r="V65" i="3"/>
  <c r="AB60" i="3"/>
  <c r="V13" i="3"/>
  <c r="V85" i="3"/>
  <c r="AB48" i="3"/>
  <c r="AQ15" i="31"/>
  <c r="AR15" i="31" s="1"/>
  <c r="AQ20" i="31"/>
  <c r="AR20" i="31" s="1"/>
  <c r="AN7" i="31"/>
  <c r="AN11" i="31"/>
  <c r="AN13" i="31"/>
  <c r="AN17" i="31"/>
  <c r="AN18" i="31"/>
  <c r="AN19" i="31"/>
  <c r="AO19" i="31" s="1"/>
  <c r="AN20" i="31"/>
  <c r="AN22" i="31"/>
  <c r="AN24" i="31"/>
  <c r="AO24" i="31" s="1"/>
  <c r="AN25" i="31"/>
  <c r="AN26" i="31"/>
  <c r="AN28" i="31"/>
  <c r="AN29" i="31"/>
  <c r="AN30" i="31"/>
  <c r="AN31" i="31"/>
  <c r="AN33" i="31"/>
  <c r="AN35" i="31"/>
  <c r="AN36" i="31"/>
  <c r="AN38" i="31"/>
  <c r="AN39" i="31"/>
  <c r="AN40" i="31"/>
  <c r="AN41" i="31"/>
  <c r="AN44" i="31"/>
  <c r="AN46" i="31"/>
  <c r="AN48" i="31"/>
  <c r="AN49" i="31"/>
  <c r="AN51" i="31"/>
  <c r="AN53" i="31"/>
  <c r="AN58" i="31"/>
  <c r="AN61" i="31"/>
  <c r="AN63" i="31"/>
  <c r="AN64" i="31"/>
  <c r="AN65" i="31"/>
  <c r="AN68" i="31"/>
  <c r="AN70" i="31"/>
  <c r="AN73" i="31"/>
  <c r="AN77" i="31"/>
  <c r="AN78" i="31"/>
  <c r="AN79" i="31"/>
  <c r="AN81" i="31"/>
  <c r="AN82" i="31"/>
  <c r="AN87" i="31"/>
  <c r="AN89" i="31"/>
  <c r="AN90" i="31"/>
  <c r="AM7" i="31"/>
  <c r="AO7" i="31" s="1"/>
  <c r="AM11" i="31"/>
  <c r="AO11" i="31" s="1"/>
  <c r="AM13" i="31"/>
  <c r="AO13" i="31" s="1"/>
  <c r="AM17" i="31"/>
  <c r="AO17" i="31" s="1"/>
  <c r="AM18" i="31"/>
  <c r="AO18" i="31" s="1"/>
  <c r="AM19" i="31"/>
  <c r="AM20" i="31"/>
  <c r="AM23" i="31"/>
  <c r="AO23" i="31" s="1"/>
  <c r="AM24" i="31"/>
  <c r="AM25" i="31"/>
  <c r="AM26" i="31"/>
  <c r="AM28" i="31"/>
  <c r="AM29" i="31"/>
  <c r="AO29" i="31" s="1"/>
  <c r="AM30" i="31"/>
  <c r="AO30" i="31" s="1"/>
  <c r="AM31" i="31"/>
  <c r="AM35" i="31"/>
  <c r="AO35" i="31" s="1"/>
  <c r="AM36" i="31"/>
  <c r="AM37" i="31"/>
  <c r="AM38" i="31"/>
  <c r="AM39" i="31"/>
  <c r="AM40" i="31"/>
  <c r="AO40" i="31" s="1"/>
  <c r="AM41" i="31"/>
  <c r="AO41" i="31" s="1"/>
  <c r="AM44" i="31"/>
  <c r="AO44" i="31" s="1"/>
  <c r="AM46" i="31"/>
  <c r="AO46" i="31" s="1"/>
  <c r="AM48" i="31"/>
  <c r="AO48" i="31" s="1"/>
  <c r="AM49" i="31"/>
  <c r="AM51" i="31"/>
  <c r="AO51" i="31" s="1"/>
  <c r="AM53" i="31"/>
  <c r="AO53" i="31" s="1"/>
  <c r="AM58" i="31"/>
  <c r="AM61" i="31"/>
  <c r="AO61" i="31" s="1"/>
  <c r="AM63" i="31"/>
  <c r="AO63" i="31" s="1"/>
  <c r="AM64" i="31"/>
  <c r="AM65" i="31"/>
  <c r="AM68" i="31"/>
  <c r="AO68" i="31" s="1"/>
  <c r="AM70" i="31"/>
  <c r="AO70" i="31" s="1"/>
  <c r="AM73" i="31"/>
  <c r="AO73" i="31" s="1"/>
  <c r="AM76" i="31"/>
  <c r="AO76" i="31" s="1"/>
  <c r="AM77" i="31"/>
  <c r="AO77" i="31" s="1"/>
  <c r="AM78" i="31"/>
  <c r="AO78" i="31" s="1"/>
  <c r="AM79" i="31"/>
  <c r="AM81" i="31"/>
  <c r="AM82" i="31"/>
  <c r="AO82" i="31" s="1"/>
  <c r="AM87" i="31"/>
  <c r="AM89" i="31"/>
  <c r="AM90" i="31"/>
  <c r="AK7" i="31"/>
  <c r="AK9" i="31"/>
  <c r="AL9" i="31" s="1"/>
  <c r="AK10" i="31"/>
  <c r="AL10" i="31" s="1"/>
  <c r="AK11" i="31"/>
  <c r="AK13" i="31"/>
  <c r="AK17" i="31"/>
  <c r="AK19" i="31"/>
  <c r="AK20" i="31"/>
  <c r="AK22" i="31"/>
  <c r="AK23" i="31"/>
  <c r="AK25" i="31"/>
  <c r="AK30" i="31"/>
  <c r="AK32" i="31"/>
  <c r="AK33" i="31"/>
  <c r="AK34" i="31"/>
  <c r="AL34" i="31" s="1"/>
  <c r="AK35" i="31"/>
  <c r="AK36" i="31"/>
  <c r="AK37" i="31"/>
  <c r="AL37" i="31" s="1"/>
  <c r="AK38" i="31"/>
  <c r="AK39" i="31"/>
  <c r="AK40" i="31"/>
  <c r="AK44" i="31"/>
  <c r="AL44" i="31" s="1"/>
  <c r="AK45" i="31"/>
  <c r="AK46" i="31"/>
  <c r="AK48" i="31"/>
  <c r="AK50" i="31"/>
  <c r="AK51" i="31"/>
  <c r="AK53" i="31"/>
  <c r="AK55" i="31"/>
  <c r="AK56" i="31"/>
  <c r="AK61" i="31"/>
  <c r="AL61" i="31" s="1"/>
  <c r="AK63" i="31"/>
  <c r="AL63" i="31" s="1"/>
  <c r="AK65" i="31"/>
  <c r="AK66" i="31"/>
  <c r="AL66" i="31" s="1"/>
  <c r="AK71" i="31"/>
  <c r="AK73" i="31"/>
  <c r="AK74" i="31"/>
  <c r="AK78" i="31"/>
  <c r="AK79" i="31"/>
  <c r="AK81" i="31"/>
  <c r="AK84" i="31"/>
  <c r="AK86" i="31"/>
  <c r="AL86" i="31" s="1"/>
  <c r="AK87" i="31"/>
  <c r="AK89" i="31"/>
  <c r="AJ7" i="31"/>
  <c r="AJ9" i="31"/>
  <c r="AJ11" i="31"/>
  <c r="AJ13" i="31"/>
  <c r="AL13" i="31" s="1"/>
  <c r="AJ15" i="31"/>
  <c r="AJ17" i="31"/>
  <c r="AJ19" i="31"/>
  <c r="AL19" i="31" s="1"/>
  <c r="AJ20" i="31"/>
  <c r="AJ22" i="31"/>
  <c r="AL22" i="31" s="1"/>
  <c r="AJ23" i="31"/>
  <c r="AL23" i="31" s="1"/>
  <c r="AJ25" i="31"/>
  <c r="AL25" i="31" s="1"/>
  <c r="AJ26" i="31"/>
  <c r="AJ28" i="31"/>
  <c r="AJ30" i="31"/>
  <c r="AJ32" i="31"/>
  <c r="AL32" i="31" s="1"/>
  <c r="AJ33" i="31"/>
  <c r="AJ34" i="31"/>
  <c r="AJ35" i="31"/>
  <c r="AL35" i="31" s="1"/>
  <c r="AJ38" i="31"/>
  <c r="AL38" i="31" s="1"/>
  <c r="AJ39" i="31"/>
  <c r="AJ40" i="31"/>
  <c r="AJ44" i="31"/>
  <c r="AJ45" i="31"/>
  <c r="AJ46" i="31"/>
  <c r="AJ48" i="31"/>
  <c r="AJ50" i="31"/>
  <c r="AL50" i="31" s="1"/>
  <c r="AJ51" i="31"/>
  <c r="AJ53" i="31"/>
  <c r="AL53" i="31" s="1"/>
  <c r="AJ55" i="31"/>
  <c r="AL55" i="31" s="1"/>
  <c r="AJ56" i="31"/>
  <c r="AL56" i="31" s="1"/>
  <c r="AJ61" i="31"/>
  <c r="AJ63" i="31"/>
  <c r="AJ65" i="31"/>
  <c r="AJ66" i="31"/>
  <c r="AJ68" i="31"/>
  <c r="AL68" i="31" s="1"/>
  <c r="AJ71" i="31"/>
  <c r="AJ73" i="31"/>
  <c r="AJ78" i="31"/>
  <c r="AJ79" i="31"/>
  <c r="AL79" i="31" s="1"/>
  <c r="AJ81" i="31"/>
  <c r="AL81" i="31" s="1"/>
  <c r="AJ84" i="31"/>
  <c r="AL84" i="31" s="1"/>
  <c r="AJ86" i="31"/>
  <c r="AJ87" i="31"/>
  <c r="AJ89" i="31"/>
  <c r="AL89" i="31" s="1"/>
  <c r="AH9" i="31"/>
  <c r="AH10" i="31"/>
  <c r="AH11" i="31"/>
  <c r="AH13" i="31"/>
  <c r="AH15" i="31"/>
  <c r="AH17" i="31"/>
  <c r="AH19" i="31"/>
  <c r="AH21" i="31"/>
  <c r="AH22" i="31"/>
  <c r="AH24" i="31"/>
  <c r="AH26" i="31"/>
  <c r="AH27" i="31"/>
  <c r="AH28" i="31"/>
  <c r="AI28" i="31" s="1"/>
  <c r="AH29" i="31"/>
  <c r="AH32" i="31"/>
  <c r="AH34" i="31"/>
  <c r="AH35" i="31"/>
  <c r="AH37" i="31"/>
  <c r="AH38" i="31"/>
  <c r="AI38" i="31" s="1"/>
  <c r="AH39" i="31"/>
  <c r="AH42" i="31"/>
  <c r="AH43" i="31"/>
  <c r="AH45" i="31"/>
  <c r="AH46" i="31"/>
  <c r="AH47" i="31"/>
  <c r="AH49" i="31"/>
  <c r="AH50" i="31"/>
  <c r="AH52" i="31"/>
  <c r="AI52" i="31" s="1"/>
  <c r="AH57" i="31"/>
  <c r="AH60" i="31"/>
  <c r="AI60" i="31" s="1"/>
  <c r="AH61" i="31"/>
  <c r="AH62" i="31"/>
  <c r="AH63" i="31"/>
  <c r="AI63" i="31" s="1"/>
  <c r="AH65" i="31"/>
  <c r="AH67" i="31"/>
  <c r="AH71" i="31"/>
  <c r="AH73" i="31"/>
  <c r="AH74" i="31"/>
  <c r="AH75" i="31"/>
  <c r="AH78" i="31"/>
  <c r="AH80" i="31"/>
  <c r="AH83" i="31"/>
  <c r="AH84" i="31"/>
  <c r="AI84" i="31" s="1"/>
  <c r="AH86" i="31"/>
  <c r="AH87" i="31"/>
  <c r="AH88" i="31"/>
  <c r="AI88" i="31" s="1"/>
  <c r="AH89" i="31"/>
  <c r="AG9" i="31"/>
  <c r="AI9" i="31" s="1"/>
  <c r="AG13" i="31"/>
  <c r="AI13" i="31" s="1"/>
  <c r="AG15" i="31"/>
  <c r="AG17" i="31"/>
  <c r="AI17" i="31" s="1"/>
  <c r="AG19" i="31"/>
  <c r="AG22" i="31"/>
  <c r="AI22" i="31" s="1"/>
  <c r="AG24" i="31"/>
  <c r="AG26" i="31"/>
  <c r="AG27" i="31"/>
  <c r="AG28" i="31"/>
  <c r="AG29" i="31"/>
  <c r="AG30" i="31"/>
  <c r="AI30" i="31" s="1"/>
  <c r="AG31" i="31"/>
  <c r="AG32" i="31"/>
  <c r="AI32" i="31" s="1"/>
  <c r="AG35" i="31"/>
  <c r="AI35" i="31" s="1"/>
  <c r="AG37" i="31"/>
  <c r="AG38" i="31"/>
  <c r="AG42" i="31"/>
  <c r="AI42" i="31" s="1"/>
  <c r="AG43" i="31"/>
  <c r="AG45" i="31"/>
  <c r="AI45" i="31" s="1"/>
  <c r="AG47" i="31"/>
  <c r="AG49" i="31"/>
  <c r="AI49" i="31" s="1"/>
  <c r="AG50" i="31"/>
  <c r="AG52" i="31"/>
  <c r="AG53" i="31"/>
  <c r="AG55" i="31"/>
  <c r="AG56" i="31"/>
  <c r="AG57" i="31"/>
  <c r="AI57" i="31" s="1"/>
  <c r="AG60" i="31"/>
  <c r="AG61" i="31"/>
  <c r="AG62" i="31"/>
  <c r="AI62" i="31" s="1"/>
  <c r="AG63" i="31"/>
  <c r="AG65" i="31"/>
  <c r="AG67" i="31"/>
  <c r="AI67" i="31" s="1"/>
  <c r="AG71" i="31"/>
  <c r="AI71" i="31" s="1"/>
  <c r="AG73" i="31"/>
  <c r="AI73" i="31" s="1"/>
  <c r="AG74" i="31"/>
  <c r="AG75" i="31"/>
  <c r="AI75" i="31" s="1"/>
  <c r="AG78" i="31"/>
  <c r="AG80" i="31"/>
  <c r="AG83" i="31"/>
  <c r="AI83" i="31" s="1"/>
  <c r="AG84" i="31"/>
  <c r="AG86" i="31"/>
  <c r="AI86" i="31" s="1"/>
  <c r="AG87" i="31"/>
  <c r="AI87" i="31" s="1"/>
  <c r="AG88" i="31"/>
  <c r="AG89" i="31"/>
  <c r="AE9" i="31"/>
  <c r="AE12" i="31"/>
  <c r="AE13" i="31"/>
  <c r="AE14" i="31"/>
  <c r="AE15" i="31"/>
  <c r="AE16" i="31"/>
  <c r="AE17" i="31"/>
  <c r="AF17" i="31" s="1"/>
  <c r="AE18" i="31"/>
  <c r="AE19" i="31"/>
  <c r="AE21" i="31"/>
  <c r="AE24" i="31"/>
  <c r="AE25" i="31"/>
  <c r="AE26" i="31"/>
  <c r="AE29" i="31"/>
  <c r="AE32" i="31"/>
  <c r="AE34" i="31"/>
  <c r="AE35" i="31"/>
  <c r="AE37" i="31"/>
  <c r="AE40" i="31"/>
  <c r="AE42" i="31"/>
  <c r="AF42" i="31" s="1"/>
  <c r="AE43" i="31"/>
  <c r="AE45" i="31"/>
  <c r="AE47" i="31"/>
  <c r="AE50" i="31"/>
  <c r="AE52" i="31"/>
  <c r="AE53" i="31"/>
  <c r="AE55" i="31"/>
  <c r="AE56" i="31"/>
  <c r="AF56" i="31" s="1"/>
  <c r="AE57" i="31"/>
  <c r="AF57" i="31" s="1"/>
  <c r="AE58" i="31"/>
  <c r="AE60" i="31"/>
  <c r="AE61" i="31"/>
  <c r="AE62" i="31"/>
  <c r="AE64" i="31"/>
  <c r="AE65" i="31"/>
  <c r="AE66" i="31"/>
  <c r="AE67" i="31"/>
  <c r="AE68" i="31"/>
  <c r="AE69" i="31"/>
  <c r="AF69" i="31" s="1"/>
  <c r="AE70" i="31"/>
  <c r="AF70" i="31" s="1"/>
  <c r="AE71" i="31"/>
  <c r="AE72" i="31"/>
  <c r="AE73" i="31"/>
  <c r="AE76" i="31"/>
  <c r="AE77" i="31"/>
  <c r="AE78" i="31"/>
  <c r="AE79" i="31"/>
  <c r="AE81" i="31"/>
  <c r="AF81" i="31" s="1"/>
  <c r="AE82" i="31"/>
  <c r="AE86" i="31"/>
  <c r="AE88" i="31"/>
  <c r="AE90" i="31"/>
  <c r="AD9" i="31"/>
  <c r="AD11" i="31"/>
  <c r="AD12" i="31"/>
  <c r="AF12" i="31" s="1"/>
  <c r="AD13" i="31"/>
  <c r="AD14" i="31"/>
  <c r="AD15" i="31"/>
  <c r="AF15" i="31" s="1"/>
  <c r="AD16" i="31"/>
  <c r="AD17" i="31"/>
  <c r="AD19" i="31"/>
  <c r="AD21" i="31"/>
  <c r="AD24" i="31"/>
  <c r="AF24" i="31" s="1"/>
  <c r="AD26" i="31"/>
  <c r="AD28" i="31"/>
  <c r="AD29" i="31"/>
  <c r="AD32" i="31"/>
  <c r="AF32" i="31" s="1"/>
  <c r="AD33" i="31"/>
  <c r="AD34" i="31"/>
  <c r="AF34" i="31" s="1"/>
  <c r="AD35" i="31"/>
  <c r="AD37" i="31"/>
  <c r="AF37" i="31" s="1"/>
  <c r="AD40" i="31"/>
  <c r="AF40" i="31" s="1"/>
  <c r="AD43" i="31"/>
  <c r="AD45" i="31"/>
  <c r="AD46" i="31"/>
  <c r="AD47" i="31"/>
  <c r="AF47" i="31" s="1"/>
  <c r="AD50" i="31"/>
  <c r="AF50" i="31" s="1"/>
  <c r="AD52" i="31"/>
  <c r="AF52" i="31" s="1"/>
  <c r="AD53" i="31"/>
  <c r="AF53" i="31" s="1"/>
  <c r="AD55" i="31"/>
  <c r="AF55" i="31" s="1"/>
  <c r="AD57" i="31"/>
  <c r="AD58" i="31"/>
  <c r="AF58" i="31" s="1"/>
  <c r="AD60" i="31"/>
  <c r="AF60" i="31" s="1"/>
  <c r="AD61" i="31"/>
  <c r="AF61" i="31" s="1"/>
  <c r="AD62" i="31"/>
  <c r="AD63" i="31"/>
  <c r="AD64" i="31"/>
  <c r="AD65" i="31"/>
  <c r="AF65" i="31" s="1"/>
  <c r="AD67" i="31"/>
  <c r="AF67" i="31" s="1"/>
  <c r="AD71" i="31"/>
  <c r="AD72" i="31"/>
  <c r="AF72" i="31" s="1"/>
  <c r="AD73" i="31"/>
  <c r="AF73" i="31" s="1"/>
  <c r="AD75" i="31"/>
  <c r="AF75" i="31" s="1"/>
  <c r="AD76" i="31"/>
  <c r="AD77" i="31"/>
  <c r="AF77" i="31" s="1"/>
  <c r="AD79" i="31"/>
  <c r="AD80" i="31"/>
  <c r="AF80" i="31" s="1"/>
  <c r="AD81" i="31"/>
  <c r="AD85" i="31"/>
  <c r="AD86" i="31"/>
  <c r="AF86" i="31" s="1"/>
  <c r="AD88" i="31"/>
  <c r="AD7" i="31"/>
  <c r="AQ6" i="31"/>
  <c r="AR6" i="31" s="1"/>
  <c r="AP6" i="31"/>
  <c r="AN6" i="31"/>
  <c r="AJ6" i="31"/>
  <c r="AH6" i="31"/>
  <c r="AG6" i="31"/>
  <c r="AI6" i="31" s="1"/>
  <c r="AF62" i="31"/>
  <c r="AF13" i="31"/>
  <c r="AO25" i="31"/>
  <c r="AO39" i="31"/>
  <c r="AL46" i="31"/>
  <c r="AL30" i="31"/>
  <c r="AI50" i="31"/>
  <c r="AI26" i="31"/>
  <c r="AO20" i="31"/>
  <c r="AL40" i="31"/>
  <c r="AL20" i="31"/>
  <c r="AF19" i="31"/>
  <c r="AF7" i="31"/>
  <c r="AL73" i="31"/>
  <c r="AI80" i="31"/>
  <c r="AI29" i="31"/>
  <c r="AL28" i="31"/>
  <c r="AO64" i="31"/>
  <c r="AO28" i="31"/>
  <c r="AI27" i="31"/>
  <c r="AI15" i="31"/>
  <c r="AO26" i="31"/>
  <c r="AI89" i="31"/>
  <c r="AI65" i="31"/>
  <c r="AO89" i="31"/>
  <c r="AO65" i="31"/>
  <c r="AL71" i="31"/>
  <c r="AO81" i="31"/>
  <c r="AL87" i="31"/>
  <c r="AL51" i="31"/>
  <c r="AE6" i="31"/>
  <c r="AF6" i="31"/>
  <c r="F6" i="10"/>
  <c r="H6" i="10"/>
  <c r="J6" i="10"/>
  <c r="F7" i="10"/>
  <c r="H7" i="10"/>
  <c r="J7" i="10"/>
  <c r="F8" i="10"/>
  <c r="H8" i="10"/>
  <c r="J8" i="10"/>
  <c r="F9" i="10"/>
  <c r="Q9" i="10" s="1"/>
  <c r="H9" i="10"/>
  <c r="J9" i="10"/>
  <c r="F10" i="10"/>
  <c r="F11" i="10"/>
  <c r="H11" i="10"/>
  <c r="J11" i="10"/>
  <c r="Q11" i="10" s="1"/>
  <c r="F12" i="10"/>
  <c r="H12" i="10"/>
  <c r="J12" i="10"/>
  <c r="F13" i="10"/>
  <c r="H13" i="10"/>
  <c r="J13" i="10"/>
  <c r="F14" i="10"/>
  <c r="H14" i="10"/>
  <c r="J14" i="10"/>
  <c r="F15" i="10"/>
  <c r="H15" i="10"/>
  <c r="J15" i="10"/>
  <c r="F16" i="10"/>
  <c r="H16" i="10"/>
  <c r="J16" i="10"/>
  <c r="F17" i="10"/>
  <c r="H17" i="10"/>
  <c r="J17" i="10"/>
  <c r="F18" i="10"/>
  <c r="H18" i="10"/>
  <c r="J18" i="10"/>
  <c r="F19" i="10"/>
  <c r="Q19" i="10" s="1"/>
  <c r="H19" i="10"/>
  <c r="J19" i="10"/>
  <c r="F20" i="10"/>
  <c r="H20" i="10"/>
  <c r="J20" i="10"/>
  <c r="F21" i="10"/>
  <c r="H21" i="10"/>
  <c r="J21" i="10"/>
  <c r="F22" i="10"/>
  <c r="H22" i="10"/>
  <c r="J22" i="10"/>
  <c r="F23" i="10"/>
  <c r="H23" i="10"/>
  <c r="J23" i="10"/>
  <c r="F24" i="10"/>
  <c r="H24" i="10"/>
  <c r="J24" i="10"/>
  <c r="F25" i="10"/>
  <c r="H25" i="10"/>
  <c r="J25" i="10"/>
  <c r="F26" i="10"/>
  <c r="H26" i="10"/>
  <c r="J26" i="10"/>
  <c r="F27" i="10"/>
  <c r="Q27" i="10" s="1"/>
  <c r="H27" i="10"/>
  <c r="J27" i="10"/>
  <c r="F28" i="10"/>
  <c r="H28" i="10"/>
  <c r="J28" i="10"/>
  <c r="F29" i="10"/>
  <c r="H29" i="10"/>
  <c r="J29" i="10"/>
  <c r="F30" i="10"/>
  <c r="H30" i="10"/>
  <c r="J30" i="10"/>
  <c r="F31" i="10"/>
  <c r="H31" i="10"/>
  <c r="J31" i="10"/>
  <c r="F32" i="10"/>
  <c r="H32" i="10"/>
  <c r="J32" i="10"/>
  <c r="F33" i="10"/>
  <c r="H33" i="10"/>
  <c r="J33" i="10"/>
  <c r="F35" i="10"/>
  <c r="H35" i="10"/>
  <c r="J35" i="10"/>
  <c r="F36" i="10"/>
  <c r="H36" i="10"/>
  <c r="J36" i="10"/>
  <c r="F37" i="10"/>
  <c r="H37" i="10"/>
  <c r="J37" i="10"/>
  <c r="F38" i="10"/>
  <c r="H38" i="10"/>
  <c r="J38" i="10"/>
  <c r="F39" i="10"/>
  <c r="H39" i="10"/>
  <c r="J39" i="10"/>
  <c r="F40" i="10"/>
  <c r="Q40" i="10" s="1"/>
  <c r="H40" i="10"/>
  <c r="J40" i="10"/>
  <c r="F41" i="10"/>
  <c r="H41" i="10"/>
  <c r="J41" i="10"/>
  <c r="F42" i="10"/>
  <c r="Q42" i="10" s="1"/>
  <c r="H42" i="10"/>
  <c r="J42" i="10"/>
  <c r="F43" i="10"/>
  <c r="H43" i="10"/>
  <c r="J43" i="10"/>
  <c r="F44" i="10"/>
  <c r="Q44" i="10" s="1"/>
  <c r="H44" i="10"/>
  <c r="J44" i="10"/>
  <c r="F45" i="10"/>
  <c r="H45" i="10"/>
  <c r="J45" i="10"/>
  <c r="F46" i="10"/>
  <c r="H46" i="10"/>
  <c r="J46" i="10"/>
  <c r="F47" i="10"/>
  <c r="H47" i="10"/>
  <c r="J47" i="10"/>
  <c r="F48" i="10"/>
  <c r="Q48" i="10" s="1"/>
  <c r="H48" i="10"/>
  <c r="J48" i="10"/>
  <c r="F49" i="10"/>
  <c r="H49" i="10"/>
  <c r="F50" i="10"/>
  <c r="Q50" i="10" s="1"/>
  <c r="H50" i="10"/>
  <c r="F51" i="10"/>
  <c r="H51" i="10"/>
  <c r="F52" i="10"/>
  <c r="H52" i="10"/>
  <c r="F53" i="10"/>
  <c r="H53" i="10"/>
  <c r="F54" i="10"/>
  <c r="H54" i="10"/>
  <c r="J54" i="10"/>
  <c r="F55" i="10"/>
  <c r="Q55" i="10" s="1"/>
  <c r="H55" i="10"/>
  <c r="J55" i="10"/>
  <c r="F56" i="10"/>
  <c r="H56" i="10"/>
  <c r="J56" i="10"/>
  <c r="F57" i="10"/>
  <c r="H57" i="10"/>
  <c r="J57" i="10"/>
  <c r="Q57" i="10" s="1"/>
  <c r="F58" i="10"/>
  <c r="H58" i="10"/>
  <c r="J58" i="10"/>
  <c r="Q58" i="10" s="1"/>
  <c r="F59" i="10"/>
  <c r="Q59" i="10" s="1"/>
  <c r="H59" i="10"/>
  <c r="J59" i="10"/>
  <c r="F60" i="10"/>
  <c r="H60" i="10"/>
  <c r="J60" i="10"/>
  <c r="F61" i="10"/>
  <c r="H61" i="10"/>
  <c r="J61" i="10"/>
  <c r="Q61" i="10" s="1"/>
  <c r="F62" i="10"/>
  <c r="H62" i="10"/>
  <c r="J62" i="10"/>
  <c r="F63" i="10"/>
  <c r="H63" i="10"/>
  <c r="Q63" i="10" s="1"/>
  <c r="J63" i="10"/>
  <c r="F64" i="10"/>
  <c r="H64" i="10"/>
  <c r="J64" i="10"/>
  <c r="F65" i="10"/>
  <c r="H65" i="10"/>
  <c r="J65" i="10"/>
  <c r="Q65" i="10" s="1"/>
  <c r="F66" i="10"/>
  <c r="H66" i="10"/>
  <c r="J66" i="10"/>
  <c r="Q66" i="10" s="1"/>
  <c r="F67" i="10"/>
  <c r="H67" i="10"/>
  <c r="Q67" i="10" s="1"/>
  <c r="J67" i="10"/>
  <c r="F68" i="10"/>
  <c r="H68" i="10"/>
  <c r="J68" i="10"/>
  <c r="F69" i="10"/>
  <c r="H69" i="10"/>
  <c r="J69" i="10"/>
  <c r="F70" i="10"/>
  <c r="H70" i="10"/>
  <c r="J70" i="10"/>
  <c r="Q70" i="10" s="1"/>
  <c r="F71" i="10"/>
  <c r="H71" i="10"/>
  <c r="Q71" i="10" s="1"/>
  <c r="J71" i="10"/>
  <c r="F72" i="10"/>
  <c r="H72" i="10"/>
  <c r="J72" i="10"/>
  <c r="F73" i="10"/>
  <c r="H73" i="10"/>
  <c r="J73" i="10"/>
  <c r="F74" i="10"/>
  <c r="H74" i="10"/>
  <c r="J74" i="10"/>
  <c r="Q74" i="10" s="1"/>
  <c r="F75" i="10"/>
  <c r="Q75" i="10" s="1"/>
  <c r="H75" i="10"/>
  <c r="J75" i="10"/>
  <c r="F76" i="10"/>
  <c r="H76" i="10"/>
  <c r="J76" i="10"/>
  <c r="F77" i="10"/>
  <c r="H77" i="10"/>
  <c r="J77" i="10"/>
  <c r="F78" i="10"/>
  <c r="H78" i="10"/>
  <c r="J78" i="10"/>
  <c r="Q78" i="10" s="1"/>
  <c r="F79" i="10"/>
  <c r="H79" i="10"/>
  <c r="Q79" i="10" s="1"/>
  <c r="J79" i="10"/>
  <c r="F80" i="10"/>
  <c r="H80" i="10"/>
  <c r="J80" i="10"/>
  <c r="F81" i="10"/>
  <c r="H81" i="10"/>
  <c r="J81" i="10"/>
  <c r="Q81" i="10" s="1"/>
  <c r="F82" i="10"/>
  <c r="H82" i="10"/>
  <c r="J82" i="10"/>
  <c r="Q82" i="10" s="1"/>
  <c r="F83" i="10"/>
  <c r="Q83" i="10" s="1"/>
  <c r="H83" i="10"/>
  <c r="J83" i="10"/>
  <c r="F84" i="10"/>
  <c r="H84" i="10"/>
  <c r="J84" i="10"/>
  <c r="F85" i="10"/>
  <c r="H85" i="10"/>
  <c r="J85" i="10"/>
  <c r="Q85" i="10" s="1"/>
  <c r="F86" i="10"/>
  <c r="H86" i="10"/>
  <c r="J86" i="10"/>
  <c r="F87" i="10"/>
  <c r="H87" i="10"/>
  <c r="J87" i="10"/>
  <c r="F88" i="10"/>
  <c r="H88" i="10"/>
  <c r="J88" i="10"/>
  <c r="F89" i="10"/>
  <c r="H89" i="10"/>
  <c r="J89" i="10"/>
  <c r="J5" i="10"/>
  <c r="H5" i="10"/>
  <c r="F5" i="10"/>
  <c r="Q5" i="10" s="1"/>
  <c r="G8" i="9"/>
  <c r="N8" i="9" s="1"/>
  <c r="G9" i="9"/>
  <c r="N9" i="9"/>
  <c r="G10" i="9"/>
  <c r="N10" i="9"/>
  <c r="G11" i="9"/>
  <c r="N11" i="9" s="1"/>
  <c r="G12" i="9"/>
  <c r="N12" i="9" s="1"/>
  <c r="G13" i="9"/>
  <c r="N13" i="9" s="1"/>
  <c r="G14" i="9"/>
  <c r="N14" i="9" s="1"/>
  <c r="G15" i="9"/>
  <c r="N15" i="9" s="1"/>
  <c r="G16" i="9"/>
  <c r="N16" i="9" s="1"/>
  <c r="G17" i="9"/>
  <c r="N17" i="9" s="1"/>
  <c r="G18" i="9"/>
  <c r="N18" i="9"/>
  <c r="G19" i="9"/>
  <c r="N19" i="9" s="1"/>
  <c r="G20" i="9"/>
  <c r="N20" i="9"/>
  <c r="G21" i="9"/>
  <c r="N21" i="9" s="1"/>
  <c r="G22" i="9"/>
  <c r="N22" i="9" s="1"/>
  <c r="G23" i="9"/>
  <c r="N23" i="9" s="1"/>
  <c r="G24" i="9"/>
  <c r="N24" i="9"/>
  <c r="G25" i="9"/>
  <c r="N25" i="9" s="1"/>
  <c r="G26" i="9"/>
  <c r="N26" i="9"/>
  <c r="G27" i="9"/>
  <c r="N27" i="9" s="1"/>
  <c r="G28" i="9"/>
  <c r="N28" i="9" s="1"/>
  <c r="G29" i="9"/>
  <c r="N29" i="9" s="1"/>
  <c r="G30" i="9"/>
  <c r="N30" i="9"/>
  <c r="G31" i="9"/>
  <c r="N31" i="9"/>
  <c r="G32" i="9"/>
  <c r="N32" i="9" s="1"/>
  <c r="G33" i="9"/>
  <c r="N33" i="9" s="1"/>
  <c r="G34" i="9"/>
  <c r="N34" i="9" s="1"/>
  <c r="G35" i="9"/>
  <c r="N35" i="9"/>
  <c r="G36" i="9"/>
  <c r="N36" i="9" s="1"/>
  <c r="M7" i="9"/>
  <c r="M8" i="9"/>
  <c r="M9" i="9"/>
  <c r="M10" i="9"/>
  <c r="M11" i="9"/>
  <c r="O11" i="9" s="1"/>
  <c r="M12" i="9"/>
  <c r="M13" i="9"/>
  <c r="M14" i="9"/>
  <c r="M15" i="9"/>
  <c r="O15" i="9" s="1"/>
  <c r="M16" i="9"/>
  <c r="M17" i="9"/>
  <c r="M18" i="9"/>
  <c r="M19" i="9"/>
  <c r="M20" i="9"/>
  <c r="M21" i="9"/>
  <c r="M22" i="9"/>
  <c r="M23" i="9"/>
  <c r="M24" i="9"/>
  <c r="M25" i="9"/>
  <c r="M26" i="9"/>
  <c r="M27" i="9"/>
  <c r="O27" i="9" s="1"/>
  <c r="M28" i="9"/>
  <c r="M29" i="9"/>
  <c r="M30" i="9"/>
  <c r="M31" i="9"/>
  <c r="M32" i="9"/>
  <c r="M33" i="9"/>
  <c r="M34" i="9"/>
  <c r="M35" i="9"/>
  <c r="M36" i="9"/>
  <c r="O36" i="9" s="1"/>
  <c r="M6" i="9"/>
  <c r="K6" i="9"/>
  <c r="K7" i="9"/>
  <c r="K8" i="9"/>
  <c r="O8" i="9" s="1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I7" i="9"/>
  <c r="O7" i="9" s="1"/>
  <c r="I8" i="9"/>
  <c r="I9" i="9"/>
  <c r="I10" i="9"/>
  <c r="I11" i="9"/>
  <c r="I12" i="9"/>
  <c r="I13" i="9"/>
  <c r="I14" i="9"/>
  <c r="O14" i="9" s="1"/>
  <c r="I15" i="9"/>
  <c r="I16" i="9"/>
  <c r="I17" i="9"/>
  <c r="O17" i="9" s="1"/>
  <c r="O18" i="9"/>
  <c r="I19" i="9"/>
  <c r="I20" i="9"/>
  <c r="O20" i="9" s="1"/>
  <c r="I21" i="9"/>
  <c r="I22" i="9"/>
  <c r="O22" i="9" s="1"/>
  <c r="I23" i="9"/>
  <c r="I24" i="9"/>
  <c r="I25" i="9"/>
  <c r="I26" i="9"/>
  <c r="O26" i="9" s="1"/>
  <c r="I27" i="9"/>
  <c r="I28" i="9"/>
  <c r="I29" i="9"/>
  <c r="I30" i="9"/>
  <c r="I31" i="9"/>
  <c r="I32" i="9"/>
  <c r="I34" i="9"/>
  <c r="O34" i="9" s="1"/>
  <c r="I6" i="9"/>
  <c r="O6" i="9" s="1"/>
  <c r="L6" i="10"/>
  <c r="R6" i="10"/>
  <c r="L7" i="10"/>
  <c r="R7" i="10" s="1"/>
  <c r="L8" i="10"/>
  <c r="R8" i="10"/>
  <c r="L9" i="10"/>
  <c r="R9" i="10" s="1"/>
  <c r="L10" i="10"/>
  <c r="R10" i="10" s="1"/>
  <c r="L11" i="10"/>
  <c r="R11" i="10" s="1"/>
  <c r="L12" i="10"/>
  <c r="R12" i="10" s="1"/>
  <c r="L13" i="10"/>
  <c r="R13" i="10" s="1"/>
  <c r="L14" i="10"/>
  <c r="R14" i="10" s="1"/>
  <c r="L15" i="10"/>
  <c r="R15" i="10"/>
  <c r="L16" i="10"/>
  <c r="R16" i="10"/>
  <c r="L17" i="10"/>
  <c r="R17" i="10" s="1"/>
  <c r="L18" i="10"/>
  <c r="R18" i="10" s="1"/>
  <c r="L19" i="10"/>
  <c r="R19" i="10" s="1"/>
  <c r="L20" i="10"/>
  <c r="R20" i="10" s="1"/>
  <c r="L21" i="10"/>
  <c r="R21" i="10" s="1"/>
  <c r="L22" i="10"/>
  <c r="R22" i="10" s="1"/>
  <c r="L23" i="10"/>
  <c r="R23" i="10" s="1"/>
  <c r="L24" i="10"/>
  <c r="R24" i="10"/>
  <c r="L25" i="10"/>
  <c r="R25" i="10"/>
  <c r="L26" i="10"/>
  <c r="R26" i="10"/>
  <c r="L27" i="10"/>
  <c r="R27" i="10" s="1"/>
  <c r="L28" i="10"/>
  <c r="R28" i="10" s="1"/>
  <c r="L29" i="10"/>
  <c r="R29" i="10" s="1"/>
  <c r="L30" i="10"/>
  <c r="R30" i="10"/>
  <c r="L31" i="10"/>
  <c r="R31" i="10"/>
  <c r="L32" i="10"/>
  <c r="R32" i="10" s="1"/>
  <c r="L33" i="10"/>
  <c r="R33" i="10" s="1"/>
  <c r="R34" i="10"/>
  <c r="L35" i="10"/>
  <c r="R35" i="10" s="1"/>
  <c r="L36" i="10"/>
  <c r="R36" i="10" s="1"/>
  <c r="L37" i="10"/>
  <c r="R37" i="10" s="1"/>
  <c r="L38" i="10"/>
  <c r="R38" i="10" s="1"/>
  <c r="L39" i="10"/>
  <c r="R39" i="10"/>
  <c r="L40" i="10"/>
  <c r="R40" i="10"/>
  <c r="L41" i="10"/>
  <c r="R41" i="10" s="1"/>
  <c r="L42" i="10"/>
  <c r="R42" i="10" s="1"/>
  <c r="L43" i="10"/>
  <c r="R43" i="10" s="1"/>
  <c r="L44" i="10"/>
  <c r="R44" i="10" s="1"/>
  <c r="L45" i="10"/>
  <c r="R45" i="10" s="1"/>
  <c r="L46" i="10"/>
  <c r="R46" i="10" s="1"/>
  <c r="L47" i="10"/>
  <c r="R47" i="10"/>
  <c r="L48" i="10"/>
  <c r="R48" i="10" s="1"/>
  <c r="L49" i="10"/>
  <c r="R49" i="10" s="1"/>
  <c r="L50" i="10"/>
  <c r="R50" i="10" s="1"/>
  <c r="L51" i="10"/>
  <c r="R51" i="10" s="1"/>
  <c r="L52" i="10"/>
  <c r="R52" i="10" s="1"/>
  <c r="L53" i="10"/>
  <c r="R53" i="10" s="1"/>
  <c r="L54" i="10"/>
  <c r="R54" i="10" s="1"/>
  <c r="L55" i="10"/>
  <c r="R55" i="10" s="1"/>
  <c r="L56" i="10"/>
  <c r="R56" i="10" s="1"/>
  <c r="L57" i="10"/>
  <c r="R57" i="10" s="1"/>
  <c r="L58" i="10"/>
  <c r="R58" i="10" s="1"/>
  <c r="L59" i="10"/>
  <c r="R59" i="10"/>
  <c r="L60" i="10"/>
  <c r="R60" i="10" s="1"/>
  <c r="L61" i="10"/>
  <c r="R61" i="10" s="1"/>
  <c r="L62" i="10"/>
  <c r="R62" i="10" s="1"/>
  <c r="L63" i="10"/>
  <c r="R63" i="10" s="1"/>
  <c r="L64" i="10"/>
  <c r="R64" i="10" s="1"/>
  <c r="L65" i="10"/>
  <c r="R65" i="10"/>
  <c r="L66" i="10"/>
  <c r="R66" i="10" s="1"/>
  <c r="L67" i="10"/>
  <c r="R67" i="10" s="1"/>
  <c r="L68" i="10"/>
  <c r="R68" i="10"/>
  <c r="L69" i="10"/>
  <c r="R69" i="10"/>
  <c r="L70" i="10"/>
  <c r="R70" i="10" s="1"/>
  <c r="L71" i="10"/>
  <c r="R71" i="10" s="1"/>
  <c r="L72" i="10"/>
  <c r="R72" i="10" s="1"/>
  <c r="L73" i="10"/>
  <c r="R73" i="10" s="1"/>
  <c r="L74" i="10"/>
  <c r="R74" i="10" s="1"/>
  <c r="L75" i="10"/>
  <c r="R75" i="10"/>
  <c r="L76" i="10"/>
  <c r="R76" i="10"/>
  <c r="L77" i="10"/>
  <c r="R77" i="10" s="1"/>
  <c r="L78" i="10"/>
  <c r="R78" i="10" s="1"/>
  <c r="L79" i="10"/>
  <c r="R79" i="10" s="1"/>
  <c r="L80" i="10"/>
  <c r="R80" i="10" s="1"/>
  <c r="L81" i="10"/>
  <c r="R81" i="10" s="1"/>
  <c r="L82" i="10"/>
  <c r="R82" i="10"/>
  <c r="L83" i="10"/>
  <c r="R83" i="10"/>
  <c r="L84" i="10"/>
  <c r="R84" i="10" s="1"/>
  <c r="L85" i="10"/>
  <c r="R85" i="10" s="1"/>
  <c r="L86" i="10"/>
  <c r="R86" i="10" s="1"/>
  <c r="L87" i="10"/>
  <c r="R87" i="10" s="1"/>
  <c r="L88" i="10"/>
  <c r="R88" i="10" s="1"/>
  <c r="L89" i="10"/>
  <c r="R89" i="10" s="1"/>
  <c r="L5" i="10"/>
  <c r="R5" i="10" s="1"/>
  <c r="Q88" i="10"/>
  <c r="Q72" i="10"/>
  <c r="Q64" i="10"/>
  <c r="Q84" i="10"/>
  <c r="Q68" i="10"/>
  <c r="Q60" i="10"/>
  <c r="O29" i="9"/>
  <c r="O24" i="9"/>
  <c r="Q46" i="10"/>
  <c r="Q38" i="10"/>
  <c r="Q34" i="10"/>
  <c r="Q26" i="10"/>
  <c r="Q33" i="10"/>
  <c r="Q29" i="10"/>
  <c r="Q25" i="10"/>
  <c r="Q21" i="10"/>
  <c r="Q13" i="10"/>
  <c r="O35" i="9"/>
  <c r="O23" i="9"/>
  <c r="Q53" i="10"/>
  <c r="O10" i="9"/>
  <c r="O9" i="9"/>
  <c r="Q47" i="10"/>
  <c r="Q43" i="10"/>
  <c r="Q39" i="10"/>
  <c r="Q31" i="10"/>
  <c r="K7" i="11"/>
  <c r="M7" i="11" s="1"/>
  <c r="L7" i="11"/>
  <c r="K8" i="11"/>
  <c r="M8" i="11" s="1"/>
  <c r="L8" i="11"/>
  <c r="N8" i="11" s="1"/>
  <c r="K9" i="11"/>
  <c r="L9" i="11"/>
  <c r="K10" i="11"/>
  <c r="L10" i="11"/>
  <c r="K11" i="11"/>
  <c r="L11" i="11"/>
  <c r="N11" i="11" s="1"/>
  <c r="K12" i="11"/>
  <c r="L12" i="11"/>
  <c r="K13" i="11"/>
  <c r="L13" i="11"/>
  <c r="N13" i="11" s="1"/>
  <c r="K14" i="11"/>
  <c r="M14" i="11" s="1"/>
  <c r="L14" i="11"/>
  <c r="N14" i="11" s="1"/>
  <c r="K15" i="11"/>
  <c r="M15" i="11" s="1"/>
  <c r="L15" i="11"/>
  <c r="K16" i="11"/>
  <c r="L16" i="11"/>
  <c r="K17" i="11"/>
  <c r="L17" i="11"/>
  <c r="K18" i="11"/>
  <c r="L18" i="11"/>
  <c r="N18" i="11" s="1"/>
  <c r="K19" i="11"/>
  <c r="M19" i="11" s="1"/>
  <c r="L19" i="11"/>
  <c r="K20" i="11"/>
  <c r="M20" i="11" s="1"/>
  <c r="L20" i="11"/>
  <c r="N20" i="11" s="1"/>
  <c r="K21" i="11"/>
  <c r="M21" i="11" s="1"/>
  <c r="L21" i="11"/>
  <c r="K22" i="11"/>
  <c r="L22" i="11"/>
  <c r="K23" i="11"/>
  <c r="M23" i="11" s="1"/>
  <c r="L23" i="11"/>
  <c r="N23" i="11" s="1"/>
  <c r="K24" i="11"/>
  <c r="L24" i="11"/>
  <c r="N24" i="11" s="1"/>
  <c r="K25" i="11"/>
  <c r="M25" i="11" s="1"/>
  <c r="L25" i="11"/>
  <c r="K26" i="11"/>
  <c r="M26" i="11" s="1"/>
  <c r="L26" i="11"/>
  <c r="N26" i="11" s="1"/>
  <c r="K27" i="11"/>
  <c r="M27" i="11" s="1"/>
  <c r="L27" i="11"/>
  <c r="K28" i="11"/>
  <c r="L28" i="11"/>
  <c r="K29" i="11"/>
  <c r="L29" i="11"/>
  <c r="N29" i="11" s="1"/>
  <c r="K30" i="11"/>
  <c r="L30" i="11"/>
  <c r="K31" i="11"/>
  <c r="M31" i="11" s="1"/>
  <c r="L31" i="11"/>
  <c r="K32" i="11"/>
  <c r="M32" i="11" s="1"/>
  <c r="L32" i="11"/>
  <c r="N32" i="11" s="1"/>
  <c r="K33" i="11"/>
  <c r="M33" i="11" s="1"/>
  <c r="L33" i="11"/>
  <c r="K34" i="11"/>
  <c r="L34" i="11"/>
  <c r="K35" i="11"/>
  <c r="L35" i="11"/>
  <c r="K36" i="11"/>
  <c r="L36" i="11"/>
  <c r="N36" i="11" s="1"/>
  <c r="K37" i="11"/>
  <c r="M37" i="11" s="1"/>
  <c r="L37" i="11"/>
  <c r="K38" i="11"/>
  <c r="M38" i="11" s="1"/>
  <c r="L38" i="11"/>
  <c r="N38" i="11" s="1"/>
  <c r="K39" i="11"/>
  <c r="M39" i="11" s="1"/>
  <c r="L39" i="11"/>
  <c r="K40" i="11"/>
  <c r="L40" i="11"/>
  <c r="K41" i="11"/>
  <c r="L41" i="11"/>
  <c r="K42" i="11"/>
  <c r="L42" i="11"/>
  <c r="K43" i="11"/>
  <c r="L43" i="11"/>
  <c r="N43" i="11" s="1"/>
  <c r="K44" i="11"/>
  <c r="M44" i="11" s="1"/>
  <c r="L44" i="11"/>
  <c r="K45" i="11"/>
  <c r="M45" i="11" s="1"/>
  <c r="L45" i="11"/>
  <c r="K46" i="11"/>
  <c r="L46" i="11"/>
  <c r="K47" i="11"/>
  <c r="M47" i="11" s="1"/>
  <c r="L47" i="11"/>
  <c r="K48" i="11"/>
  <c r="L48" i="11"/>
  <c r="K49" i="11"/>
  <c r="M49" i="11" s="1"/>
  <c r="L49" i="11"/>
  <c r="K50" i="11"/>
  <c r="M50" i="11" s="1"/>
  <c r="L50" i="11"/>
  <c r="N50" i="11" s="1"/>
  <c r="K51" i="11"/>
  <c r="L51" i="11"/>
  <c r="K52" i="11"/>
  <c r="L52" i="11"/>
  <c r="K53" i="11"/>
  <c r="M53" i="11" s="1"/>
  <c r="L53" i="11"/>
  <c r="K54" i="11"/>
  <c r="L54" i="11"/>
  <c r="N54" i="11" s="1"/>
  <c r="K55" i="11"/>
  <c r="L55" i="11"/>
  <c r="N55" i="11" s="1"/>
  <c r="K56" i="11"/>
  <c r="L56" i="11"/>
  <c r="K57" i="11"/>
  <c r="M57" i="11" s="1"/>
  <c r="L57" i="11"/>
  <c r="K58" i="11"/>
  <c r="L58" i="11"/>
  <c r="K59" i="11"/>
  <c r="L59" i="11"/>
  <c r="K60" i="11"/>
  <c r="M60" i="11" s="1"/>
  <c r="L60" i="11"/>
  <c r="K61" i="11"/>
  <c r="L61" i="11"/>
  <c r="N61" i="11" s="1"/>
  <c r="K62" i="11"/>
  <c r="L62" i="11"/>
  <c r="N62" i="11" s="1"/>
  <c r="K63" i="11"/>
  <c r="M63" i="11" s="1"/>
  <c r="L63" i="11"/>
  <c r="K64" i="11"/>
  <c r="L64" i="11"/>
  <c r="K65" i="11"/>
  <c r="M65" i="11" s="1"/>
  <c r="L65" i="11"/>
  <c r="K66" i="11"/>
  <c r="L66" i="11"/>
  <c r="N66" i="11" s="1"/>
  <c r="K67" i="11"/>
  <c r="L67" i="11"/>
  <c r="N67" i="11" s="1"/>
  <c r="K68" i="11"/>
  <c r="M68" i="11" s="1"/>
  <c r="L68" i="11"/>
  <c r="N68" i="11" s="1"/>
  <c r="K69" i="11"/>
  <c r="M69" i="11" s="1"/>
  <c r="L69" i="11"/>
  <c r="K70" i="11"/>
  <c r="L70" i="11"/>
  <c r="K71" i="11"/>
  <c r="L71" i="11"/>
  <c r="K72" i="11"/>
  <c r="L72" i="11"/>
  <c r="K73" i="11"/>
  <c r="M73" i="11" s="1"/>
  <c r="L73" i="11"/>
  <c r="N73" i="11" s="1"/>
  <c r="K74" i="11"/>
  <c r="M74" i="11" s="1"/>
  <c r="L74" i="11"/>
  <c r="N74" i="11" s="1"/>
  <c r="K75" i="11"/>
  <c r="M75" i="11" s="1"/>
  <c r="L75" i="11"/>
  <c r="K76" i="11"/>
  <c r="L76" i="11"/>
  <c r="K77" i="11"/>
  <c r="L77" i="11"/>
  <c r="K78" i="11"/>
  <c r="L78" i="11"/>
  <c r="N78" i="11" s="1"/>
  <c r="K79" i="11"/>
  <c r="L79" i="11"/>
  <c r="N79" i="11" s="1"/>
  <c r="K80" i="11"/>
  <c r="M80" i="11" s="1"/>
  <c r="L80" i="11"/>
  <c r="N80" i="11" s="1"/>
  <c r="K81" i="11"/>
  <c r="M81" i="11" s="1"/>
  <c r="L81" i="11"/>
  <c r="K82" i="11"/>
  <c r="L82" i="11"/>
  <c r="N82" i="11" s="1"/>
  <c r="K83" i="11"/>
  <c r="L83" i="11"/>
  <c r="K84" i="11"/>
  <c r="L84" i="11"/>
  <c r="N84" i="11" s="1"/>
  <c r="K85" i="11"/>
  <c r="M85" i="11" s="1"/>
  <c r="L85" i="11"/>
  <c r="K86" i="11"/>
  <c r="M86" i="11" s="1"/>
  <c r="L86" i="11"/>
  <c r="K87" i="11"/>
  <c r="M87" i="11" s="1"/>
  <c r="L87" i="11"/>
  <c r="K88" i="11"/>
  <c r="L88" i="11"/>
  <c r="N88" i="11" s="1"/>
  <c r="K89" i="11"/>
  <c r="L89" i="11"/>
  <c r="N89" i="11" s="1"/>
  <c r="K90" i="11"/>
  <c r="L90" i="11"/>
  <c r="N90" i="11" s="1"/>
  <c r="Y9" i="3"/>
  <c r="Y11" i="3"/>
  <c r="Y13" i="3"/>
  <c r="Y16" i="3"/>
  <c r="Y23" i="3"/>
  <c r="Y25" i="3"/>
  <c r="Y26" i="3"/>
  <c r="Y31" i="3"/>
  <c r="Y34" i="3"/>
  <c r="Y35" i="3"/>
  <c r="Y37" i="3"/>
  <c r="Y41" i="3"/>
  <c r="Y46" i="3"/>
  <c r="Y49" i="3"/>
  <c r="Y50" i="3"/>
  <c r="Y53" i="3"/>
  <c r="AC53" i="3" s="1"/>
  <c r="AD53" i="3" s="1"/>
  <c r="AH53" i="3" s="1"/>
  <c r="Y55" i="3"/>
  <c r="Y56" i="3"/>
  <c r="Y59" i="3"/>
  <c r="Y61" i="3"/>
  <c r="Y62" i="3"/>
  <c r="Y64" i="3"/>
  <c r="Y65" i="3"/>
  <c r="Y70" i="3"/>
  <c r="AC70" i="3" s="1"/>
  <c r="AD70" i="3" s="1"/>
  <c r="AH70" i="3" s="1"/>
  <c r="Y74" i="3"/>
  <c r="Y78" i="3"/>
  <c r="Y80" i="3"/>
  <c r="Y81" i="3"/>
  <c r="Y82" i="3"/>
  <c r="Y83" i="3"/>
  <c r="Y84" i="3"/>
  <c r="Y85" i="3"/>
  <c r="AC85" i="3" s="1"/>
  <c r="AD85" i="3" s="1"/>
  <c r="AH85" i="3" s="1"/>
  <c r="Y87" i="3"/>
  <c r="Y88" i="3"/>
  <c r="AP13" i="22"/>
  <c r="Q15" i="22"/>
  <c r="U15" i="22" s="1"/>
  <c r="AO15" i="22" s="1"/>
  <c r="Q23" i="22"/>
  <c r="U23" i="22" s="1"/>
  <c r="AO23" i="22" s="1"/>
  <c r="AP32" i="22"/>
  <c r="AR34" i="22"/>
  <c r="AR74" i="22"/>
  <c r="Q75" i="22"/>
  <c r="U75" i="22" s="1"/>
  <c r="AO75" i="22" s="1"/>
  <c r="N6" i="10"/>
  <c r="P6" i="10"/>
  <c r="N7" i="10"/>
  <c r="S7" i="10" s="1"/>
  <c r="P7" i="10"/>
  <c r="N8" i="10"/>
  <c r="P8" i="10"/>
  <c r="N9" i="10"/>
  <c r="P9" i="10"/>
  <c r="N10" i="10"/>
  <c r="P10" i="10"/>
  <c r="N11" i="10"/>
  <c r="S11" i="10" s="1"/>
  <c r="P11" i="10"/>
  <c r="N12" i="10"/>
  <c r="P12" i="10"/>
  <c r="N13" i="10"/>
  <c r="S13" i="10" s="1"/>
  <c r="P13" i="10"/>
  <c r="N14" i="10"/>
  <c r="P14" i="10"/>
  <c r="S14" i="10" s="1"/>
  <c r="N15" i="10"/>
  <c r="P15" i="10"/>
  <c r="N16" i="10"/>
  <c r="S16" i="10" s="1"/>
  <c r="P16" i="10"/>
  <c r="N17" i="10"/>
  <c r="P17" i="10"/>
  <c r="N18" i="10"/>
  <c r="P18" i="10"/>
  <c r="N19" i="10"/>
  <c r="P19" i="10"/>
  <c r="N20" i="10"/>
  <c r="P20" i="10"/>
  <c r="S20" i="10" s="1"/>
  <c r="N21" i="10"/>
  <c r="P21" i="10"/>
  <c r="N22" i="10"/>
  <c r="S22" i="10" s="1"/>
  <c r="P22" i="10"/>
  <c r="N23" i="10"/>
  <c r="P23" i="10"/>
  <c r="S23" i="10" s="1"/>
  <c r="N24" i="10"/>
  <c r="P24" i="10"/>
  <c r="N25" i="10"/>
  <c r="S25" i="10" s="1"/>
  <c r="P25" i="10"/>
  <c r="N26" i="10"/>
  <c r="P26" i="10"/>
  <c r="S26" i="10" s="1"/>
  <c r="N27" i="10"/>
  <c r="P27" i="10"/>
  <c r="N28" i="10"/>
  <c r="P28" i="10"/>
  <c r="N29" i="10"/>
  <c r="P29" i="10"/>
  <c r="S29" i="10" s="1"/>
  <c r="N30" i="10"/>
  <c r="P30" i="10"/>
  <c r="N31" i="10"/>
  <c r="S31" i="10" s="1"/>
  <c r="P31" i="10"/>
  <c r="N32" i="10"/>
  <c r="P32" i="10"/>
  <c r="S32" i="10" s="1"/>
  <c r="N33" i="10"/>
  <c r="P33" i="10"/>
  <c r="N35" i="10"/>
  <c r="S35" i="10" s="1"/>
  <c r="P35" i="10"/>
  <c r="N36" i="10"/>
  <c r="P36" i="10"/>
  <c r="S36" i="10" s="1"/>
  <c r="N37" i="10"/>
  <c r="S37" i="10" s="1"/>
  <c r="P37" i="10"/>
  <c r="N38" i="10"/>
  <c r="S38" i="10" s="1"/>
  <c r="P38" i="10"/>
  <c r="N39" i="10"/>
  <c r="P39" i="10"/>
  <c r="N40" i="10"/>
  <c r="P40" i="10"/>
  <c r="N41" i="10"/>
  <c r="S41" i="10" s="1"/>
  <c r="P41" i="10"/>
  <c r="N42" i="10"/>
  <c r="S42" i="10" s="1"/>
  <c r="P42" i="10"/>
  <c r="N43" i="10"/>
  <c r="P43" i="10"/>
  <c r="N44" i="10"/>
  <c r="P44" i="10"/>
  <c r="N45" i="10"/>
  <c r="P45" i="10"/>
  <c r="N46" i="10"/>
  <c r="P46" i="10"/>
  <c r="N47" i="10"/>
  <c r="S47" i="10" s="1"/>
  <c r="P47" i="10"/>
  <c r="N48" i="10"/>
  <c r="P48" i="10"/>
  <c r="S48" i="10" s="1"/>
  <c r="N49" i="10"/>
  <c r="P49" i="10"/>
  <c r="N50" i="10"/>
  <c r="P50" i="10"/>
  <c r="N51" i="10"/>
  <c r="P51" i="10"/>
  <c r="S51" i="10" s="1"/>
  <c r="N52" i="10"/>
  <c r="P52" i="10"/>
  <c r="N53" i="10"/>
  <c r="S53" i="10" s="1"/>
  <c r="P53" i="10"/>
  <c r="N54" i="10"/>
  <c r="S54" i="10" s="1"/>
  <c r="P54" i="10"/>
  <c r="N55" i="10"/>
  <c r="P55" i="10"/>
  <c r="N56" i="10"/>
  <c r="S56" i="10" s="1"/>
  <c r="P56" i="10"/>
  <c r="N57" i="10"/>
  <c r="P57" i="10"/>
  <c r="N58" i="10"/>
  <c r="P58" i="10"/>
  <c r="N59" i="10"/>
  <c r="S59" i="10" s="1"/>
  <c r="P59" i="10"/>
  <c r="N60" i="10"/>
  <c r="P60" i="10"/>
  <c r="S60" i="10" s="1"/>
  <c r="N61" i="10"/>
  <c r="P61" i="10"/>
  <c r="N62" i="10"/>
  <c r="S62" i="10" s="1"/>
  <c r="P62" i="10"/>
  <c r="N63" i="10"/>
  <c r="P63" i="10"/>
  <c r="S63" i="10" s="1"/>
  <c r="N64" i="10"/>
  <c r="P64" i="10"/>
  <c r="N65" i="10"/>
  <c r="S65" i="10" s="1"/>
  <c r="P66" i="10"/>
  <c r="S66" i="10" s="1"/>
  <c r="N67" i="10"/>
  <c r="P67" i="10"/>
  <c r="N68" i="10"/>
  <c r="P68" i="10"/>
  <c r="N69" i="10"/>
  <c r="P69" i="10"/>
  <c r="P70" i="10"/>
  <c r="N71" i="10"/>
  <c r="P71" i="10"/>
  <c r="N72" i="10"/>
  <c r="S72" i="10" s="1"/>
  <c r="P72" i="10"/>
  <c r="N73" i="10"/>
  <c r="S73" i="10" s="1"/>
  <c r="P73" i="10"/>
  <c r="N74" i="10"/>
  <c r="P74" i="10"/>
  <c r="N75" i="10"/>
  <c r="N76" i="10"/>
  <c r="P76" i="10"/>
  <c r="N77" i="10"/>
  <c r="P77" i="10"/>
  <c r="N78" i="10"/>
  <c r="P78" i="10"/>
  <c r="S78" i="10" s="1"/>
  <c r="N79" i="10"/>
  <c r="P79" i="10"/>
  <c r="N80" i="10"/>
  <c r="N81" i="10"/>
  <c r="P81" i="10"/>
  <c r="N82" i="10"/>
  <c r="P82" i="10"/>
  <c r="N83" i="10"/>
  <c r="S83" i="10" s="1"/>
  <c r="P83" i="10"/>
  <c r="N84" i="10"/>
  <c r="S84" i="10" s="1"/>
  <c r="P84" i="10"/>
  <c r="N85" i="10"/>
  <c r="S85" i="10" s="1"/>
  <c r="P85" i="10"/>
  <c r="N86" i="10"/>
  <c r="P86" i="10"/>
  <c r="S86" i="10" s="1"/>
  <c r="N87" i="10"/>
  <c r="P87" i="10"/>
  <c r="N88" i="10"/>
  <c r="N89" i="10"/>
  <c r="S89" i="10" s="1"/>
  <c r="P89" i="10"/>
  <c r="S49" i="10"/>
  <c r="S79" i="10"/>
  <c r="S67" i="10"/>
  <c r="S61" i="10"/>
  <c r="S55" i="10"/>
  <c r="S43" i="10"/>
  <c r="S19" i="10"/>
  <c r="S30" i="10"/>
  <c r="S6" i="10"/>
  <c r="S24" i="10"/>
  <c r="S18" i="10"/>
  <c r="S70" i="10"/>
  <c r="S40" i="10"/>
  <c r="S17" i="10"/>
  <c r="S76" i="10"/>
  <c r="S69" i="10"/>
  <c r="S57" i="10"/>
  <c r="S33" i="10"/>
  <c r="S80" i="10"/>
  <c r="S68" i="10"/>
  <c r="S50" i="10"/>
  <c r="S44" i="10"/>
  <c r="S82" i="10"/>
  <c r="S34" i="10"/>
  <c r="Q12" i="22"/>
  <c r="U12" i="22" s="1"/>
  <c r="AO12" i="22" s="1"/>
  <c r="Q72" i="22"/>
  <c r="U72" i="22"/>
  <c r="AO72" i="22" s="1"/>
  <c r="Q46" i="22"/>
  <c r="U46" i="22"/>
  <c r="AO46" i="22" s="1"/>
  <c r="AR73" i="22"/>
  <c r="AP83" i="22"/>
  <c r="AR80" i="22"/>
  <c r="AR52" i="22"/>
  <c r="AR19" i="22"/>
  <c r="AR40" i="22"/>
  <c r="AP84" i="22"/>
  <c r="AP61" i="22"/>
  <c r="AR64" i="22"/>
  <c r="AP77" i="22"/>
  <c r="AR61" i="22"/>
  <c r="AP81" i="22"/>
  <c r="AR53" i="22"/>
  <c r="AQ46" i="22"/>
  <c r="AR45" i="22"/>
  <c r="AP21" i="22"/>
  <c r="AP46" i="22"/>
  <c r="AP50" i="22"/>
  <c r="AR49" i="22"/>
  <c r="AR13" i="22"/>
  <c r="Q22" i="22"/>
  <c r="U22" i="22" s="1"/>
  <c r="AO22" i="22" s="1"/>
  <c r="N5" i="10"/>
  <c r="S5" i="10" s="1"/>
  <c r="P5" i="10"/>
  <c r="N70" i="11"/>
  <c r="N60" i="11"/>
  <c r="N42" i="11"/>
  <c r="M76" i="11"/>
  <c r="M29" i="11"/>
  <c r="N41" i="11"/>
  <c r="M83" i="11"/>
  <c r="M30" i="11"/>
  <c r="N46" i="11"/>
  <c r="N58" i="11"/>
  <c r="N35" i="11"/>
  <c r="N51" i="11"/>
  <c r="M72" i="11"/>
  <c r="M18" i="11"/>
  <c r="M58" i="11"/>
  <c r="M84" i="11"/>
  <c r="M48" i="11"/>
  <c r="M11" i="11"/>
  <c r="M67" i="11"/>
  <c r="N71" i="11"/>
  <c r="M24" i="11"/>
  <c r="N34" i="11"/>
  <c r="M36" i="11"/>
  <c r="M12" i="11"/>
  <c r="M71" i="11"/>
  <c r="M55" i="11"/>
  <c r="N30" i="11"/>
  <c r="M82" i="11"/>
  <c r="M41" i="11"/>
  <c r="N22" i="11"/>
  <c r="N63" i="11"/>
  <c r="M17" i="11"/>
  <c r="N72" i="11"/>
  <c r="N77" i="11"/>
  <c r="M88" i="11"/>
  <c r="N64" i="11"/>
  <c r="M59" i="11"/>
  <c r="M54" i="11"/>
  <c r="M35" i="11"/>
  <c r="M34" i="11"/>
  <c r="M78" i="11"/>
  <c r="M66" i="11"/>
  <c r="N53" i="11"/>
  <c r="N15" i="11"/>
  <c r="M77" i="11"/>
  <c r="M16" i="11"/>
  <c r="N75" i="11"/>
  <c r="N25" i="11"/>
  <c r="M51" i="11"/>
  <c r="M40" i="11"/>
  <c r="N17" i="11"/>
  <c r="M70" i="11"/>
  <c r="M28" i="11"/>
  <c r="N16" i="11"/>
  <c r="N56" i="11"/>
  <c r="N86" i="11"/>
  <c r="M52" i="11"/>
  <c r="N81" i="11"/>
  <c r="N33" i="11"/>
  <c r="N12" i="11"/>
  <c r="N57" i="11"/>
  <c r="N47" i="11"/>
  <c r="M46" i="11"/>
  <c r="N76" i="11"/>
  <c r="M10" i="11"/>
  <c r="N83" i="11"/>
  <c r="M22" i="11"/>
  <c r="N10" i="11"/>
  <c r="N69" i="11"/>
  <c r="M42" i="11"/>
  <c r="M90" i="11"/>
  <c r="N39" i="11"/>
  <c r="N65" i="11"/>
  <c r="M13" i="11"/>
  <c r="N44" i="11"/>
  <c r="M9" i="11"/>
  <c r="N87" i="11"/>
  <c r="N37" i="11"/>
  <c r="N19" i="11"/>
  <c r="M61" i="11"/>
  <c r="N52" i="11"/>
  <c r="N85" i="11"/>
  <c r="N21" i="11"/>
  <c r="N40" i="11"/>
  <c r="M43" i="11"/>
  <c r="N49" i="11"/>
  <c r="N28" i="11"/>
  <c r="M64" i="11"/>
  <c r="M89" i="11"/>
  <c r="N45" i="11"/>
  <c r="M79" i="11"/>
  <c r="N9" i="11"/>
  <c r="N27" i="11"/>
  <c r="R34" i="45" l="1"/>
  <c r="F34" i="45"/>
  <c r="U34" i="45"/>
  <c r="I30" i="45"/>
  <c r="S32" i="45"/>
  <c r="U35" i="45"/>
  <c r="G34" i="45"/>
  <c r="S16" i="45"/>
  <c r="U32" i="45"/>
  <c r="I34" i="45"/>
  <c r="J28" i="45"/>
  <c r="F35" i="45"/>
  <c r="Q29" i="45"/>
  <c r="J34" i="45"/>
  <c r="F16" i="45"/>
  <c r="R18" i="45"/>
  <c r="G35" i="45"/>
  <c r="H35" i="45"/>
  <c r="I32" i="45"/>
  <c r="G25" i="45"/>
  <c r="P28" i="45"/>
  <c r="G9" i="45"/>
  <c r="I35" i="45"/>
  <c r="Q34" i="45"/>
  <c r="S34" i="45"/>
  <c r="U30" i="45"/>
  <c r="K13" i="45"/>
  <c r="H34" i="45"/>
  <c r="Q13" i="45"/>
  <c r="U12" i="45"/>
  <c r="I19" i="45"/>
  <c r="Q18" i="45"/>
  <c r="T18" i="45" s="1"/>
  <c r="F32" i="45"/>
  <c r="U19" i="45"/>
  <c r="K15" i="45"/>
  <c r="G32" i="45"/>
  <c r="H14" i="45"/>
  <c r="K28" i="45"/>
  <c r="F31" i="45"/>
  <c r="Q15" i="45"/>
  <c r="U10" i="45"/>
  <c r="R29" i="45"/>
  <c r="T29" i="45" s="1"/>
  <c r="V29" i="45" s="1"/>
  <c r="X29" i="45" s="1"/>
  <c r="Y29" i="45" s="1"/>
  <c r="K34" i="45"/>
  <c r="G16" i="45"/>
  <c r="J23" i="45"/>
  <c r="F12" i="45"/>
  <c r="S18" i="45"/>
  <c r="H32" i="45"/>
  <c r="L14" i="45"/>
  <c r="M28" i="45"/>
  <c r="H31" i="45"/>
  <c r="S29" i="45"/>
  <c r="L34" i="45"/>
  <c r="H16" i="45"/>
  <c r="H26" i="45"/>
  <c r="K23" i="45"/>
  <c r="G12" i="45"/>
  <c r="F11" i="45"/>
  <c r="F18" i="45"/>
  <c r="U18" i="45"/>
  <c r="I31" i="45"/>
  <c r="F29" i="45"/>
  <c r="N29" i="45" s="1"/>
  <c r="U29" i="45"/>
  <c r="M34" i="45"/>
  <c r="I16" i="45"/>
  <c r="G27" i="45"/>
  <c r="L26" i="45"/>
  <c r="M23" i="45"/>
  <c r="F22" i="45"/>
  <c r="H12" i="45"/>
  <c r="H11" i="45"/>
  <c r="G18" i="45"/>
  <c r="P21" i="45"/>
  <c r="J32" i="45"/>
  <c r="H25" i="45"/>
  <c r="Q28" i="45"/>
  <c r="L9" i="45"/>
  <c r="M35" i="45"/>
  <c r="R31" i="45"/>
  <c r="U16" i="45"/>
  <c r="F9" i="45"/>
  <c r="J20" i="45"/>
  <c r="F10" i="45"/>
  <c r="G29" i="45"/>
  <c r="P34" i="45"/>
  <c r="J16" i="45"/>
  <c r="H27" i="45"/>
  <c r="P23" i="45"/>
  <c r="G22" i="45"/>
  <c r="I12" i="45"/>
  <c r="I11" i="45"/>
  <c r="H18" i="45"/>
  <c r="Q21" i="45"/>
  <c r="K32" i="45"/>
  <c r="J25" i="45"/>
  <c r="M9" i="45"/>
  <c r="P35" i="45"/>
  <c r="U31" i="45"/>
  <c r="I24" i="45"/>
  <c r="U24" i="45"/>
  <c r="J19" i="45"/>
  <c r="O6" i="45"/>
  <c r="U26" i="45"/>
  <c r="L13" i="45"/>
  <c r="P7" i="45"/>
  <c r="O8" i="45"/>
  <c r="L15" i="45"/>
  <c r="P8" i="45"/>
  <c r="I26" i="45"/>
  <c r="J30" i="45"/>
  <c r="O11" i="45"/>
  <c r="I14" i="45"/>
  <c r="U14" i="45"/>
  <c r="J5" i="45"/>
  <c r="L33" i="45"/>
  <c r="O31" i="45"/>
  <c r="J24" i="45"/>
  <c r="K19" i="45"/>
  <c r="L20" i="45"/>
  <c r="M15" i="45"/>
  <c r="O10" i="45"/>
  <c r="T10" i="45" s="1"/>
  <c r="P6" i="45"/>
  <c r="Q8" i="45"/>
  <c r="I27" i="45"/>
  <c r="U27" i="45"/>
  <c r="J26" i="45"/>
  <c r="K30" i="45"/>
  <c r="L23" i="45"/>
  <c r="M13" i="45"/>
  <c r="O12" i="45"/>
  <c r="T12" i="45" s="1"/>
  <c r="P11" i="45"/>
  <c r="Q7" i="45"/>
  <c r="I25" i="45"/>
  <c r="U25" i="45"/>
  <c r="J14" i="45"/>
  <c r="K5" i="45"/>
  <c r="L28" i="45"/>
  <c r="M33" i="45"/>
  <c r="O35" i="45"/>
  <c r="P31" i="45"/>
  <c r="O7" i="45"/>
  <c r="K24" i="45"/>
  <c r="L19" i="45"/>
  <c r="O17" i="45"/>
  <c r="Q6" i="45"/>
  <c r="F8" i="45"/>
  <c r="R8" i="45"/>
  <c r="K26" i="45"/>
  <c r="L30" i="45"/>
  <c r="O22" i="45"/>
  <c r="Q11" i="45"/>
  <c r="F7" i="45"/>
  <c r="R7" i="45"/>
  <c r="K14" i="45"/>
  <c r="L5" i="45"/>
  <c r="O9" i="45"/>
  <c r="T9" i="45" s="1"/>
  <c r="Q31" i="45"/>
  <c r="M19" i="45"/>
  <c r="O15" i="45"/>
  <c r="G8" i="45"/>
  <c r="S8" i="45"/>
  <c r="M30" i="45"/>
  <c r="O13" i="45"/>
  <c r="G7" i="45"/>
  <c r="S7" i="45"/>
  <c r="M5" i="45"/>
  <c r="O33" i="45"/>
  <c r="T33" i="45" s="1"/>
  <c r="M24" i="45"/>
  <c r="O20" i="45"/>
  <c r="P15" i="45"/>
  <c r="Q17" i="45"/>
  <c r="G6" i="45"/>
  <c r="S6" i="45"/>
  <c r="H8" i="45"/>
  <c r="M26" i="45"/>
  <c r="O23" i="45"/>
  <c r="P13" i="45"/>
  <c r="Q22" i="45"/>
  <c r="G11" i="45"/>
  <c r="S11" i="45"/>
  <c r="H7" i="45"/>
  <c r="L25" i="45"/>
  <c r="M14" i="45"/>
  <c r="O28" i="45"/>
  <c r="P33" i="45"/>
  <c r="Q9" i="45"/>
  <c r="G31" i="45"/>
  <c r="S31" i="45"/>
  <c r="P24" i="45"/>
  <c r="Q19" i="45"/>
  <c r="F20" i="45"/>
  <c r="R20" i="45"/>
  <c r="G15" i="45"/>
  <c r="S15" i="45"/>
  <c r="H17" i="45"/>
  <c r="J6" i="45"/>
  <c r="K8" i="45"/>
  <c r="O27" i="45"/>
  <c r="P26" i="45"/>
  <c r="Q30" i="45"/>
  <c r="F23" i="45"/>
  <c r="R23" i="45"/>
  <c r="G13" i="45"/>
  <c r="S13" i="45"/>
  <c r="H22" i="45"/>
  <c r="N22" i="45" s="1"/>
  <c r="J11" i="45"/>
  <c r="K7" i="45"/>
  <c r="O25" i="45"/>
  <c r="P14" i="45"/>
  <c r="Q5" i="45"/>
  <c r="F28" i="45"/>
  <c r="R28" i="45"/>
  <c r="G33" i="45"/>
  <c r="S33" i="45"/>
  <c r="H9" i="45"/>
  <c r="J31" i="45"/>
  <c r="O24" i="45"/>
  <c r="Q24" i="45"/>
  <c r="F19" i="45"/>
  <c r="R19" i="45"/>
  <c r="G20" i="45"/>
  <c r="S20" i="45"/>
  <c r="H15" i="45"/>
  <c r="I17" i="45"/>
  <c r="U17" i="45"/>
  <c r="J10" i="45"/>
  <c r="N10" i="45" s="1"/>
  <c r="K6" i="45"/>
  <c r="L8" i="45"/>
  <c r="O16" i="45"/>
  <c r="T16" i="45" s="1"/>
  <c r="Q26" i="45"/>
  <c r="F30" i="45"/>
  <c r="R30" i="45"/>
  <c r="G23" i="45"/>
  <c r="S23" i="45"/>
  <c r="H13" i="45"/>
  <c r="I22" i="45"/>
  <c r="U22" i="45"/>
  <c r="J12" i="45"/>
  <c r="K11" i="45"/>
  <c r="L7" i="45"/>
  <c r="O32" i="45"/>
  <c r="P25" i="45"/>
  <c r="Q14" i="45"/>
  <c r="F5" i="45"/>
  <c r="R5" i="45"/>
  <c r="G28" i="45"/>
  <c r="S28" i="45"/>
  <c r="H33" i="45"/>
  <c r="I9" i="45"/>
  <c r="U9" i="45"/>
  <c r="J35" i="45"/>
  <c r="K31" i="45"/>
  <c r="U7" i="45"/>
  <c r="O5" i="45"/>
  <c r="O14" i="45"/>
  <c r="P5" i="45"/>
  <c r="F33" i="45"/>
  <c r="R33" i="45"/>
  <c r="P27" i="45"/>
  <c r="F24" i="45"/>
  <c r="R24" i="45"/>
  <c r="G19" i="45"/>
  <c r="S19" i="45"/>
  <c r="H20" i="45"/>
  <c r="I15" i="45"/>
  <c r="U15" i="45"/>
  <c r="J17" i="45"/>
  <c r="K10" i="45"/>
  <c r="L6" i="45"/>
  <c r="M8" i="45"/>
  <c r="P16" i="45"/>
  <c r="Q27" i="45"/>
  <c r="F26" i="45"/>
  <c r="R26" i="45"/>
  <c r="G30" i="45"/>
  <c r="S30" i="45"/>
  <c r="H23" i="45"/>
  <c r="I13" i="45"/>
  <c r="U13" i="45"/>
  <c r="J22" i="45"/>
  <c r="K12" i="45"/>
  <c r="L11" i="45"/>
  <c r="M7" i="45"/>
  <c r="P32" i="45"/>
  <c r="Q25" i="45"/>
  <c r="F14" i="45"/>
  <c r="R14" i="45"/>
  <c r="G5" i="45"/>
  <c r="S5" i="45"/>
  <c r="H28" i="45"/>
  <c r="I33" i="45"/>
  <c r="U33" i="45"/>
  <c r="J9" i="45"/>
  <c r="K35" i="45"/>
  <c r="L31" i="45"/>
  <c r="O19" i="45"/>
  <c r="I8" i="45"/>
  <c r="U8" i="45"/>
  <c r="O30" i="45"/>
  <c r="I7" i="45"/>
  <c r="P19" i="45"/>
  <c r="F15" i="45"/>
  <c r="R15" i="45"/>
  <c r="I6" i="45"/>
  <c r="U6" i="45"/>
  <c r="O26" i="45"/>
  <c r="P30" i="45"/>
  <c r="F13" i="45"/>
  <c r="R13" i="45"/>
  <c r="G24" i="45"/>
  <c r="I20" i="45"/>
  <c r="F27" i="45"/>
  <c r="G26" i="45"/>
  <c r="I23" i="45"/>
  <c r="F25" i="45"/>
  <c r="N25" i="45" s="1"/>
  <c r="G14" i="45"/>
  <c r="I28" i="45"/>
  <c r="AD13" i="3"/>
  <c r="AH13" i="3" s="1"/>
  <c r="U5" i="2"/>
  <c r="F33" i="2"/>
  <c r="F67" i="2"/>
  <c r="F77" i="2"/>
  <c r="K35" i="2"/>
  <c r="K87" i="2"/>
  <c r="L13" i="2"/>
  <c r="K48" i="2"/>
  <c r="U29" i="2"/>
  <c r="K82" i="2"/>
  <c r="Q12" i="2"/>
  <c r="G25" i="2"/>
  <c r="U30" i="2"/>
  <c r="U98" i="2"/>
  <c r="U126" i="2"/>
  <c r="U73" i="2"/>
  <c r="U61" i="2"/>
  <c r="U117" i="2"/>
  <c r="U132" i="2"/>
  <c r="U80" i="2"/>
  <c r="U83" i="2"/>
  <c r="U150" i="2"/>
  <c r="U78" i="2"/>
  <c r="U33" i="2"/>
  <c r="U59" i="2"/>
  <c r="U47" i="2"/>
  <c r="U109" i="2"/>
  <c r="U128" i="2"/>
  <c r="U76" i="2"/>
  <c r="U74" i="2"/>
  <c r="U31" i="2"/>
  <c r="U25" i="2"/>
  <c r="U149" i="2"/>
  <c r="U137" i="2"/>
  <c r="U77" i="2"/>
  <c r="U146" i="2"/>
  <c r="U41" i="2"/>
  <c r="U67" i="2"/>
  <c r="U105" i="2"/>
  <c r="U124" i="2"/>
  <c r="U133" i="2"/>
  <c r="U141" i="2"/>
  <c r="U138" i="2"/>
  <c r="U19" i="2"/>
  <c r="U111" i="2"/>
  <c r="U79" i="2"/>
  <c r="U71" i="2"/>
  <c r="U57" i="2"/>
  <c r="U101" i="2"/>
  <c r="U120" i="2"/>
  <c r="U135" i="2"/>
  <c r="U125" i="2"/>
  <c r="U134" i="2"/>
  <c r="U26" i="2"/>
  <c r="U68" i="2"/>
  <c r="U52" i="2"/>
  <c r="U48" i="2"/>
  <c r="U142" i="2"/>
  <c r="U130" i="2"/>
  <c r="U118" i="2"/>
  <c r="U106" i="2"/>
  <c r="U82" i="2"/>
  <c r="U95" i="2"/>
  <c r="U153" i="2"/>
  <c r="U129" i="2"/>
  <c r="U93" i="2"/>
  <c r="U54" i="2"/>
  <c r="U112" i="2"/>
  <c r="U121" i="2"/>
  <c r="U36" i="2"/>
  <c r="U108" i="2"/>
  <c r="U122" i="2"/>
  <c r="U28" i="2"/>
  <c r="U53" i="2"/>
  <c r="U81" i="2"/>
  <c r="U104" i="2"/>
  <c r="U107" i="2"/>
  <c r="U110" i="2"/>
  <c r="U43" i="2"/>
  <c r="U100" i="2"/>
  <c r="U143" i="2"/>
  <c r="U66" i="2"/>
  <c r="U148" i="2"/>
  <c r="U99" i="2"/>
  <c r="U139" i="2"/>
  <c r="U65" i="2"/>
  <c r="U39" i="2"/>
  <c r="U140" i="2"/>
  <c r="U88" i="2"/>
  <c r="U91" i="2"/>
  <c r="U127" i="2"/>
  <c r="U90" i="2"/>
  <c r="U21" i="2"/>
  <c r="U50" i="2"/>
  <c r="U97" i="2"/>
  <c r="U123" i="2"/>
  <c r="U37" i="2"/>
  <c r="U89" i="2"/>
  <c r="U113" i="2"/>
  <c r="U17" i="2"/>
  <c r="U58" i="2"/>
  <c r="U147" i="2"/>
  <c r="U24" i="2"/>
  <c r="U51" i="2"/>
  <c r="U152" i="2"/>
  <c r="U103" i="2"/>
  <c r="U102" i="2"/>
  <c r="U70" i="2"/>
  <c r="U96" i="2"/>
  <c r="U49" i="2"/>
  <c r="U63" i="2"/>
  <c r="U144" i="2"/>
  <c r="U92" i="2"/>
  <c r="U131" i="2"/>
  <c r="U94" i="2"/>
  <c r="U55" i="2"/>
  <c r="U145" i="2"/>
  <c r="U136" i="2"/>
  <c r="U84" i="2"/>
  <c r="U87" i="2"/>
  <c r="U115" i="2"/>
  <c r="U86" i="2"/>
  <c r="W143" i="18"/>
  <c r="AE143" i="18"/>
  <c r="AF143" i="18"/>
  <c r="AG143" i="18" s="1"/>
  <c r="AM143" i="18" s="1"/>
  <c r="AU143" i="18" s="1"/>
  <c r="X133" i="18"/>
  <c r="AH133" i="18"/>
  <c r="AI133" i="18"/>
  <c r="AJ133" i="18" s="1"/>
  <c r="AN133" i="18" s="1"/>
  <c r="AV133" i="18" s="1"/>
  <c r="AH116" i="18"/>
  <c r="AI116" i="18"/>
  <c r="Z101" i="18"/>
  <c r="W96" i="18"/>
  <c r="AE96" i="18" s="1"/>
  <c r="AG80" i="18"/>
  <c r="AM80" i="18" s="1"/>
  <c r="AU80" i="18" s="1"/>
  <c r="V40" i="18"/>
  <c r="AB40" i="18"/>
  <c r="X33" i="18"/>
  <c r="AH33" i="18"/>
  <c r="AI33" i="18"/>
  <c r="Y32" i="18"/>
  <c r="AA32" i="18" s="1"/>
  <c r="AK32" i="18" s="1"/>
  <c r="AS32" i="18" s="1"/>
  <c r="W17" i="18"/>
  <c r="AF17" i="18" s="1"/>
  <c r="AE17" i="18"/>
  <c r="AG17" i="18" s="1"/>
  <c r="AM17" i="18" s="1"/>
  <c r="AU17" i="18" s="1"/>
  <c r="AI15" i="18"/>
  <c r="U6" i="18"/>
  <c r="Z6" i="18" s="1"/>
  <c r="AD131" i="18"/>
  <c r="AL131" i="18" s="1"/>
  <c r="AT131" i="18" s="1"/>
  <c r="Y125" i="18"/>
  <c r="AA125" i="18" s="1"/>
  <c r="AK125" i="18" s="1"/>
  <c r="AS125" i="18" s="1"/>
  <c r="U120" i="18"/>
  <c r="Y120" i="18"/>
  <c r="Z120" i="18"/>
  <c r="AA120" i="18" s="1"/>
  <c r="AK120" i="18" s="1"/>
  <c r="AS120" i="18" s="1"/>
  <c r="W84" i="18"/>
  <c r="AF84" i="18" s="1"/>
  <c r="AG75" i="18"/>
  <c r="AM75" i="18" s="1"/>
  <c r="AU75" i="18" s="1"/>
  <c r="X61" i="18"/>
  <c r="U42" i="18"/>
  <c r="Y42" i="18" s="1"/>
  <c r="V30" i="18"/>
  <c r="AC30" i="18" s="1"/>
  <c r="V17" i="18"/>
  <c r="AB17" i="18"/>
  <c r="AC17" i="18"/>
  <c r="AB145" i="18"/>
  <c r="W135" i="18"/>
  <c r="AE135" i="18"/>
  <c r="AF135" i="18"/>
  <c r="Z128" i="18"/>
  <c r="Y128" i="18"/>
  <c r="X124" i="18"/>
  <c r="AH124" i="18" s="1"/>
  <c r="AJ124" i="18" s="1"/>
  <c r="AN124" i="18" s="1"/>
  <c r="AV124" i="18" s="1"/>
  <c r="AI124" i="18"/>
  <c r="AH111" i="18"/>
  <c r="AJ111" i="18" s="1"/>
  <c r="AN111" i="18" s="1"/>
  <c r="AV111" i="18" s="1"/>
  <c r="V108" i="18"/>
  <c r="AB108" i="18" s="1"/>
  <c r="AC108" i="18"/>
  <c r="AB104" i="18"/>
  <c r="AD104" i="18" s="1"/>
  <c r="AL104" i="18" s="1"/>
  <c r="AT104" i="18" s="1"/>
  <c r="Y28" i="18"/>
  <c r="AA28" i="18" s="1"/>
  <c r="AK28" i="18" s="1"/>
  <c r="AS28" i="18" s="1"/>
  <c r="W10" i="18"/>
  <c r="AF10" i="18" s="1"/>
  <c r="AE10" i="18"/>
  <c r="AG10" i="18" s="1"/>
  <c r="AM10" i="18" s="1"/>
  <c r="AU10" i="18" s="1"/>
  <c r="U12" i="18"/>
  <c r="Z12" i="18" s="1"/>
  <c r="Y7" i="18"/>
  <c r="AA7" i="18" s="1"/>
  <c r="AK7" i="18" s="1"/>
  <c r="AS7" i="18" s="1"/>
  <c r="U148" i="18"/>
  <c r="Z148" i="18" s="1"/>
  <c r="Y148" i="18"/>
  <c r="AA148" i="18" s="1"/>
  <c r="AK148" i="18" s="1"/>
  <c r="AS148" i="18" s="1"/>
  <c r="AF144" i="18"/>
  <c r="U135" i="18"/>
  <c r="Y135" i="18"/>
  <c r="Z135" i="18"/>
  <c r="W132" i="18"/>
  <c r="AE132" i="18" s="1"/>
  <c r="AF132" i="18"/>
  <c r="AF117" i="18"/>
  <c r="AG117" i="18" s="1"/>
  <c r="AM117" i="18" s="1"/>
  <c r="AU117" i="18" s="1"/>
  <c r="AH103" i="18"/>
  <c r="AJ103" i="18" s="1"/>
  <c r="AN103" i="18" s="1"/>
  <c r="AV103" i="18" s="1"/>
  <c r="X93" i="18"/>
  <c r="AI93" i="18" s="1"/>
  <c r="Y65" i="18"/>
  <c r="Z65" i="18"/>
  <c r="AA65" i="18" s="1"/>
  <c r="AK65" i="18" s="1"/>
  <c r="AS65" i="18" s="1"/>
  <c r="Z38" i="18"/>
  <c r="Y38" i="18"/>
  <c r="AA38" i="18" s="1"/>
  <c r="AK38" i="18" s="1"/>
  <c r="AS38" i="18" s="1"/>
  <c r="X36" i="18"/>
  <c r="AI36" i="18" s="1"/>
  <c r="AH36" i="18"/>
  <c r="V24" i="18"/>
  <c r="AG20" i="18"/>
  <c r="AM20" i="18" s="1"/>
  <c r="AU20" i="18" s="1"/>
  <c r="W19" i="18"/>
  <c r="AE19" i="18"/>
  <c r="AF19" i="18"/>
  <c r="AI13" i="18"/>
  <c r="Y10" i="18"/>
  <c r="AJ13" i="18"/>
  <c r="AN13" i="18" s="1"/>
  <c r="AV13" i="18" s="1"/>
  <c r="V149" i="18"/>
  <c r="AB149" i="18"/>
  <c r="AC149" i="18"/>
  <c r="W131" i="18"/>
  <c r="AF131" i="18" s="1"/>
  <c r="AG131" i="18" s="1"/>
  <c r="AM131" i="18" s="1"/>
  <c r="AU131" i="18" s="1"/>
  <c r="V82" i="18"/>
  <c r="AC82" i="18" s="1"/>
  <c r="AB82" i="18"/>
  <c r="V49" i="18"/>
  <c r="AB49" i="18"/>
  <c r="AC49" i="18"/>
  <c r="W38" i="18"/>
  <c r="AE38" i="18"/>
  <c r="U34" i="18"/>
  <c r="Z34" i="18" s="1"/>
  <c r="Y34" i="18"/>
  <c r="AA34" i="18" s="1"/>
  <c r="AK34" i="18" s="1"/>
  <c r="AS34" i="18" s="1"/>
  <c r="AF23" i="18"/>
  <c r="W23" i="18"/>
  <c r="AE23" i="18" s="1"/>
  <c r="V126" i="18"/>
  <c r="AB126" i="18" s="1"/>
  <c r="AD126" i="18" s="1"/>
  <c r="AL126" i="18" s="1"/>
  <c r="AT126" i="18" s="1"/>
  <c r="AC126" i="18"/>
  <c r="W111" i="18"/>
  <c r="AF111" i="18" s="1"/>
  <c r="AE111" i="18"/>
  <c r="AG111" i="18" s="1"/>
  <c r="AM111" i="18" s="1"/>
  <c r="AU111" i="18" s="1"/>
  <c r="V56" i="18"/>
  <c r="AC56" i="18" s="1"/>
  <c r="AB56" i="18"/>
  <c r="U35" i="18"/>
  <c r="U14" i="18"/>
  <c r="Y14" i="18" s="1"/>
  <c r="AA14" i="18" s="1"/>
  <c r="AK14" i="18" s="1"/>
  <c r="AS14" i="18" s="1"/>
  <c r="Z14" i="18"/>
  <c r="V135" i="18"/>
  <c r="AC135" i="18" s="1"/>
  <c r="AB135" i="18"/>
  <c r="V124" i="18"/>
  <c r="AB124" i="18"/>
  <c r="U56" i="18"/>
  <c r="Y56" i="18" s="1"/>
  <c r="Z56" i="18"/>
  <c r="X134" i="18"/>
  <c r="W115" i="18"/>
  <c r="AE115" i="18" s="1"/>
  <c r="W79" i="18"/>
  <c r="AE79" i="18"/>
  <c r="AF79" i="18"/>
  <c r="V71" i="18"/>
  <c r="AB71" i="18" s="1"/>
  <c r="AC71" i="18"/>
  <c r="AD41" i="18"/>
  <c r="AL41" i="18" s="1"/>
  <c r="AT41" i="18" s="1"/>
  <c r="W13" i="18"/>
  <c r="AF13" i="18" s="1"/>
  <c r="AE13" i="18"/>
  <c r="AG13" i="18" s="1"/>
  <c r="AM13" i="18" s="1"/>
  <c r="AU13" i="18" s="1"/>
  <c r="AH140" i="18"/>
  <c r="AI140" i="18"/>
  <c r="AC89" i="18"/>
  <c r="V83" i="18"/>
  <c r="AB83" i="18" s="1"/>
  <c r="AC83" i="18"/>
  <c r="AB79" i="18"/>
  <c r="AD79" i="18" s="1"/>
  <c r="AL79" i="18" s="1"/>
  <c r="AT79" i="18" s="1"/>
  <c r="AC79" i="18"/>
  <c r="AD76" i="18"/>
  <c r="AL76" i="18" s="1"/>
  <c r="AT76" i="18" s="1"/>
  <c r="AJ74" i="18"/>
  <c r="AN74" i="18" s="1"/>
  <c r="AV74" i="18" s="1"/>
  <c r="AH68" i="18"/>
  <c r="AA43" i="18"/>
  <c r="AK43" i="18" s="1"/>
  <c r="AS43" i="18" s="1"/>
  <c r="X37" i="18"/>
  <c r="AI37" i="18" s="1"/>
  <c r="AH37" i="18"/>
  <c r="AJ37" i="18" s="1"/>
  <c r="AN37" i="18" s="1"/>
  <c r="AV37" i="18" s="1"/>
  <c r="V36" i="18"/>
  <c r="AB36" i="18" s="1"/>
  <c r="AD36" i="18" s="1"/>
  <c r="AL36" i="18" s="1"/>
  <c r="AT36" i="18" s="1"/>
  <c r="AC36" i="18"/>
  <c r="AD19" i="18"/>
  <c r="AL19" i="18" s="1"/>
  <c r="AT19" i="18" s="1"/>
  <c r="AE16" i="18"/>
  <c r="AG16" i="18" s="1"/>
  <c r="AM16" i="18" s="1"/>
  <c r="AU16" i="18" s="1"/>
  <c r="V13" i="18"/>
  <c r="AB13" i="18"/>
  <c r="AC13" i="18"/>
  <c r="AH154" i="18"/>
  <c r="AJ154" i="18" s="1"/>
  <c r="AN154" i="18" s="1"/>
  <c r="AV154" i="18" s="1"/>
  <c r="AH152" i="18"/>
  <c r="AJ152" i="18" s="1"/>
  <c r="AN152" i="18" s="1"/>
  <c r="AV152" i="18" s="1"/>
  <c r="AI152" i="18"/>
  <c r="W147" i="18"/>
  <c r="AE147" i="18" s="1"/>
  <c r="U129" i="18"/>
  <c r="Y129" i="18" s="1"/>
  <c r="Z129" i="18"/>
  <c r="AF125" i="18"/>
  <c r="W122" i="18"/>
  <c r="AE122" i="18" s="1"/>
  <c r="AG122" i="18" s="1"/>
  <c r="AM122" i="18" s="1"/>
  <c r="AU122" i="18" s="1"/>
  <c r="AF122" i="18"/>
  <c r="U111" i="18"/>
  <c r="Y111" i="18" s="1"/>
  <c r="Z111" i="18"/>
  <c r="W101" i="18"/>
  <c r="AF101" i="18" s="1"/>
  <c r="W99" i="18"/>
  <c r="AF99" i="18" s="1"/>
  <c r="AE99" i="18"/>
  <c r="AG99" i="18" s="1"/>
  <c r="AM99" i="18" s="1"/>
  <c r="AU99" i="18" s="1"/>
  <c r="AB95" i="18"/>
  <c r="AD95" i="18" s="1"/>
  <c r="AL95" i="18" s="1"/>
  <c r="AT95" i="18" s="1"/>
  <c r="AC95" i="18"/>
  <c r="V16" i="18"/>
  <c r="AB16" i="18"/>
  <c r="AC16" i="18"/>
  <c r="AH14" i="18"/>
  <c r="AJ14" i="18" s="1"/>
  <c r="AN14" i="18" s="1"/>
  <c r="AV14" i="18" s="1"/>
  <c r="V140" i="18"/>
  <c r="AB140" i="18" s="1"/>
  <c r="AC140" i="18"/>
  <c r="AH137" i="18"/>
  <c r="AJ137" i="18" s="1"/>
  <c r="AN137" i="18" s="1"/>
  <c r="AV137" i="18" s="1"/>
  <c r="AH131" i="18"/>
  <c r="AJ131" i="18" s="1"/>
  <c r="AN131" i="18" s="1"/>
  <c r="AV131" i="18" s="1"/>
  <c r="AF120" i="18"/>
  <c r="AG120" i="18" s="1"/>
  <c r="AM120" i="18" s="1"/>
  <c r="AU120" i="18" s="1"/>
  <c r="Y107" i="18"/>
  <c r="AI104" i="18"/>
  <c r="AI86" i="18"/>
  <c r="V68" i="18"/>
  <c r="AB68" i="18" s="1"/>
  <c r="AD68" i="18" s="1"/>
  <c r="AL68" i="18" s="1"/>
  <c r="AT68" i="18" s="1"/>
  <c r="AC68" i="18"/>
  <c r="AI49" i="18"/>
  <c r="AH49" i="18"/>
  <c r="AJ49" i="18" s="1"/>
  <c r="AN49" i="18" s="1"/>
  <c r="AV49" i="18" s="1"/>
  <c r="W44" i="18"/>
  <c r="AF44" i="18" s="1"/>
  <c r="AE44" i="18"/>
  <c r="AG44" i="18" s="1"/>
  <c r="AM44" i="18" s="1"/>
  <c r="AU44" i="18" s="1"/>
  <c r="U39" i="18"/>
  <c r="X30" i="18"/>
  <c r="AH30" i="18" s="1"/>
  <c r="AJ30" i="18" s="1"/>
  <c r="AN30" i="18" s="1"/>
  <c r="AV30" i="18" s="1"/>
  <c r="AI30" i="18"/>
  <c r="AA19" i="18"/>
  <c r="AK19" i="18" s="1"/>
  <c r="AS19" i="18" s="1"/>
  <c r="AI146" i="18"/>
  <c r="AJ146" i="18" s="1"/>
  <c r="AN146" i="18" s="1"/>
  <c r="AV146" i="18" s="1"/>
  <c r="U143" i="18"/>
  <c r="Y143" i="18"/>
  <c r="Z143" i="18"/>
  <c r="U126" i="18"/>
  <c r="Y126" i="18" s="1"/>
  <c r="Z126" i="18"/>
  <c r="Y116" i="18"/>
  <c r="X113" i="18"/>
  <c r="AH113" i="18" s="1"/>
  <c r="X107" i="18"/>
  <c r="AH107" i="18"/>
  <c r="AG73" i="18"/>
  <c r="AM73" i="18" s="1"/>
  <c r="AU73" i="18" s="1"/>
  <c r="AG46" i="18"/>
  <c r="AM46" i="18" s="1"/>
  <c r="AU46" i="18" s="1"/>
  <c r="W151" i="18"/>
  <c r="AF151" i="18" s="1"/>
  <c r="AE151" i="18"/>
  <c r="AG151" i="18" s="1"/>
  <c r="AM151" i="18" s="1"/>
  <c r="AU151" i="18" s="1"/>
  <c r="AG125" i="18"/>
  <c r="AM125" i="18" s="1"/>
  <c r="AU125" i="18" s="1"/>
  <c r="W149" i="18"/>
  <c r="AE131" i="18"/>
  <c r="AC122" i="18"/>
  <c r="AD122" i="18" s="1"/>
  <c r="AL122" i="18" s="1"/>
  <c r="AT122" i="18" s="1"/>
  <c r="AI114" i="18"/>
  <c r="AI110" i="18"/>
  <c r="AJ110" i="18" s="1"/>
  <c r="AN110" i="18" s="1"/>
  <c r="AV110" i="18" s="1"/>
  <c r="AJ104" i="18"/>
  <c r="AN104" i="18" s="1"/>
  <c r="AV104" i="18" s="1"/>
  <c r="AB101" i="18"/>
  <c r="AC101" i="18"/>
  <c r="X88" i="18"/>
  <c r="AH88" i="18"/>
  <c r="AI88" i="18"/>
  <c r="AA68" i="18"/>
  <c r="AK68" i="18" s="1"/>
  <c r="AS68" i="18" s="1"/>
  <c r="V32" i="18"/>
  <c r="AC32" i="18"/>
  <c r="X28" i="18"/>
  <c r="AH28" i="18" s="1"/>
  <c r="AJ28" i="18" s="1"/>
  <c r="AN28" i="18" s="1"/>
  <c r="AV28" i="18" s="1"/>
  <c r="AI28" i="18"/>
  <c r="X26" i="18"/>
  <c r="AI26" i="18" s="1"/>
  <c r="AH26" i="18"/>
  <c r="AJ151" i="18"/>
  <c r="AN151" i="18" s="1"/>
  <c r="AV151" i="18" s="1"/>
  <c r="AD123" i="18"/>
  <c r="AL123" i="18" s="1"/>
  <c r="AT123" i="18" s="1"/>
  <c r="AB121" i="18"/>
  <c r="AE98" i="18"/>
  <c r="AG98" i="18" s="1"/>
  <c r="AM98" i="18" s="1"/>
  <c r="AU98" i="18" s="1"/>
  <c r="AG76" i="18"/>
  <c r="AM76" i="18" s="1"/>
  <c r="AU76" i="18" s="1"/>
  <c r="AD37" i="18"/>
  <c r="AL37" i="18" s="1"/>
  <c r="AT37" i="18" s="1"/>
  <c r="AB130" i="18"/>
  <c r="AI106" i="18"/>
  <c r="AC90" i="18"/>
  <c r="AH56" i="18"/>
  <c r="AF46" i="18"/>
  <c r="Y30" i="18"/>
  <c r="AA30" i="18" s="1"/>
  <c r="AK30" i="18" s="1"/>
  <c r="AS30" i="18" s="1"/>
  <c r="Z20" i="18"/>
  <c r="AA20" i="18" s="1"/>
  <c r="AK20" i="18" s="1"/>
  <c r="AS20" i="18" s="1"/>
  <c r="Z16" i="18"/>
  <c r="AA16" i="18" s="1"/>
  <c r="AK16" i="18" s="1"/>
  <c r="AS16" i="18" s="1"/>
  <c r="Z10" i="18"/>
  <c r="AA10" i="18" s="1"/>
  <c r="AK10" i="18" s="1"/>
  <c r="AS10" i="18" s="1"/>
  <c r="Z104" i="18"/>
  <c r="AB44" i="18"/>
  <c r="AD44" i="18" s="1"/>
  <c r="AL44" i="18" s="1"/>
  <c r="AT44" i="18" s="1"/>
  <c r="AI34" i="18"/>
  <c r="AJ34" i="18" s="1"/>
  <c r="AN34" i="18" s="1"/>
  <c r="AV34" i="18" s="1"/>
  <c r="Z28" i="18"/>
  <c r="AH20" i="18"/>
  <c r="AF110" i="18"/>
  <c r="AG110" i="18" s="1"/>
  <c r="AM110" i="18" s="1"/>
  <c r="AU110" i="18" s="1"/>
  <c r="AF33" i="18"/>
  <c r="AJ121" i="18"/>
  <c r="AN121" i="18" s="1"/>
  <c r="AV121" i="18" s="1"/>
  <c r="Y91" i="18"/>
  <c r="AG85" i="18"/>
  <c r="AM85" i="18" s="1"/>
  <c r="AU85" i="18" s="1"/>
  <c r="AA53" i="18"/>
  <c r="AK53" i="18" s="1"/>
  <c r="AS53" i="18" s="1"/>
  <c r="AH44" i="18"/>
  <c r="AJ44" i="18" s="1"/>
  <c r="AN44" i="18" s="1"/>
  <c r="AV44" i="18" s="1"/>
  <c r="AJ21" i="18"/>
  <c r="AN21" i="18" s="1"/>
  <c r="AV21" i="18" s="1"/>
  <c r="AD8" i="18"/>
  <c r="AL8" i="18" s="1"/>
  <c r="AT8" i="18" s="1"/>
  <c r="AJ67" i="18"/>
  <c r="AN67" i="18" s="1"/>
  <c r="AV67" i="18" s="1"/>
  <c r="AF9" i="18"/>
  <c r="AI154" i="18"/>
  <c r="AI131" i="18"/>
  <c r="AH108" i="18"/>
  <c r="AJ108" i="18" s="1"/>
  <c r="AN108" i="18" s="1"/>
  <c r="AV108" i="18" s="1"/>
  <c r="AC104" i="18"/>
  <c r="AG86" i="18"/>
  <c r="AM86" i="18" s="1"/>
  <c r="AU86" i="18" s="1"/>
  <c r="AB72" i="18"/>
  <c r="AD72" i="18" s="1"/>
  <c r="AL72" i="18" s="1"/>
  <c r="AT72" i="18" s="1"/>
  <c r="AB60" i="18"/>
  <c r="AD60" i="18" s="1"/>
  <c r="AL60" i="18" s="1"/>
  <c r="AT60" i="18" s="1"/>
  <c r="Z57" i="18"/>
  <c r="AA57" i="18" s="1"/>
  <c r="AK57" i="18" s="1"/>
  <c r="AS57" i="18" s="1"/>
  <c r="AB9" i="18"/>
  <c r="AC41" i="18"/>
  <c r="AB33" i="18"/>
  <c r="AJ24" i="18"/>
  <c r="AN24" i="18" s="1"/>
  <c r="AV24" i="18" s="1"/>
  <c r="AF98" i="18"/>
  <c r="AC94" i="18"/>
  <c r="AF73" i="18"/>
  <c r="AB54" i="18"/>
  <c r="AD54" i="18" s="1"/>
  <c r="AL54" i="18" s="1"/>
  <c r="AT54" i="18" s="1"/>
  <c r="Z27" i="18"/>
  <c r="AB20" i="18"/>
  <c r="AE12" i="18"/>
  <c r="AG12" i="18" s="1"/>
  <c r="AM12" i="18" s="1"/>
  <c r="AU12" i="18" s="1"/>
  <c r="N7" i="11"/>
  <c r="R7" i="11" s="1"/>
  <c r="O147" i="11"/>
  <c r="AC96" i="3"/>
  <c r="AD96" i="3" s="1"/>
  <c r="AH96" i="3" s="1"/>
  <c r="AC103" i="3"/>
  <c r="AD103" i="3" s="1"/>
  <c r="AH103" i="3" s="1"/>
  <c r="AC90" i="3"/>
  <c r="AD90" i="3" s="1"/>
  <c r="AH90" i="3" s="1"/>
  <c r="AC129" i="3"/>
  <c r="AD129" i="3" s="1"/>
  <c r="AH129" i="3" s="1"/>
  <c r="AC6" i="3"/>
  <c r="AD6" i="3" s="1"/>
  <c r="AH6" i="3" s="1"/>
  <c r="AC54" i="3"/>
  <c r="AD54" i="3" s="1"/>
  <c r="AH54" i="3" s="1"/>
  <c r="AC39" i="3"/>
  <c r="AD39" i="3" s="1"/>
  <c r="AH39" i="3" s="1"/>
  <c r="AC148" i="3"/>
  <c r="AD148" i="3" s="1"/>
  <c r="AH148" i="3" s="1"/>
  <c r="AC128" i="3"/>
  <c r="AD128" i="3" s="1"/>
  <c r="AH128" i="3" s="1"/>
  <c r="AC58" i="3"/>
  <c r="AD58" i="3" s="1"/>
  <c r="AH58" i="3" s="1"/>
  <c r="AC71" i="3"/>
  <c r="AD71" i="3" s="1"/>
  <c r="AH71" i="3" s="1"/>
  <c r="AC112" i="3"/>
  <c r="AD112" i="3" s="1"/>
  <c r="AH112" i="3" s="1"/>
  <c r="AC63" i="3"/>
  <c r="AD63" i="3" s="1"/>
  <c r="AH63" i="3" s="1"/>
  <c r="AC66" i="3"/>
  <c r="AD66" i="3" s="1"/>
  <c r="AH66" i="3" s="1"/>
  <c r="AC92" i="3"/>
  <c r="AD92" i="3" s="1"/>
  <c r="AH92" i="3" s="1"/>
  <c r="AC125" i="3"/>
  <c r="AD125" i="3" s="1"/>
  <c r="AH125" i="3" s="1"/>
  <c r="AC77" i="3"/>
  <c r="AD77" i="3" s="1"/>
  <c r="AH77" i="3" s="1"/>
  <c r="AC133" i="3"/>
  <c r="AD133" i="3" s="1"/>
  <c r="AH133" i="3" s="1"/>
  <c r="AC118" i="3"/>
  <c r="AD118" i="3" s="1"/>
  <c r="AH118" i="3" s="1"/>
  <c r="AC113" i="3"/>
  <c r="AD113" i="3" s="1"/>
  <c r="AH113" i="3" s="1"/>
  <c r="AC99" i="3"/>
  <c r="AD99" i="3" s="1"/>
  <c r="AH99" i="3" s="1"/>
  <c r="AB15" i="3"/>
  <c r="AC83" i="3"/>
  <c r="AD83" i="3" s="1"/>
  <c r="AH83" i="3" s="1"/>
  <c r="Y147" i="3"/>
  <c r="AC147" i="3" s="1"/>
  <c r="AD147" i="3" s="1"/>
  <c r="AH147" i="3" s="1"/>
  <c r="AC149" i="3"/>
  <c r="AD149" i="3" s="1"/>
  <c r="AH149" i="3" s="1"/>
  <c r="AC121" i="3"/>
  <c r="AD121" i="3" s="1"/>
  <c r="AH121" i="3" s="1"/>
  <c r="V149" i="3"/>
  <c r="V119" i="3"/>
  <c r="AB59" i="3"/>
  <c r="AC59" i="3" s="1"/>
  <c r="AD59" i="3" s="1"/>
  <c r="AH59" i="3" s="1"/>
  <c r="AB36" i="3"/>
  <c r="AB19" i="3"/>
  <c r="V82" i="3"/>
  <c r="AC82" i="3" s="1"/>
  <c r="AD82" i="3" s="1"/>
  <c r="AH82" i="3" s="1"/>
  <c r="AB39" i="3"/>
  <c r="V130" i="3"/>
  <c r="AC130" i="3" s="1"/>
  <c r="AD130" i="3" s="1"/>
  <c r="AH130" i="3" s="1"/>
  <c r="AC122" i="3"/>
  <c r="AD122" i="3" s="1"/>
  <c r="AH122" i="3" s="1"/>
  <c r="Y117" i="3"/>
  <c r="AC117" i="3" s="1"/>
  <c r="AD117" i="3" s="1"/>
  <c r="AH117" i="3" s="1"/>
  <c r="AB148" i="3"/>
  <c r="Y97" i="3"/>
  <c r="AC97" i="3" s="1"/>
  <c r="AD97" i="3" s="1"/>
  <c r="AH97" i="3" s="1"/>
  <c r="AB111" i="3"/>
  <c r="AC111" i="3" s="1"/>
  <c r="AD111" i="3" s="1"/>
  <c r="AH111" i="3" s="1"/>
  <c r="V15" i="3"/>
  <c r="V68" i="3"/>
  <c r="AC68" i="3" s="1"/>
  <c r="AD68" i="3" s="1"/>
  <c r="AH68" i="3" s="1"/>
  <c r="V57" i="3"/>
  <c r="AC57" i="3" s="1"/>
  <c r="AD57" i="3" s="1"/>
  <c r="AH57" i="3" s="1"/>
  <c r="Y20" i="3"/>
  <c r="Y14" i="3"/>
  <c r="V81" i="3"/>
  <c r="AC81" i="3" s="1"/>
  <c r="AD81" i="3" s="1"/>
  <c r="AH81" i="3" s="1"/>
  <c r="V30" i="3"/>
  <c r="AD30" i="3" s="1"/>
  <c r="AH30" i="3" s="1"/>
  <c r="Q29" i="2" s="1"/>
  <c r="AB21" i="3"/>
  <c r="AD21" i="3" s="1"/>
  <c r="AH21" i="3" s="1"/>
  <c r="Q20" i="2" s="1"/>
  <c r="V120" i="3"/>
  <c r="AB97" i="3"/>
  <c r="V22" i="3"/>
  <c r="V12" i="3"/>
  <c r="AB41" i="3"/>
  <c r="AB80" i="3"/>
  <c r="AC80" i="3" s="1"/>
  <c r="AD80" i="3" s="1"/>
  <c r="AH80" i="3" s="1"/>
  <c r="AB56" i="3"/>
  <c r="AC56" i="3" s="1"/>
  <c r="AD56" i="3" s="1"/>
  <c r="AH56" i="3" s="1"/>
  <c r="AC101" i="3"/>
  <c r="AD101" i="3" s="1"/>
  <c r="AH101" i="3" s="1"/>
  <c r="AC134" i="3"/>
  <c r="AD134" i="3" s="1"/>
  <c r="AH134" i="3" s="1"/>
  <c r="AC48" i="3"/>
  <c r="AD48" i="3" s="1"/>
  <c r="AH48" i="3" s="1"/>
  <c r="V41" i="3"/>
  <c r="AC41" i="3" s="1"/>
  <c r="AD41" i="3" s="1"/>
  <c r="AH41" i="3" s="1"/>
  <c r="Y142" i="3"/>
  <c r="AC105" i="3"/>
  <c r="AD105" i="3" s="1"/>
  <c r="AH105" i="3" s="1"/>
  <c r="AB98" i="3"/>
  <c r="AC84" i="3"/>
  <c r="AD84" i="3" s="1"/>
  <c r="AH84" i="3" s="1"/>
  <c r="V26" i="3"/>
  <c r="AD26" i="3" s="1"/>
  <c r="AH26" i="3" s="1"/>
  <c r="Q25" i="2" s="1"/>
  <c r="V9" i="3"/>
  <c r="AB7" i="3"/>
  <c r="V142" i="3"/>
  <c r="Y146" i="3"/>
  <c r="AC146" i="3" s="1"/>
  <c r="AD146" i="3" s="1"/>
  <c r="AH146" i="3" s="1"/>
  <c r="V132" i="3"/>
  <c r="AC132" i="3" s="1"/>
  <c r="AD132" i="3" s="1"/>
  <c r="AH132" i="3" s="1"/>
  <c r="AB116" i="3"/>
  <c r="V116" i="3"/>
  <c r="V17" i="3"/>
  <c r="AB55" i="3"/>
  <c r="AC55" i="3" s="1"/>
  <c r="AD55" i="3" s="1"/>
  <c r="AH55" i="3" s="1"/>
  <c r="AC131" i="3"/>
  <c r="AD131" i="3" s="1"/>
  <c r="AH131" i="3" s="1"/>
  <c r="V62" i="3"/>
  <c r="AC62" i="3" s="1"/>
  <c r="AD62" i="3" s="1"/>
  <c r="AH62" i="3" s="1"/>
  <c r="V72" i="3"/>
  <c r="AC72" i="3" s="1"/>
  <c r="AD72" i="3" s="1"/>
  <c r="AH72" i="3" s="1"/>
  <c r="AB33" i="3"/>
  <c r="AC126" i="3"/>
  <c r="AD126" i="3" s="1"/>
  <c r="AH126" i="3" s="1"/>
  <c r="V60" i="3"/>
  <c r="AC60" i="3" s="1"/>
  <c r="AD60" i="3" s="1"/>
  <c r="AH60" i="3" s="1"/>
  <c r="AB52" i="3"/>
  <c r="AC52" i="3" s="1"/>
  <c r="AD52" i="3" s="1"/>
  <c r="AH52" i="3" s="1"/>
  <c r="AB46" i="3"/>
  <c r="AC46" i="3" s="1"/>
  <c r="AD46" i="3" s="1"/>
  <c r="AH46" i="3" s="1"/>
  <c r="AB54" i="3"/>
  <c r="AB26" i="3"/>
  <c r="Y32" i="3"/>
  <c r="Y17" i="3"/>
  <c r="AC98" i="3"/>
  <c r="AD98" i="3" s="1"/>
  <c r="AH98" i="3" s="1"/>
  <c r="AC116" i="3"/>
  <c r="AD116" i="3" s="1"/>
  <c r="AH116" i="3" s="1"/>
  <c r="AC104" i="3"/>
  <c r="AD104" i="3" s="1"/>
  <c r="AH104" i="3" s="1"/>
  <c r="AC74" i="3"/>
  <c r="AD74" i="3" s="1"/>
  <c r="AH74" i="3" s="1"/>
  <c r="AD27" i="3"/>
  <c r="AH27" i="3" s="1"/>
  <c r="Q26" i="2" s="1"/>
  <c r="V42" i="3"/>
  <c r="AC42" i="3" s="1"/>
  <c r="AD42" i="3" s="1"/>
  <c r="AH42" i="3" s="1"/>
  <c r="AB37" i="3"/>
  <c r="AC37" i="3" s="1"/>
  <c r="AD37" i="3" s="1"/>
  <c r="AH37" i="3" s="1"/>
  <c r="Q61" i="2" s="1"/>
  <c r="V67" i="3"/>
  <c r="AC67" i="3" s="1"/>
  <c r="AD67" i="3" s="1"/>
  <c r="AH67" i="3" s="1"/>
  <c r="AC44" i="3"/>
  <c r="AD44" i="3" s="1"/>
  <c r="AH44" i="3" s="1"/>
  <c r="V47" i="3"/>
  <c r="AB34" i="3"/>
  <c r="Y151" i="3"/>
  <c r="AC151" i="3" s="1"/>
  <c r="AD151" i="3" s="1"/>
  <c r="AH151" i="3" s="1"/>
  <c r="AB129" i="3"/>
  <c r="V115" i="3"/>
  <c r="AC115" i="3" s="1"/>
  <c r="AD115" i="3" s="1"/>
  <c r="AH115" i="3" s="1"/>
  <c r="V100" i="3"/>
  <c r="AB119" i="3"/>
  <c r="V123" i="3"/>
  <c r="AC123" i="3" s="1"/>
  <c r="AD123" i="3" s="1"/>
  <c r="AH123" i="3" s="1"/>
  <c r="Y135" i="3"/>
  <c r="AC135" i="3" s="1"/>
  <c r="AD135" i="3" s="1"/>
  <c r="AH135" i="3" s="1"/>
  <c r="AC65" i="3"/>
  <c r="AD65" i="3" s="1"/>
  <c r="AH65" i="3" s="1"/>
  <c r="V18" i="3"/>
  <c r="AD18" i="3" s="1"/>
  <c r="AH18" i="3" s="1"/>
  <c r="Q17" i="2" s="1"/>
  <c r="AB47" i="3"/>
  <c r="AC47" i="3" s="1"/>
  <c r="AD47" i="3" s="1"/>
  <c r="AH47" i="3" s="1"/>
  <c r="AB25" i="3"/>
  <c r="Y36" i="3"/>
  <c r="AD36" i="3" s="1"/>
  <c r="AH36" i="3" s="1"/>
  <c r="Q35" i="2" s="1"/>
  <c r="Y15" i="3"/>
  <c r="V152" i="3"/>
  <c r="AB136" i="3"/>
  <c r="AC136" i="3" s="1"/>
  <c r="AD136" i="3" s="1"/>
  <c r="AH136" i="3" s="1"/>
  <c r="AI8" i="22"/>
  <c r="AM8" i="22" s="1"/>
  <c r="AP8" i="22" s="1"/>
  <c r="AK18" i="22"/>
  <c r="AJ18" i="22"/>
  <c r="AL18" i="22" s="1"/>
  <c r="AN18" i="22" s="1"/>
  <c r="AR18" i="22" s="1"/>
  <c r="AH23" i="22"/>
  <c r="AG23" i="22"/>
  <c r="AJ28" i="22"/>
  <c r="AK28" i="22"/>
  <c r="AK37" i="22"/>
  <c r="AJ37" i="22"/>
  <c r="AJ72" i="22"/>
  <c r="AK72" i="22"/>
  <c r="AJ77" i="22"/>
  <c r="AK77" i="22"/>
  <c r="AH155" i="22"/>
  <c r="AG155" i="22"/>
  <c r="AI155" i="22" s="1"/>
  <c r="AM155" i="22" s="1"/>
  <c r="AP155" i="22" s="1"/>
  <c r="AH152" i="22"/>
  <c r="AG152" i="22"/>
  <c r="AI152" i="22" s="1"/>
  <c r="AM152" i="22" s="1"/>
  <c r="AP152" i="22" s="1"/>
  <c r="O149" i="22"/>
  <c r="Q149" i="22" s="1"/>
  <c r="U149" i="22" s="1"/>
  <c r="AO149" i="22" s="1"/>
  <c r="P149" i="22"/>
  <c r="AJ130" i="22"/>
  <c r="AL130" i="22" s="1"/>
  <c r="AN130" i="22" s="1"/>
  <c r="AR130" i="22" s="1"/>
  <c r="AK130" i="22"/>
  <c r="O128" i="22"/>
  <c r="Q128" i="22" s="1"/>
  <c r="U128" i="22" s="1"/>
  <c r="AO128" i="22" s="1"/>
  <c r="AI122" i="22"/>
  <c r="AM122" i="22" s="1"/>
  <c r="AP122" i="22" s="1"/>
  <c r="M99" i="22"/>
  <c r="O99" i="22" s="1"/>
  <c r="Q99" i="22" s="1"/>
  <c r="U99" i="22" s="1"/>
  <c r="AO99" i="22" s="1"/>
  <c r="AS99" i="22" s="1"/>
  <c r="AT99" i="22" s="1"/>
  <c r="P99" i="22"/>
  <c r="O94" i="22"/>
  <c r="P94" i="22"/>
  <c r="AK14" i="22"/>
  <c r="AJ14" i="22"/>
  <c r="AL14" i="22" s="1"/>
  <c r="AN14" i="22" s="1"/>
  <c r="AR14" i="22" s="1"/>
  <c r="AH19" i="22"/>
  <c r="AG19" i="22"/>
  <c r="AL33" i="22"/>
  <c r="AN33" i="22" s="1"/>
  <c r="AR33" i="22" s="1"/>
  <c r="AJ67" i="22"/>
  <c r="AL67" i="22" s="1"/>
  <c r="AN67" i="22" s="1"/>
  <c r="AR67" i="22" s="1"/>
  <c r="AK67" i="22"/>
  <c r="M91" i="22"/>
  <c r="P91" i="22" s="1"/>
  <c r="O91" i="22"/>
  <c r="Q91" i="22" s="1"/>
  <c r="U91" i="22" s="1"/>
  <c r="AO91" i="22" s="1"/>
  <c r="M79" i="22"/>
  <c r="P79" i="22" s="1"/>
  <c r="O67" i="22"/>
  <c r="Q67" i="22" s="1"/>
  <c r="U67" i="22" s="1"/>
  <c r="AO67" i="22" s="1"/>
  <c r="M43" i="22"/>
  <c r="P43" i="22" s="1"/>
  <c r="Q31" i="22"/>
  <c r="U31" i="22" s="1"/>
  <c r="AO31" i="22" s="1"/>
  <c r="M19" i="22"/>
  <c r="O19" i="22" s="1"/>
  <c r="P19" i="22"/>
  <c r="N91" i="22"/>
  <c r="R91" i="22" s="1"/>
  <c r="N79" i="22"/>
  <c r="R79" i="22"/>
  <c r="N67" i="22"/>
  <c r="R67" i="22" s="1"/>
  <c r="N55" i="22"/>
  <c r="S55" i="22" s="1"/>
  <c r="N43" i="22"/>
  <c r="S43" i="22" s="1"/>
  <c r="N31" i="22"/>
  <c r="R31" i="22" s="1"/>
  <c r="N19" i="22"/>
  <c r="S19" i="22"/>
  <c r="R19" i="22"/>
  <c r="T19" i="22" s="1"/>
  <c r="V19" i="22" s="1"/>
  <c r="AQ19" i="22" s="1"/>
  <c r="R124" i="22"/>
  <c r="S124" i="22"/>
  <c r="N152" i="22"/>
  <c r="R152" i="22" s="1"/>
  <c r="T152" i="22" s="1"/>
  <c r="V152" i="22" s="1"/>
  <c r="AQ152" i="22" s="1"/>
  <c r="AS152" i="22" s="1"/>
  <c r="AT152" i="22" s="1"/>
  <c r="S152" i="22"/>
  <c r="AH130" i="22"/>
  <c r="AG130" i="22"/>
  <c r="N111" i="22"/>
  <c r="R111" i="22" s="1"/>
  <c r="AK98" i="22"/>
  <c r="AJ98" i="22"/>
  <c r="R96" i="22"/>
  <c r="AG93" i="22"/>
  <c r="AH93" i="22"/>
  <c r="M78" i="22"/>
  <c r="P78" i="22" s="1"/>
  <c r="P66" i="22"/>
  <c r="O66" i="22"/>
  <c r="P54" i="22"/>
  <c r="M54" i="22"/>
  <c r="O54" i="22"/>
  <c r="Q54" i="22" s="1"/>
  <c r="U54" i="22" s="1"/>
  <c r="AO54" i="22" s="1"/>
  <c r="M30" i="22"/>
  <c r="P30" i="22" s="1"/>
  <c r="M18" i="22"/>
  <c r="O18" i="22" s="1"/>
  <c r="P18" i="22"/>
  <c r="N66" i="22"/>
  <c r="R66" i="22" s="1"/>
  <c r="T66" i="22" s="1"/>
  <c r="V66" i="22" s="1"/>
  <c r="AQ66" i="22" s="1"/>
  <c r="S66" i="22"/>
  <c r="R54" i="22"/>
  <c r="N54" i="22"/>
  <c r="S54" i="22"/>
  <c r="T54" i="22" s="1"/>
  <c r="V54" i="22" s="1"/>
  <c r="AQ54" i="22" s="1"/>
  <c r="N42" i="22"/>
  <c r="S42" i="22"/>
  <c r="R42" i="22"/>
  <c r="N30" i="22"/>
  <c r="R30" i="22" s="1"/>
  <c r="T30" i="22" s="1"/>
  <c r="V30" i="22" s="1"/>
  <c r="AQ30" i="22" s="1"/>
  <c r="S30" i="22"/>
  <c r="N18" i="22"/>
  <c r="S18" i="22"/>
  <c r="R18" i="22"/>
  <c r="T18" i="22" s="1"/>
  <c r="V18" i="22" s="1"/>
  <c r="AQ18" i="22" s="1"/>
  <c r="O152" i="22"/>
  <c r="Q152" i="22" s="1"/>
  <c r="U152" i="22" s="1"/>
  <c r="AO152" i="22" s="1"/>
  <c r="P152" i="22"/>
  <c r="M140" i="22"/>
  <c r="O140" i="22" s="1"/>
  <c r="Q140" i="22" s="1"/>
  <c r="U140" i="22" s="1"/>
  <c r="AO140" i="22" s="1"/>
  <c r="P140" i="22"/>
  <c r="M138" i="22"/>
  <c r="P138" i="22"/>
  <c r="O138" i="22"/>
  <c r="Q138" i="22" s="1"/>
  <c r="U138" i="22" s="1"/>
  <c r="AO138" i="22" s="1"/>
  <c r="AJ132" i="22"/>
  <c r="AK132" i="22"/>
  <c r="AL132" i="22" s="1"/>
  <c r="AN132" i="22" s="1"/>
  <c r="AR132" i="22" s="1"/>
  <c r="AK42" i="22"/>
  <c r="AL42" i="22" s="1"/>
  <c r="AN42" i="22" s="1"/>
  <c r="AR42" i="22" s="1"/>
  <c r="AH8" i="22"/>
  <c r="AI20" i="22"/>
  <c r="AM20" i="22" s="1"/>
  <c r="AP20" i="22" s="1"/>
  <c r="AI34" i="22"/>
  <c r="AM34" i="22" s="1"/>
  <c r="AP34" i="22" s="1"/>
  <c r="AK38" i="22"/>
  <c r="AJ38" i="22"/>
  <c r="AH53" i="22"/>
  <c r="AG53" i="22"/>
  <c r="AI53" i="22" s="1"/>
  <c r="AM53" i="22" s="1"/>
  <c r="AP53" i="22" s="1"/>
  <c r="AG79" i="22"/>
  <c r="AH79" i="22"/>
  <c r="M77" i="22"/>
  <c r="P77" i="22" s="1"/>
  <c r="M41" i="22"/>
  <c r="P41" i="22" s="1"/>
  <c r="M29" i="22"/>
  <c r="O29" i="22"/>
  <c r="N77" i="22"/>
  <c r="S77" i="22"/>
  <c r="N65" i="22"/>
  <c r="R65" i="22" s="1"/>
  <c r="T65" i="22" s="1"/>
  <c r="V65" i="22" s="1"/>
  <c r="AQ65" i="22" s="1"/>
  <c r="S65" i="22"/>
  <c r="S53" i="22"/>
  <c r="R53" i="22"/>
  <c r="T53" i="22" s="1"/>
  <c r="V53" i="22" s="1"/>
  <c r="AQ53" i="22" s="1"/>
  <c r="N41" i="22"/>
  <c r="S41" i="22" s="1"/>
  <c r="N17" i="22"/>
  <c r="S17" i="22" s="1"/>
  <c r="R17" i="22"/>
  <c r="T17" i="22" s="1"/>
  <c r="V17" i="22" s="1"/>
  <c r="AQ17" i="22" s="1"/>
  <c r="AJ154" i="22"/>
  <c r="AK154" i="22"/>
  <c r="AK23" i="22"/>
  <c r="AL23" i="22" s="1"/>
  <c r="AN23" i="22" s="1"/>
  <c r="AR23" i="22" s="1"/>
  <c r="R77" i="22"/>
  <c r="AL24" i="22"/>
  <c r="AN24" i="22" s="1"/>
  <c r="AR24" i="22" s="1"/>
  <c r="AL48" i="22"/>
  <c r="AN48" i="22" s="1"/>
  <c r="AR48" i="22" s="1"/>
  <c r="AK63" i="22"/>
  <c r="AJ63" i="22"/>
  <c r="AL68" i="22"/>
  <c r="AN68" i="22" s="1"/>
  <c r="AR68" i="22" s="1"/>
  <c r="AL87" i="22"/>
  <c r="AN87" i="22" s="1"/>
  <c r="AR87" i="22" s="1"/>
  <c r="AL9" i="22"/>
  <c r="AN9" i="22" s="1"/>
  <c r="AR9" i="22" s="1"/>
  <c r="O88" i="22"/>
  <c r="M28" i="22"/>
  <c r="P28" i="22"/>
  <c r="S52" i="22"/>
  <c r="T52" i="22" s="1"/>
  <c r="V52" i="22" s="1"/>
  <c r="AQ52" i="22" s="1"/>
  <c r="N40" i="22"/>
  <c r="S40" i="22" s="1"/>
  <c r="R40" i="22"/>
  <c r="T40" i="22" s="1"/>
  <c r="V40" i="22" s="1"/>
  <c r="AQ40" i="22" s="1"/>
  <c r="N28" i="22"/>
  <c r="S28" i="22" s="1"/>
  <c r="O133" i="22"/>
  <c r="AL26" i="22"/>
  <c r="AN26" i="22" s="1"/>
  <c r="AR26" i="22" s="1"/>
  <c r="AI58" i="22"/>
  <c r="AM58" i="22" s="1"/>
  <c r="AP58" i="22" s="1"/>
  <c r="Q27" i="22"/>
  <c r="U27" i="22" s="1"/>
  <c r="AO27" i="22" s="1"/>
  <c r="T73" i="22"/>
  <c r="V73" i="22" s="1"/>
  <c r="AQ73" i="22" s="1"/>
  <c r="S51" i="22"/>
  <c r="T51" i="22" s="1"/>
  <c r="V51" i="22" s="1"/>
  <c r="AQ51" i="22" s="1"/>
  <c r="T99" i="22"/>
  <c r="V99" i="22" s="1"/>
  <c r="AQ99" i="22" s="1"/>
  <c r="AG101" i="22"/>
  <c r="AI101" i="22" s="1"/>
  <c r="AM101" i="22" s="1"/>
  <c r="AP101" i="22" s="1"/>
  <c r="R97" i="22"/>
  <c r="S97" i="22"/>
  <c r="P133" i="22"/>
  <c r="N120" i="22"/>
  <c r="R120" i="22" s="1"/>
  <c r="T120" i="22" s="1"/>
  <c r="V120" i="22" s="1"/>
  <c r="AQ120" i="22" s="1"/>
  <c r="N94" i="22"/>
  <c r="R94" i="22"/>
  <c r="S94" i="22"/>
  <c r="T94" i="22" s="1"/>
  <c r="V94" i="22" s="1"/>
  <c r="AQ94" i="22" s="1"/>
  <c r="T38" i="22"/>
  <c r="V38" i="22" s="1"/>
  <c r="AQ38" i="22" s="1"/>
  <c r="S120" i="22"/>
  <c r="AJ125" i="22"/>
  <c r="AL125" i="22" s="1"/>
  <c r="AN125" i="22" s="1"/>
  <c r="AR125" i="22" s="1"/>
  <c r="AK125" i="22"/>
  <c r="Q110" i="22"/>
  <c r="U110" i="22" s="1"/>
  <c r="AO110" i="22" s="1"/>
  <c r="AS110" i="22" s="1"/>
  <c r="AT110" i="22" s="1"/>
  <c r="AJ82" i="22"/>
  <c r="AL82" i="22" s="1"/>
  <c r="AN82" i="22" s="1"/>
  <c r="AR82" i="22" s="1"/>
  <c r="AH29" i="22"/>
  <c r="AI29" i="22" s="1"/>
  <c r="AM29" i="22" s="1"/>
  <c r="AP29" i="22" s="1"/>
  <c r="AH148" i="22"/>
  <c r="AG148" i="22"/>
  <c r="AI148" i="22" s="1"/>
  <c r="AM148" i="22" s="1"/>
  <c r="AP148" i="22" s="1"/>
  <c r="T138" i="22"/>
  <c r="V138" i="22" s="1"/>
  <c r="AQ138" i="22" s="1"/>
  <c r="T153" i="22"/>
  <c r="V153" i="22" s="1"/>
  <c r="AQ153" i="22" s="1"/>
  <c r="AH136" i="22"/>
  <c r="AG136" i="22"/>
  <c r="AI136" i="22" s="1"/>
  <c r="AM136" i="22" s="1"/>
  <c r="AP136" i="22" s="1"/>
  <c r="P68" i="22"/>
  <c r="O68" i="22"/>
  <c r="Q68" i="22" s="1"/>
  <c r="U68" i="22" s="1"/>
  <c r="AO68" i="22" s="1"/>
  <c r="AK91" i="22"/>
  <c r="AL91" i="22" s="1"/>
  <c r="AN91" i="22" s="1"/>
  <c r="AR91" i="22" s="1"/>
  <c r="T83" i="22"/>
  <c r="V83" i="22" s="1"/>
  <c r="AQ83" i="22" s="1"/>
  <c r="O55" i="22"/>
  <c r="Q55" i="22" s="1"/>
  <c r="U55" i="22" s="1"/>
  <c r="AO55" i="22" s="1"/>
  <c r="R68" i="22"/>
  <c r="S68" i="22"/>
  <c r="T25" i="22"/>
  <c r="V25" i="22" s="1"/>
  <c r="AQ25" i="22" s="1"/>
  <c r="Q96" i="22"/>
  <c r="U96" i="22" s="1"/>
  <c r="AO96" i="22" s="1"/>
  <c r="S79" i="22"/>
  <c r="M17" i="22"/>
  <c r="P17" i="22" s="1"/>
  <c r="AJ99" i="22"/>
  <c r="AL99" i="22" s="1"/>
  <c r="AN99" i="22" s="1"/>
  <c r="AR99" i="22" s="1"/>
  <c r="AI98" i="22"/>
  <c r="AM98" i="22" s="1"/>
  <c r="AP98" i="22" s="1"/>
  <c r="AK107" i="22"/>
  <c r="AJ107" i="22"/>
  <c r="P29" i="22"/>
  <c r="AH47" i="22"/>
  <c r="AI47" i="22" s="1"/>
  <c r="AM47" i="22" s="1"/>
  <c r="AP47" i="22" s="1"/>
  <c r="S23" i="22"/>
  <c r="R23" i="22"/>
  <c r="T23" i="22" s="1"/>
  <c r="V23" i="22" s="1"/>
  <c r="AQ23" i="22" s="1"/>
  <c r="AL116" i="22"/>
  <c r="AN116" i="22" s="1"/>
  <c r="AR116" i="22" s="1"/>
  <c r="AL126" i="22"/>
  <c r="AN126" i="22" s="1"/>
  <c r="AR126" i="22" s="1"/>
  <c r="N87" i="22"/>
  <c r="R87" i="22" s="1"/>
  <c r="T87" i="22" s="1"/>
  <c r="V87" i="22" s="1"/>
  <c r="AQ87" i="22" s="1"/>
  <c r="M62" i="22"/>
  <c r="P62" i="22" s="1"/>
  <c r="O62" i="22"/>
  <c r="Q62" i="22" s="1"/>
  <c r="U62" i="22" s="1"/>
  <c r="AO62" i="22" s="1"/>
  <c r="Q132" i="22"/>
  <c r="U132" i="22" s="1"/>
  <c r="AO132" i="22" s="1"/>
  <c r="AJ145" i="22"/>
  <c r="AK145" i="22"/>
  <c r="AL145" i="22" s="1"/>
  <c r="AN145" i="22" s="1"/>
  <c r="AR145" i="22" s="1"/>
  <c r="N137" i="22"/>
  <c r="R137" i="22"/>
  <c r="AK134" i="22"/>
  <c r="AJ134" i="22"/>
  <c r="AI129" i="22"/>
  <c r="AM129" i="22" s="1"/>
  <c r="AP129" i="22" s="1"/>
  <c r="O127" i="22"/>
  <c r="Q127" i="22" s="1"/>
  <c r="U127" i="22" s="1"/>
  <c r="AO127" i="22" s="1"/>
  <c r="AH118" i="22"/>
  <c r="AG118" i="22"/>
  <c r="S110" i="22"/>
  <c r="O101" i="22"/>
  <c r="AH154" i="22"/>
  <c r="AG154" i="22"/>
  <c r="M143" i="22"/>
  <c r="P143" i="22" s="1"/>
  <c r="O143" i="22"/>
  <c r="M130" i="22"/>
  <c r="O130" i="22" s="1"/>
  <c r="AL79" i="22"/>
  <c r="AN79" i="22" s="1"/>
  <c r="AR79" i="22" s="1"/>
  <c r="AK83" i="22"/>
  <c r="AJ83" i="22"/>
  <c r="AL83" i="22" s="1"/>
  <c r="AN83" i="22" s="1"/>
  <c r="AR83" i="22" s="1"/>
  <c r="M63" i="22"/>
  <c r="O63" i="22" s="1"/>
  <c r="P63" i="22"/>
  <c r="P51" i="22"/>
  <c r="Q51" i="22" s="1"/>
  <c r="U51" i="22" s="1"/>
  <c r="AO51" i="22" s="1"/>
  <c r="T63" i="22"/>
  <c r="V63" i="22" s="1"/>
  <c r="AQ63" i="22" s="1"/>
  <c r="S39" i="22"/>
  <c r="T39" i="22" s="1"/>
  <c r="V39" i="22" s="1"/>
  <c r="AQ39" i="22" s="1"/>
  <c r="S15" i="22"/>
  <c r="N15" i="22"/>
  <c r="Q100" i="22"/>
  <c r="U100" i="22" s="1"/>
  <c r="AO100" i="22" s="1"/>
  <c r="AL112" i="22"/>
  <c r="AN112" i="22" s="1"/>
  <c r="AR112" i="22" s="1"/>
  <c r="AK142" i="22"/>
  <c r="AJ142" i="22"/>
  <c r="AL142" i="22" s="1"/>
  <c r="AN142" i="22" s="1"/>
  <c r="AR142" i="22" s="1"/>
  <c r="AG124" i="22"/>
  <c r="AH124" i="22"/>
  <c r="N116" i="22"/>
  <c r="S116" i="22" s="1"/>
  <c r="N98" i="22"/>
  <c r="S98" i="22" s="1"/>
  <c r="T98" i="22" s="1"/>
  <c r="V98" i="22" s="1"/>
  <c r="AQ98" i="22" s="1"/>
  <c r="R98" i="22"/>
  <c r="Q60" i="22"/>
  <c r="U60" i="22" s="1"/>
  <c r="AO60" i="22" s="1"/>
  <c r="AG75" i="22"/>
  <c r="AH75" i="22"/>
  <c r="N26" i="22"/>
  <c r="R26" i="22" s="1"/>
  <c r="S26" i="22"/>
  <c r="AS46" i="22"/>
  <c r="AT46" i="22" s="1"/>
  <c r="AG49" i="22"/>
  <c r="AI49" i="22" s="1"/>
  <c r="AM49" i="22" s="1"/>
  <c r="AP49" i="22" s="1"/>
  <c r="R27" i="22"/>
  <c r="T27" i="22" s="1"/>
  <c r="V27" i="22" s="1"/>
  <c r="AQ27" i="22" s="1"/>
  <c r="AS27" i="22" s="1"/>
  <c r="AT27" i="22" s="1"/>
  <c r="P25" i="2" s="1"/>
  <c r="AI66" i="22"/>
  <c r="AM66" i="22" s="1"/>
  <c r="AP66" i="22" s="1"/>
  <c r="O37" i="22"/>
  <c r="P37" i="22"/>
  <c r="M25" i="22"/>
  <c r="P25" i="22" s="1"/>
  <c r="O25" i="22"/>
  <c r="Q25" i="22" s="1"/>
  <c r="U25" i="22" s="1"/>
  <c r="AO25" i="22" s="1"/>
  <c r="M13" i="22"/>
  <c r="O13" i="22" s="1"/>
  <c r="Q13" i="22" s="1"/>
  <c r="U13" i="22" s="1"/>
  <c r="AO13" i="22" s="1"/>
  <c r="P13" i="22"/>
  <c r="S73" i="22"/>
  <c r="S25" i="22"/>
  <c r="N13" i="22"/>
  <c r="R13" i="22" s="1"/>
  <c r="S13" i="22"/>
  <c r="T105" i="22"/>
  <c r="V105" i="22" s="1"/>
  <c r="AQ105" i="22" s="1"/>
  <c r="T126" i="22"/>
  <c r="V126" i="22" s="1"/>
  <c r="AQ126" i="22" s="1"/>
  <c r="AS126" i="22" s="1"/>
  <c r="AT126" i="22" s="1"/>
  <c r="S137" i="22"/>
  <c r="N142" i="22"/>
  <c r="S142" i="22"/>
  <c r="R142" i="22"/>
  <c r="AG134" i="22"/>
  <c r="AI134" i="22" s="1"/>
  <c r="AM134" i="22" s="1"/>
  <c r="AP134" i="22" s="1"/>
  <c r="AH134" i="22"/>
  <c r="AK106" i="22"/>
  <c r="AJ106" i="22"/>
  <c r="AL106" i="22" s="1"/>
  <c r="AN106" i="22" s="1"/>
  <c r="AR106" i="22" s="1"/>
  <c r="S63" i="22"/>
  <c r="AJ51" i="22"/>
  <c r="AL51" i="22" s="1"/>
  <c r="AN51" i="22" s="1"/>
  <c r="AR51" i="22" s="1"/>
  <c r="AI45" i="22"/>
  <c r="AM45" i="22" s="1"/>
  <c r="AP45" i="22" s="1"/>
  <c r="AG37" i="22"/>
  <c r="AI37" i="22" s="1"/>
  <c r="AM37" i="22" s="1"/>
  <c r="AP37" i="22" s="1"/>
  <c r="S27" i="22"/>
  <c r="N39" i="22"/>
  <c r="R39" i="22" s="1"/>
  <c r="AH65" i="22"/>
  <c r="AI65" i="22" s="1"/>
  <c r="AM65" i="22" s="1"/>
  <c r="AP65" i="22" s="1"/>
  <c r="AG65" i="22"/>
  <c r="AL75" i="22"/>
  <c r="AN75" i="22" s="1"/>
  <c r="AR75" i="22" s="1"/>
  <c r="AJ103" i="22"/>
  <c r="AK103" i="22"/>
  <c r="R125" i="22"/>
  <c r="S125" i="22"/>
  <c r="AJ137" i="22"/>
  <c r="AL137" i="22" s="1"/>
  <c r="AN137" i="22" s="1"/>
  <c r="AR137" i="22" s="1"/>
  <c r="O105" i="22"/>
  <c r="P105" i="22"/>
  <c r="AH153" i="22"/>
  <c r="AG153" i="22"/>
  <c r="AI153" i="22" s="1"/>
  <c r="AM153" i="22" s="1"/>
  <c r="AP153" i="22" s="1"/>
  <c r="AS153" i="22" s="1"/>
  <c r="AT153" i="22" s="1"/>
  <c r="O137" i="22"/>
  <c r="P137" i="22"/>
  <c r="AK109" i="22"/>
  <c r="AJ109" i="22"/>
  <c r="AL109" i="22" s="1"/>
  <c r="AN109" i="22" s="1"/>
  <c r="AR109" i="22" s="1"/>
  <c r="AH11" i="22"/>
  <c r="AG11" i="22"/>
  <c r="AI11" i="22" s="1"/>
  <c r="AM11" i="22" s="1"/>
  <c r="AP11" i="22" s="1"/>
  <c r="AG54" i="22"/>
  <c r="AH54" i="22"/>
  <c r="N75" i="22"/>
  <c r="R75" i="22" s="1"/>
  <c r="T75" i="22" s="1"/>
  <c r="V75" i="22" s="1"/>
  <c r="AQ75" i="22" s="1"/>
  <c r="S75" i="22"/>
  <c r="R38" i="22"/>
  <c r="R15" i="22"/>
  <c r="AI18" i="22"/>
  <c r="AM18" i="22" s="1"/>
  <c r="AP18" i="22" s="1"/>
  <c r="AK65" i="22"/>
  <c r="AJ65" i="22"/>
  <c r="AL65" i="22" s="1"/>
  <c r="AN65" i="22" s="1"/>
  <c r="AR65" i="22" s="1"/>
  <c r="T146" i="22"/>
  <c r="V146" i="22" s="1"/>
  <c r="AQ146" i="22" s="1"/>
  <c r="N145" i="22"/>
  <c r="S145" i="22" s="1"/>
  <c r="R145" i="22"/>
  <c r="R123" i="22"/>
  <c r="N123" i="22"/>
  <c r="S123" i="22" s="1"/>
  <c r="O121" i="22"/>
  <c r="P121" i="22"/>
  <c r="AL143" i="22"/>
  <c r="AN143" i="22" s="1"/>
  <c r="AR143" i="22" s="1"/>
  <c r="S87" i="22"/>
  <c r="AK54" i="22"/>
  <c r="AL54" i="22" s="1"/>
  <c r="AN54" i="22" s="1"/>
  <c r="AR54" i="22" s="1"/>
  <c r="S34" i="22"/>
  <c r="R34" i="22"/>
  <c r="AH140" i="22"/>
  <c r="AI140" i="22" s="1"/>
  <c r="AM140" i="22" s="1"/>
  <c r="AP140" i="22" s="1"/>
  <c r="AL120" i="22"/>
  <c r="AN120" i="22" s="1"/>
  <c r="AR120" i="22" s="1"/>
  <c r="O145" i="22"/>
  <c r="Q145" i="22" s="1"/>
  <c r="U145" i="22" s="1"/>
  <c r="AO145" i="22" s="1"/>
  <c r="M145" i="22"/>
  <c r="P145" i="22" s="1"/>
  <c r="M87" i="22"/>
  <c r="P87" i="22" s="1"/>
  <c r="O87" i="22"/>
  <c r="Q87" i="22" s="1"/>
  <c r="U87" i="22" s="1"/>
  <c r="AO87" i="22" s="1"/>
  <c r="AI14" i="22"/>
  <c r="AM14" i="22" s="1"/>
  <c r="AP14" i="22" s="1"/>
  <c r="AJ56" i="22"/>
  <c r="AK56" i="22"/>
  <c r="AJ124" i="22"/>
  <c r="AL124" i="22" s="1"/>
  <c r="AN124" i="22" s="1"/>
  <c r="AR124" i="22" s="1"/>
  <c r="AK129" i="22"/>
  <c r="AL129" i="22" s="1"/>
  <c r="AN129" i="22" s="1"/>
  <c r="AR129" i="22" s="1"/>
  <c r="Q147" i="22"/>
  <c r="U147" i="22" s="1"/>
  <c r="AO147" i="22" s="1"/>
  <c r="P123" i="22"/>
  <c r="Q123" i="22" s="1"/>
  <c r="U123" i="22" s="1"/>
  <c r="AO123" i="22" s="1"/>
  <c r="R130" i="22"/>
  <c r="T130" i="22" s="1"/>
  <c r="V130" i="22" s="1"/>
  <c r="AQ130" i="22" s="1"/>
  <c r="S130" i="22"/>
  <c r="P132" i="22"/>
  <c r="AL155" i="22"/>
  <c r="AN155" i="22" s="1"/>
  <c r="AR155" i="22" s="1"/>
  <c r="S147" i="22"/>
  <c r="R147" i="22"/>
  <c r="AJ136" i="22"/>
  <c r="AK136" i="22"/>
  <c r="AL136" i="22" s="1"/>
  <c r="AN136" i="22" s="1"/>
  <c r="AR136" i="22" s="1"/>
  <c r="O134" i="22"/>
  <c r="O104" i="22"/>
  <c r="AL90" i="22"/>
  <c r="AN90" i="22" s="1"/>
  <c r="AR90" i="22" s="1"/>
  <c r="R44" i="22"/>
  <c r="T44" i="22" s="1"/>
  <c r="V44" i="22" s="1"/>
  <c r="AQ44" i="22" s="1"/>
  <c r="O59" i="22"/>
  <c r="Q59" i="22" s="1"/>
  <c r="U59" i="22" s="1"/>
  <c r="AO59" i="22" s="1"/>
  <c r="AI25" i="22"/>
  <c r="AM25" i="22" s="1"/>
  <c r="AP25" i="22" s="1"/>
  <c r="AH48" i="22"/>
  <c r="AG48" i="22"/>
  <c r="AK71" i="22"/>
  <c r="AL71" i="22" s="1"/>
  <c r="AN71" i="22" s="1"/>
  <c r="AR71" i="22" s="1"/>
  <c r="R84" i="22"/>
  <c r="T84" i="22" s="1"/>
  <c r="V84" i="22" s="1"/>
  <c r="AQ84" i="22" s="1"/>
  <c r="AG106" i="22"/>
  <c r="AI106" i="22" s="1"/>
  <c r="AM106" i="22" s="1"/>
  <c r="AP106" i="22" s="1"/>
  <c r="AJ111" i="22"/>
  <c r="AL111" i="22" s="1"/>
  <c r="AN111" i="22" s="1"/>
  <c r="AR111" i="22" s="1"/>
  <c r="O115" i="22"/>
  <c r="Q115" i="22" s="1"/>
  <c r="U115" i="22" s="1"/>
  <c r="AO115" i="22" s="1"/>
  <c r="S121" i="22"/>
  <c r="T121" i="22" s="1"/>
  <c r="V121" i="22" s="1"/>
  <c r="AQ121" i="22" s="1"/>
  <c r="AG108" i="22"/>
  <c r="AI108" i="22" s="1"/>
  <c r="AM108" i="22" s="1"/>
  <c r="AP108" i="22" s="1"/>
  <c r="P103" i="22"/>
  <c r="Q103" i="22" s="1"/>
  <c r="U103" i="22" s="1"/>
  <c r="AO103" i="22" s="1"/>
  <c r="AJ133" i="22"/>
  <c r="AL133" i="22" s="1"/>
  <c r="AN133" i="22" s="1"/>
  <c r="AR133" i="22" s="1"/>
  <c r="P144" i="22"/>
  <c r="AG135" i="22"/>
  <c r="AI135" i="22" s="1"/>
  <c r="AM135" i="22" s="1"/>
  <c r="AP135" i="22" s="1"/>
  <c r="AK151" i="22"/>
  <c r="AJ151" i="22"/>
  <c r="AL131" i="22"/>
  <c r="AN131" i="22" s="1"/>
  <c r="AR131" i="22" s="1"/>
  <c r="P124" i="22"/>
  <c r="M122" i="22"/>
  <c r="O122" i="22" s="1"/>
  <c r="P122" i="22"/>
  <c r="S117" i="22"/>
  <c r="T117" i="22" s="1"/>
  <c r="V117" i="22" s="1"/>
  <c r="AQ117" i="22" s="1"/>
  <c r="AS117" i="22" s="1"/>
  <c r="AT117" i="22" s="1"/>
  <c r="O98" i="22"/>
  <c r="Q98" i="22" s="1"/>
  <c r="U98" i="22" s="1"/>
  <c r="AO98" i="22" s="1"/>
  <c r="AI56" i="22"/>
  <c r="AM56" i="22" s="1"/>
  <c r="AP56" i="22" s="1"/>
  <c r="AL20" i="22"/>
  <c r="AN20" i="22" s="1"/>
  <c r="AR20" i="22" s="1"/>
  <c r="AS20" i="22" s="1"/>
  <c r="AT20" i="22" s="1"/>
  <c r="P18" i="2" s="1"/>
  <c r="AI36" i="22"/>
  <c r="AM36" i="22" s="1"/>
  <c r="AP36" i="22" s="1"/>
  <c r="AJ12" i="22"/>
  <c r="AL12" i="22" s="1"/>
  <c r="AN12" i="22" s="1"/>
  <c r="AR12" i="22" s="1"/>
  <c r="AI17" i="22"/>
  <c r="AM17" i="22" s="1"/>
  <c r="AP17" i="22" s="1"/>
  <c r="AG146" i="22"/>
  <c r="AI146" i="22" s="1"/>
  <c r="AM146" i="22" s="1"/>
  <c r="AP146" i="22" s="1"/>
  <c r="AJ121" i="22"/>
  <c r="AK121" i="22"/>
  <c r="R119" i="22"/>
  <c r="T119" i="22" s="1"/>
  <c r="V119" i="22" s="1"/>
  <c r="AQ119" i="22" s="1"/>
  <c r="AI97" i="22"/>
  <c r="AM97" i="22" s="1"/>
  <c r="AP97" i="22" s="1"/>
  <c r="AI85" i="22"/>
  <c r="AM85" i="22" s="1"/>
  <c r="AP85" i="22" s="1"/>
  <c r="AI67" i="22"/>
  <c r="AM67" i="22" s="1"/>
  <c r="AP67" i="22" s="1"/>
  <c r="T136" i="22"/>
  <c r="V136" i="22" s="1"/>
  <c r="AQ136" i="22" s="1"/>
  <c r="P104" i="22"/>
  <c r="AH110" i="22"/>
  <c r="AI110" i="22" s="1"/>
  <c r="AM110" i="22" s="1"/>
  <c r="AP110" i="22" s="1"/>
  <c r="AJ153" i="22"/>
  <c r="AL153" i="22" s="1"/>
  <c r="AN153" i="22" s="1"/>
  <c r="AR153" i="22" s="1"/>
  <c r="S148" i="22"/>
  <c r="T148" i="22" s="1"/>
  <c r="V148" i="22" s="1"/>
  <c r="AQ148" i="22" s="1"/>
  <c r="O144" i="22"/>
  <c r="Q144" i="22" s="1"/>
  <c r="U144" i="22" s="1"/>
  <c r="AO144" i="22" s="1"/>
  <c r="N131" i="22"/>
  <c r="S131" i="22" s="1"/>
  <c r="R131" i="22"/>
  <c r="AH121" i="22"/>
  <c r="AG121" i="22"/>
  <c r="AI121" i="22" s="1"/>
  <c r="AM121" i="22" s="1"/>
  <c r="AP121" i="22" s="1"/>
  <c r="M106" i="22"/>
  <c r="P106" i="22" s="1"/>
  <c r="O106" i="22"/>
  <c r="Q106" i="22" s="1"/>
  <c r="U106" i="22" s="1"/>
  <c r="AO106" i="22" s="1"/>
  <c r="S33" i="22"/>
  <c r="N33" i="22"/>
  <c r="Q146" i="22"/>
  <c r="U146" i="22" s="1"/>
  <c r="AO146" i="22" s="1"/>
  <c r="P108" i="22"/>
  <c r="O108" i="22"/>
  <c r="Q108" i="22" s="1"/>
  <c r="U108" i="22" s="1"/>
  <c r="AO108" i="22" s="1"/>
  <c r="M134" i="22"/>
  <c r="P134" i="22" s="1"/>
  <c r="AI144" i="22"/>
  <c r="AM144" i="22" s="1"/>
  <c r="AP144" i="22" s="1"/>
  <c r="AS144" i="22" s="1"/>
  <c r="AT144" i="22" s="1"/>
  <c r="AH143" i="22"/>
  <c r="AG143" i="22"/>
  <c r="AI143" i="22" s="1"/>
  <c r="AM143" i="22" s="1"/>
  <c r="AP143" i="22" s="1"/>
  <c r="M131" i="22"/>
  <c r="P131" i="22" s="1"/>
  <c r="O131" i="22"/>
  <c r="Q131" i="22" s="1"/>
  <c r="U131" i="22" s="1"/>
  <c r="AO131" i="22" s="1"/>
  <c r="AL66" i="22"/>
  <c r="AN66" i="22" s="1"/>
  <c r="AR66" i="22" s="1"/>
  <c r="AL17" i="22"/>
  <c r="AN17" i="22" s="1"/>
  <c r="AR17" i="22" s="1"/>
  <c r="R21" i="22"/>
  <c r="T21" i="22" s="1"/>
  <c r="V21" i="22" s="1"/>
  <c r="AQ21" i="22" s="1"/>
  <c r="AG68" i="22"/>
  <c r="AH68" i="22"/>
  <c r="AH78" i="22"/>
  <c r="AG78" i="22"/>
  <c r="AI78" i="22" s="1"/>
  <c r="AM78" i="22" s="1"/>
  <c r="AP78" i="22" s="1"/>
  <c r="M32" i="22"/>
  <c r="O32" i="22" s="1"/>
  <c r="P32" i="22"/>
  <c r="N80" i="22"/>
  <c r="S80" i="22" s="1"/>
  <c r="R80" i="22"/>
  <c r="T80" i="22" s="1"/>
  <c r="V80" i="22" s="1"/>
  <c r="AQ80" i="22" s="1"/>
  <c r="S109" i="22"/>
  <c r="T109" i="22" s="1"/>
  <c r="V109" i="22" s="1"/>
  <c r="AQ109" i="22" s="1"/>
  <c r="AL104" i="22"/>
  <c r="AN104" i="22" s="1"/>
  <c r="AR104" i="22" s="1"/>
  <c r="R138" i="22"/>
  <c r="R128" i="22"/>
  <c r="AI94" i="22"/>
  <c r="AM94" i="22" s="1"/>
  <c r="AP94" i="22" s="1"/>
  <c r="O71" i="22"/>
  <c r="Q71" i="22" s="1"/>
  <c r="U71" i="22" s="1"/>
  <c r="AO71" i="22" s="1"/>
  <c r="O35" i="22"/>
  <c r="Q35" i="22" s="1"/>
  <c r="U35" i="22" s="1"/>
  <c r="AO35" i="22" s="1"/>
  <c r="T59" i="22"/>
  <c r="V59" i="22" s="1"/>
  <c r="AQ59" i="22" s="1"/>
  <c r="AJ97" i="22"/>
  <c r="AK97" i="22"/>
  <c r="N155" i="22"/>
  <c r="S155" i="22" s="1"/>
  <c r="R155" i="22"/>
  <c r="T155" i="22" s="1"/>
  <c r="V155" i="22" s="1"/>
  <c r="AQ155" i="22" s="1"/>
  <c r="AG115" i="22"/>
  <c r="AH115" i="22"/>
  <c r="AJ94" i="22"/>
  <c r="AK94" i="22"/>
  <c r="N110" i="22"/>
  <c r="R110" i="22"/>
  <c r="T110" i="22" s="1"/>
  <c r="V110" i="22" s="1"/>
  <c r="AQ110" i="22" s="1"/>
  <c r="Q10" i="22"/>
  <c r="U10" i="22" s="1"/>
  <c r="AO10" i="22" s="1"/>
  <c r="S22" i="22"/>
  <c r="T22" i="22" s="1"/>
  <c r="V22" i="22" s="1"/>
  <c r="AQ22" i="22" s="1"/>
  <c r="AS22" i="22" s="1"/>
  <c r="AT22" i="22" s="1"/>
  <c r="P20" i="2" s="1"/>
  <c r="S10" i="22"/>
  <c r="AO62" i="31"/>
  <c r="AJ27" i="31"/>
  <c r="AL27" i="31" s="1"/>
  <c r="Y74" i="31"/>
  <c r="AD74" i="31" s="1"/>
  <c r="AK82" i="31"/>
  <c r="AJ82" i="31"/>
  <c r="AL82" i="31" s="1"/>
  <c r="Z90" i="31"/>
  <c r="AH90" i="31" s="1"/>
  <c r="AG90" i="31"/>
  <c r="AR39" i="31"/>
  <c r="Y36" i="31"/>
  <c r="AD36" i="31" s="1"/>
  <c r="AF36" i="31" s="1"/>
  <c r="AE36" i="31"/>
  <c r="AH40" i="31"/>
  <c r="AG40" i="31"/>
  <c r="AI40" i="31" s="1"/>
  <c r="AE54" i="31"/>
  <c r="AK88" i="31"/>
  <c r="AA88" i="31"/>
  <c r="AJ88" i="31" s="1"/>
  <c r="AA90" i="31"/>
  <c r="AJ90" i="31" s="1"/>
  <c r="AL90" i="31" s="1"/>
  <c r="Z123" i="31"/>
  <c r="AG123" i="31" s="1"/>
  <c r="AH123" i="31"/>
  <c r="AE83" i="31"/>
  <c r="AF83" i="31" s="1"/>
  <c r="AI47" i="31"/>
  <c r="AH77" i="31"/>
  <c r="AH23" i="31"/>
  <c r="AM32" i="31"/>
  <c r="AN21" i="31"/>
  <c r="Z36" i="31"/>
  <c r="AG36" i="31"/>
  <c r="AH54" i="31"/>
  <c r="AG54" i="31"/>
  <c r="AI54" i="31" s="1"/>
  <c r="Z72" i="31"/>
  <c r="AG72" i="31" s="1"/>
  <c r="AN80" i="31"/>
  <c r="Y127" i="31"/>
  <c r="AE127" i="31" s="1"/>
  <c r="AH125" i="31"/>
  <c r="AA14" i="31"/>
  <c r="AJ14" i="31" s="1"/>
  <c r="AN67" i="31"/>
  <c r="AM67" i="31"/>
  <c r="AH119" i="31"/>
  <c r="AG119" i="31"/>
  <c r="AO36" i="31"/>
  <c r="AH36" i="31"/>
  <c r="AO49" i="31"/>
  <c r="AN34" i="31"/>
  <c r="AF8" i="31"/>
  <c r="AQ118" i="31"/>
  <c r="AP118" i="31"/>
  <c r="AG127" i="31"/>
  <c r="AP71" i="31"/>
  <c r="AQ71" i="31"/>
  <c r="Y23" i="31"/>
  <c r="AD23" i="31" s="1"/>
  <c r="AE23" i="31"/>
  <c r="AF23" i="31" s="1"/>
  <c r="AF25" i="31"/>
  <c r="AB32" i="31"/>
  <c r="AN32" i="31" s="1"/>
  <c r="Z64" i="31"/>
  <c r="AH64" i="31" s="1"/>
  <c r="AI64" i="31" s="1"/>
  <c r="AG64" i="31"/>
  <c r="AH66" i="31"/>
  <c r="AG66" i="31"/>
  <c r="AI66" i="31" s="1"/>
  <c r="Z70" i="31"/>
  <c r="AG70" i="31" s="1"/>
  <c r="AH70" i="31"/>
  <c r="AM84" i="31"/>
  <c r="AN84" i="31"/>
  <c r="AO120" i="31"/>
  <c r="AK90" i="31"/>
  <c r="AA21" i="31"/>
  <c r="AJ21" i="31" s="1"/>
  <c r="AL21" i="31" s="1"/>
  <c r="AK21" i="31"/>
  <c r="Z25" i="31"/>
  <c r="AH25" i="31" s="1"/>
  <c r="AG25" i="31"/>
  <c r="AI25" i="31" s="1"/>
  <c r="AI31" i="31"/>
  <c r="AC32" i="31"/>
  <c r="AQ32" i="31" s="1"/>
  <c r="AP32" i="31"/>
  <c r="AR32" i="31" s="1"/>
  <c r="AN52" i="31"/>
  <c r="AM52" i="31"/>
  <c r="AO52" i="31" s="1"/>
  <c r="AJ58" i="31"/>
  <c r="AK58" i="31"/>
  <c r="AB60" i="31"/>
  <c r="AN60" i="31" s="1"/>
  <c r="AM60" i="31"/>
  <c r="AO60" i="31" s="1"/>
  <c r="AI77" i="31"/>
  <c r="AH81" i="31"/>
  <c r="AG81" i="31"/>
  <c r="AI81" i="31" s="1"/>
  <c r="Y89" i="31"/>
  <c r="AD89" i="31" s="1"/>
  <c r="AF89" i="31" s="1"/>
  <c r="AS89" i="31" s="1"/>
  <c r="AE89" i="31"/>
  <c r="AM136" i="31"/>
  <c r="AN136" i="31"/>
  <c r="AO136" i="31" s="1"/>
  <c r="AK130" i="31"/>
  <c r="AA130" i="31"/>
  <c r="AJ130" i="31" s="1"/>
  <c r="AA122" i="31"/>
  <c r="AJ122" i="31"/>
  <c r="AJ112" i="31"/>
  <c r="AL112" i="31" s="1"/>
  <c r="AK112" i="31"/>
  <c r="AQ98" i="31"/>
  <c r="AJ95" i="31"/>
  <c r="AF14" i="31"/>
  <c r="AO90" i="31"/>
  <c r="AC98" i="31"/>
  <c r="AP21" i="31"/>
  <c r="AR21" i="31" s="1"/>
  <c r="Z85" i="31"/>
  <c r="AG85" i="31" s="1"/>
  <c r="Y87" i="31"/>
  <c r="AE87" i="31"/>
  <c r="AD87" i="31"/>
  <c r="AF87" i="31" s="1"/>
  <c r="AG138" i="31"/>
  <c r="AI138" i="31" s="1"/>
  <c r="AQ136" i="31"/>
  <c r="AC136" i="31"/>
  <c r="AP136" i="31"/>
  <c r="AR136" i="31" s="1"/>
  <c r="AI130" i="31"/>
  <c r="Z112" i="31"/>
  <c r="AH112" i="31" s="1"/>
  <c r="AG112" i="31"/>
  <c r="AG95" i="31"/>
  <c r="AI95" i="31" s="1"/>
  <c r="AI37" i="31"/>
  <c r="Z16" i="31"/>
  <c r="AG16" i="31" s="1"/>
  <c r="AI16" i="31" s="1"/>
  <c r="AH16" i="31"/>
  <c r="AB69" i="31"/>
  <c r="AN69" i="31" s="1"/>
  <c r="AM69" i="31"/>
  <c r="AI61" i="31"/>
  <c r="AL26" i="31"/>
  <c r="AI21" i="31"/>
  <c r="Y31" i="31"/>
  <c r="AE31" i="31" s="1"/>
  <c r="AD31" i="31"/>
  <c r="AF31" i="31" s="1"/>
  <c r="AO34" i="31"/>
  <c r="AN42" i="31"/>
  <c r="AM42" i="31"/>
  <c r="AB54" i="31"/>
  <c r="AN54" i="31" s="1"/>
  <c r="AM54" i="31"/>
  <c r="AN56" i="31"/>
  <c r="AM56" i="31"/>
  <c r="Z58" i="31"/>
  <c r="AG58" i="31" s="1"/>
  <c r="AI58" i="31" s="1"/>
  <c r="AH58" i="31"/>
  <c r="AJ60" i="31"/>
  <c r="AK60" i="31"/>
  <c r="AA62" i="31"/>
  <c r="AK62" i="31" s="1"/>
  <c r="AJ62" i="31"/>
  <c r="AN72" i="31"/>
  <c r="AO72" i="31" s="1"/>
  <c r="AM72" i="31"/>
  <c r="AC152" i="31"/>
  <c r="AQ152" i="31" s="1"/>
  <c r="AP152" i="31"/>
  <c r="AC93" i="31"/>
  <c r="AP93" i="31" s="1"/>
  <c r="AQ93" i="31"/>
  <c r="AB153" i="31"/>
  <c r="AM153" i="31" s="1"/>
  <c r="AO153" i="31" s="1"/>
  <c r="AN153" i="31"/>
  <c r="AD10" i="31"/>
  <c r="AF10" i="31" s="1"/>
  <c r="AE10" i="31"/>
  <c r="AF63" i="31"/>
  <c r="AI74" i="31"/>
  <c r="AG23" i="31"/>
  <c r="AI134" i="31"/>
  <c r="AC19" i="31"/>
  <c r="AQ19" i="31"/>
  <c r="AM21" i="31"/>
  <c r="AA27" i="31"/>
  <c r="AK27" i="31"/>
  <c r="AA31" i="31"/>
  <c r="AJ31" i="31" s="1"/>
  <c r="AL31" i="31" s="1"/>
  <c r="AK31" i="31"/>
  <c r="Z33" i="31"/>
  <c r="AG33" i="31" s="1"/>
  <c r="Y49" i="31"/>
  <c r="AD49" i="31" s="1"/>
  <c r="AE49" i="31"/>
  <c r="AA75" i="31"/>
  <c r="AK75" i="31" s="1"/>
  <c r="AJ75" i="31"/>
  <c r="AK77" i="31"/>
  <c r="AG79" i="31"/>
  <c r="AI79" i="31" s="1"/>
  <c r="AA83" i="31"/>
  <c r="AK83" i="31"/>
  <c r="AJ83" i="31"/>
  <c r="AL83" i="31" s="1"/>
  <c r="Y132" i="31"/>
  <c r="AD132" i="31" s="1"/>
  <c r="AE132" i="31"/>
  <c r="AF79" i="31"/>
  <c r="AM88" i="31"/>
  <c r="AO88" i="31" s="1"/>
  <c r="AO6" i="31"/>
  <c r="AB8" i="31"/>
  <c r="AN8" i="31" s="1"/>
  <c r="AO8" i="31" s="1"/>
  <c r="AM8" i="31"/>
  <c r="AD18" i="31"/>
  <c r="AF18" i="31" s="1"/>
  <c r="AH41" i="31"/>
  <c r="AG41" i="31"/>
  <c r="AA43" i="31"/>
  <c r="AJ43" i="31" s="1"/>
  <c r="AL43" i="31" s="1"/>
  <c r="AK43" i="31"/>
  <c r="AB45" i="31"/>
  <c r="AN45" i="31" s="1"/>
  <c r="AE51" i="31"/>
  <c r="AD51" i="31"/>
  <c r="AF51" i="31" s="1"/>
  <c r="Y59" i="31"/>
  <c r="AE59" i="31"/>
  <c r="AD59" i="31"/>
  <c r="AF59" i="31" s="1"/>
  <c r="AB75" i="31"/>
  <c r="AN75" i="31" s="1"/>
  <c r="AN141" i="31"/>
  <c r="AM141" i="31"/>
  <c r="AD27" i="31"/>
  <c r="AF27" i="31" s="1"/>
  <c r="AG20" i="31"/>
  <c r="AI20" i="31" s="1"/>
  <c r="AJ77" i="31"/>
  <c r="AO96" i="31"/>
  <c r="AH18" i="31"/>
  <c r="AG18" i="31"/>
  <c r="AI18" i="31" s="1"/>
  <c r="AE20" i="31"/>
  <c r="AF20" i="31" s="1"/>
  <c r="AS20" i="31" s="1"/>
  <c r="O19" i="2" s="1"/>
  <c r="AE22" i="31"/>
  <c r="AD22" i="31"/>
  <c r="AA41" i="31"/>
  <c r="AK41" i="31" s="1"/>
  <c r="AJ41" i="31"/>
  <c r="AN43" i="31"/>
  <c r="AO43" i="31" s="1"/>
  <c r="AM43" i="31"/>
  <c r="AA47" i="31"/>
  <c r="AK47" i="31" s="1"/>
  <c r="AJ47" i="31"/>
  <c r="AL47" i="31" s="1"/>
  <c r="AA49" i="31"/>
  <c r="AK49" i="31" s="1"/>
  <c r="AJ49" i="31"/>
  <c r="AL49" i="31" s="1"/>
  <c r="Z51" i="31"/>
  <c r="AH51" i="31" s="1"/>
  <c r="AG51" i="31"/>
  <c r="AI51" i="31" s="1"/>
  <c r="AC94" i="31"/>
  <c r="AP94" i="31" s="1"/>
  <c r="AR94" i="31" s="1"/>
  <c r="AQ94" i="31"/>
  <c r="AD41" i="31"/>
  <c r="AF41" i="31" s="1"/>
  <c r="AF26" i="31"/>
  <c r="AG34" i="31"/>
  <c r="AI34" i="31" s="1"/>
  <c r="AI19" i="31"/>
  <c r="AP11" i="31"/>
  <c r="AQ11" i="31"/>
  <c r="AR11" i="31" s="1"/>
  <c r="AK16" i="31"/>
  <c r="AJ16" i="31"/>
  <c r="AF78" i="31"/>
  <c r="Z109" i="31"/>
  <c r="AG109" i="31" s="1"/>
  <c r="AI109" i="31" s="1"/>
  <c r="AH109" i="31"/>
  <c r="AK107" i="31"/>
  <c r="AL107" i="31" s="1"/>
  <c r="AA107" i="31"/>
  <c r="AJ107" i="31" s="1"/>
  <c r="AJ91" i="31"/>
  <c r="AL91" i="31" s="1"/>
  <c r="AK91" i="31"/>
  <c r="AE38" i="31"/>
  <c r="AF38" i="31" s="1"/>
  <c r="AE137" i="31"/>
  <c r="AF137" i="31" s="1"/>
  <c r="AP73" i="31"/>
  <c r="AR73" i="31" s="1"/>
  <c r="AS73" i="31" s="1"/>
  <c r="Z7" i="31"/>
  <c r="AG7" i="31" s="1"/>
  <c r="AH7" i="31"/>
  <c r="AC41" i="31"/>
  <c r="AQ41" i="31"/>
  <c r="AP41" i="31"/>
  <c r="AR41" i="31" s="1"/>
  <c r="Y44" i="31"/>
  <c r="AE44" i="31" s="1"/>
  <c r="AD44" i="31"/>
  <c r="AF44" i="31" s="1"/>
  <c r="AA69" i="31"/>
  <c r="AK69" i="31" s="1"/>
  <c r="AJ69" i="31"/>
  <c r="AN71" i="31"/>
  <c r="AM71" i="31"/>
  <c r="AE84" i="31"/>
  <c r="AD84" i="31"/>
  <c r="AA151" i="31"/>
  <c r="AK151" i="31" s="1"/>
  <c r="AJ151" i="31"/>
  <c r="AL151" i="31" s="1"/>
  <c r="Z117" i="31"/>
  <c r="AH117" i="31" s="1"/>
  <c r="AG117" i="31"/>
  <c r="AI113" i="31"/>
  <c r="AM62" i="31"/>
  <c r="AK64" i="31"/>
  <c r="AL64" i="31" s="1"/>
  <c r="AC122" i="31"/>
  <c r="AQ122" i="31"/>
  <c r="Y119" i="31"/>
  <c r="AE119" i="31" s="1"/>
  <c r="AH102" i="31"/>
  <c r="AI102" i="31" s="1"/>
  <c r="AA93" i="31"/>
  <c r="AJ93" i="31" s="1"/>
  <c r="AL93" i="31" s="1"/>
  <c r="AK93" i="31"/>
  <c r="AB10" i="31"/>
  <c r="AN10" i="31" s="1"/>
  <c r="AE28" i="31"/>
  <c r="AF28" i="31" s="1"/>
  <c r="AG59" i="31"/>
  <c r="AI59" i="31" s="1"/>
  <c r="AH76" i="31"/>
  <c r="AI76" i="31" s="1"/>
  <c r="AH48" i="31"/>
  <c r="AL65" i="31"/>
  <c r="AS65" i="31" s="1"/>
  <c r="AL7" i="31"/>
  <c r="AL48" i="31"/>
  <c r="AI8" i="31"/>
  <c r="AQ23" i="31"/>
  <c r="AH150" i="31"/>
  <c r="AC9" i="31"/>
  <c r="AP9" i="31" s="1"/>
  <c r="AR65" i="31"/>
  <c r="AJ36" i="31"/>
  <c r="AL36" i="31" s="1"/>
  <c r="AB47" i="31"/>
  <c r="AM47" i="31" s="1"/>
  <c r="AN47" i="31"/>
  <c r="AI55" i="31"/>
  <c r="Z68" i="31"/>
  <c r="AG68" i="31" s="1"/>
  <c r="AH68" i="31"/>
  <c r="AA143" i="31"/>
  <c r="AJ143" i="31" s="1"/>
  <c r="AK143" i="31"/>
  <c r="AJ136" i="31"/>
  <c r="AK136" i="31"/>
  <c r="Z132" i="31"/>
  <c r="AG132" i="31" s="1"/>
  <c r="AH132" i="31"/>
  <c r="AC128" i="31"/>
  <c r="AQ128" i="31" s="1"/>
  <c r="AB126" i="31"/>
  <c r="AM126" i="31" s="1"/>
  <c r="AQ124" i="31"/>
  <c r="AD91" i="31"/>
  <c r="AC10" i="31"/>
  <c r="AQ10" i="31" s="1"/>
  <c r="AJ18" i="31"/>
  <c r="AL18" i="31" s="1"/>
  <c r="AK29" i="31"/>
  <c r="Z44" i="31"/>
  <c r="AG44" i="31" s="1"/>
  <c r="AC49" i="31"/>
  <c r="AQ49" i="31" s="1"/>
  <c r="AE63" i="31"/>
  <c r="Y143" i="31"/>
  <c r="AD143" i="31" s="1"/>
  <c r="AE143" i="31"/>
  <c r="AN128" i="31"/>
  <c r="AI10" i="31"/>
  <c r="AD48" i="31"/>
  <c r="AF48" i="31" s="1"/>
  <c r="AF64" i="31"/>
  <c r="AI43" i="31"/>
  <c r="AL33" i="31"/>
  <c r="AK59" i="31"/>
  <c r="AK18" i="31"/>
  <c r="AM85" i="31"/>
  <c r="AM57" i="31"/>
  <c r="AO57" i="31" s="1"/>
  <c r="AN85" i="31"/>
  <c r="AI99" i="31"/>
  <c r="AH94" i="31"/>
  <c r="AN144" i="31"/>
  <c r="AO144" i="31" s="1"/>
  <c r="AC7" i="31"/>
  <c r="AP7" i="31" s="1"/>
  <c r="AB9" i="31"/>
  <c r="AM9" i="31" s="1"/>
  <c r="AO33" i="31"/>
  <c r="AA76" i="31"/>
  <c r="AJ76" i="31" s="1"/>
  <c r="Z82" i="31"/>
  <c r="AG82" i="31" s="1"/>
  <c r="AN83" i="31"/>
  <c r="AO83" i="31" s="1"/>
  <c r="AC135" i="31"/>
  <c r="AP135" i="31" s="1"/>
  <c r="AR135" i="31" s="1"/>
  <c r="AQ135" i="31"/>
  <c r="AB133" i="31"/>
  <c r="AM133" i="31" s="1"/>
  <c r="AM131" i="31"/>
  <c r="AO131" i="31" s="1"/>
  <c r="Z120" i="31"/>
  <c r="AH120" i="31" s="1"/>
  <c r="AC99" i="31"/>
  <c r="AP99" i="31" s="1"/>
  <c r="Z153" i="31"/>
  <c r="AG153" i="31" s="1"/>
  <c r="AH153" i="31"/>
  <c r="AI153" i="31" s="1"/>
  <c r="Z107" i="31"/>
  <c r="AG107" i="31" s="1"/>
  <c r="AF46" i="31"/>
  <c r="AF88" i="31"/>
  <c r="AF35" i="31"/>
  <c r="AF9" i="31"/>
  <c r="AJ85" i="31"/>
  <c r="AL85" i="31" s="1"/>
  <c r="AJ72" i="31"/>
  <c r="AJ59" i="31"/>
  <c r="AL59" i="31" s="1"/>
  <c r="AL45" i="31"/>
  <c r="AL17" i="31"/>
  <c r="AK57" i="31"/>
  <c r="AL57" i="31" s="1"/>
  <c r="AM55" i="31"/>
  <c r="AN55" i="31"/>
  <c r="AO55" i="31" s="1"/>
  <c r="AR149" i="31"/>
  <c r="AP150" i="31"/>
  <c r="AQ150" i="31"/>
  <c r="AD138" i="31"/>
  <c r="AF138" i="31" s="1"/>
  <c r="AR51" i="31"/>
  <c r="AP127" i="31"/>
  <c r="AQ127" i="31"/>
  <c r="AA24" i="31"/>
  <c r="AK24" i="31" s="1"/>
  <c r="AJ24" i="31"/>
  <c r="AL24" i="31" s="1"/>
  <c r="Y30" i="31"/>
  <c r="AE30" i="31" s="1"/>
  <c r="Y39" i="31"/>
  <c r="AD39" i="31" s="1"/>
  <c r="AE39" i="31"/>
  <c r="AB59" i="31"/>
  <c r="AM59" i="31" s="1"/>
  <c r="AN59" i="31"/>
  <c r="AB74" i="31"/>
  <c r="AN74" i="31" s="1"/>
  <c r="AB80" i="31"/>
  <c r="AM144" i="31"/>
  <c r="AK137" i="31"/>
  <c r="Z118" i="31"/>
  <c r="AH118" i="31" s="1"/>
  <c r="AE94" i="31"/>
  <c r="AQ131" i="31"/>
  <c r="AR131" i="31" s="1"/>
  <c r="AK72" i="31"/>
  <c r="AL72" i="31" s="1"/>
  <c r="AE108" i="31"/>
  <c r="AD108" i="31"/>
  <c r="AF108" i="31" s="1"/>
  <c r="AP132" i="31"/>
  <c r="AQ132" i="31"/>
  <c r="AA52" i="31"/>
  <c r="AJ52" i="31" s="1"/>
  <c r="AK52" i="31"/>
  <c r="AC57" i="31"/>
  <c r="AQ57" i="31" s="1"/>
  <c r="AA67" i="31"/>
  <c r="AJ67" i="31" s="1"/>
  <c r="AG148" i="31"/>
  <c r="AI148" i="31" s="1"/>
  <c r="AA142" i="31"/>
  <c r="AK142" i="31" s="1"/>
  <c r="AJ133" i="31"/>
  <c r="AL131" i="31"/>
  <c r="AJ97" i="31"/>
  <c r="AL97" i="31" s="1"/>
  <c r="AK97" i="31"/>
  <c r="AK154" i="31"/>
  <c r="AJ154" i="31"/>
  <c r="AO87" i="31"/>
  <c r="AO31" i="31"/>
  <c r="AF76" i="31"/>
  <c r="AM14" i="31"/>
  <c r="AN14" i="31"/>
  <c r="AR144" i="31"/>
  <c r="AQ60" i="31"/>
  <c r="AF94" i="31"/>
  <c r="AQ31" i="31"/>
  <c r="AJ42" i="31"/>
  <c r="AI48" i="31"/>
  <c r="Y54" i="31"/>
  <c r="AD54" i="31" s="1"/>
  <c r="AF54" i="31" s="1"/>
  <c r="AJ74" i="31"/>
  <c r="AL74" i="31" s="1"/>
  <c r="AA80" i="31"/>
  <c r="AJ80" i="31" s="1"/>
  <c r="Z152" i="31"/>
  <c r="AH152" i="31" s="1"/>
  <c r="AD130" i="31"/>
  <c r="AF130" i="31" s="1"/>
  <c r="AK118" i="31"/>
  <c r="AL118" i="31" s="1"/>
  <c r="AC110" i="31"/>
  <c r="AP110" i="31" s="1"/>
  <c r="AR110" i="31" s="1"/>
  <c r="AQ110" i="31"/>
  <c r="AE107" i="31"/>
  <c r="AN99" i="31"/>
  <c r="AM99" i="31"/>
  <c r="AO99" i="31" s="1"/>
  <c r="AM92" i="31"/>
  <c r="AO92" i="31" s="1"/>
  <c r="AF21" i="31"/>
  <c r="AI78" i="31"/>
  <c r="AK70" i="31"/>
  <c r="AK42" i="31"/>
  <c r="AM27" i="31"/>
  <c r="AN27" i="31"/>
  <c r="AQ144" i="31"/>
  <c r="AP83" i="31"/>
  <c r="AN120" i="31"/>
  <c r="AK6" i="31"/>
  <c r="AL6" i="31" s="1"/>
  <c r="AS6" i="31" s="1"/>
  <c r="O5" i="2" s="1"/>
  <c r="AE85" i="31"/>
  <c r="AF85" i="31" s="1"/>
  <c r="AE33" i="31"/>
  <c r="AF33" i="31" s="1"/>
  <c r="AG39" i="31"/>
  <c r="AI39" i="31" s="1"/>
  <c r="AG14" i="31"/>
  <c r="AH53" i="31"/>
  <c r="AI53" i="31" s="1"/>
  <c r="AH14" i="31"/>
  <c r="AJ70" i="31"/>
  <c r="AJ29" i="31"/>
  <c r="AL11" i="31"/>
  <c r="AM80" i="31"/>
  <c r="AM66" i="31"/>
  <c r="AO66" i="31" s="1"/>
  <c r="AN103" i="31"/>
  <c r="AO103" i="31" s="1"/>
  <c r="AN152" i="31"/>
  <c r="AO152" i="31" s="1"/>
  <c r="AC60" i="31"/>
  <c r="AP60" i="31" s="1"/>
  <c r="AC22" i="31"/>
  <c r="AQ22" i="31" s="1"/>
  <c r="AP22" i="31"/>
  <c r="AR22" i="31" s="1"/>
  <c r="AM50" i="31"/>
  <c r="AO50" i="31" s="1"/>
  <c r="AN50" i="31"/>
  <c r="AA54" i="31"/>
  <c r="AJ54" i="31" s="1"/>
  <c r="AL54" i="31" s="1"/>
  <c r="AK54" i="31"/>
  <c r="AH56" i="31"/>
  <c r="AI56" i="31" s="1"/>
  <c r="Z69" i="31"/>
  <c r="AG69" i="31" s="1"/>
  <c r="AH69" i="31"/>
  <c r="AC80" i="31"/>
  <c r="AP80" i="31" s="1"/>
  <c r="AD90" i="31"/>
  <c r="AF90" i="31" s="1"/>
  <c r="AD146" i="31"/>
  <c r="AF146" i="31" s="1"/>
  <c r="AK140" i="31"/>
  <c r="AM125" i="31"/>
  <c r="AN125" i="31"/>
  <c r="AB123" i="31"/>
  <c r="AM123" i="31"/>
  <c r="Z110" i="31"/>
  <c r="AG110" i="31" s="1"/>
  <c r="AK126" i="31"/>
  <c r="AJ126" i="31"/>
  <c r="AL126" i="31" s="1"/>
  <c r="AD82" i="31"/>
  <c r="AF82" i="31" s="1"/>
  <c r="AF43" i="31"/>
  <c r="AF29" i="31"/>
  <c r="AF16" i="31"/>
  <c r="AF71" i="31"/>
  <c r="AF45" i="31"/>
  <c r="AL39" i="31"/>
  <c r="AO79" i="31"/>
  <c r="AQ70" i="31"/>
  <c r="AC24" i="31"/>
  <c r="AP24" i="31"/>
  <c r="AN37" i="31"/>
  <c r="AO37" i="31" s="1"/>
  <c r="AD66" i="31"/>
  <c r="AF66" i="31" s="1"/>
  <c r="AN151" i="31"/>
  <c r="AM151" i="31"/>
  <c r="AO151" i="31" s="1"/>
  <c r="AA138" i="31"/>
  <c r="AJ138" i="31"/>
  <c r="AL125" i="31"/>
  <c r="AN119" i="31"/>
  <c r="AO119" i="31" s="1"/>
  <c r="AI24" i="31"/>
  <c r="AK15" i="31"/>
  <c r="AO58" i="31"/>
  <c r="AL116" i="31"/>
  <c r="AB12" i="31"/>
  <c r="AN12" i="31" s="1"/>
  <c r="AM12" i="31"/>
  <c r="AM86" i="31"/>
  <c r="AO86" i="31" s="1"/>
  <c r="AS86" i="31" s="1"/>
  <c r="AK132" i="31"/>
  <c r="AL132" i="31" s="1"/>
  <c r="AA132" i="31"/>
  <c r="AJ132" i="31"/>
  <c r="AC126" i="31"/>
  <c r="AP126" i="31" s="1"/>
  <c r="AQ126" i="31"/>
  <c r="AR126" i="31" s="1"/>
  <c r="AE116" i="31"/>
  <c r="AD116" i="31"/>
  <c r="AG106" i="31"/>
  <c r="AH106" i="31"/>
  <c r="AN95" i="31"/>
  <c r="AO95" i="31" s="1"/>
  <c r="AL78" i="31"/>
  <c r="AO38" i="31"/>
  <c r="AI122" i="31"/>
  <c r="AG142" i="31"/>
  <c r="AI142" i="31" s="1"/>
  <c r="AK139" i="31"/>
  <c r="AL139" i="31" s="1"/>
  <c r="AR33" i="31"/>
  <c r="AG134" i="31"/>
  <c r="AJ116" i="31"/>
  <c r="AQ125" i="31"/>
  <c r="AR125" i="31" s="1"/>
  <c r="L114" i="2"/>
  <c r="Q10" i="10"/>
  <c r="K120" i="2"/>
  <c r="Q107" i="10"/>
  <c r="K108" i="2"/>
  <c r="K34" i="2"/>
  <c r="S64" i="10"/>
  <c r="S58" i="10"/>
  <c r="S46" i="10"/>
  <c r="S27" i="10"/>
  <c r="K27" i="2" s="1"/>
  <c r="S21" i="10"/>
  <c r="K21" i="2" s="1"/>
  <c r="S15" i="10"/>
  <c r="K15" i="2" s="1"/>
  <c r="S9" i="10"/>
  <c r="K9" i="2" s="1"/>
  <c r="S139" i="10"/>
  <c r="S130" i="10"/>
  <c r="K147" i="2"/>
  <c r="S71" i="10"/>
  <c r="J143" i="2"/>
  <c r="Q6" i="10"/>
  <c r="I6" i="2" s="1"/>
  <c r="K65" i="2"/>
  <c r="K123" i="2"/>
  <c r="S77" i="10"/>
  <c r="S8" i="10"/>
  <c r="Q89" i="10"/>
  <c r="Q77" i="10"/>
  <c r="Q73" i="10"/>
  <c r="Q69" i="10"/>
  <c r="Q52" i="10"/>
  <c r="Q18" i="10"/>
  <c r="Q132" i="10"/>
  <c r="K20" i="2"/>
  <c r="K146" i="2"/>
  <c r="Q28" i="10"/>
  <c r="I28" i="2" s="1"/>
  <c r="K63" i="2"/>
  <c r="K102" i="2"/>
  <c r="Q80" i="10"/>
  <c r="Q76" i="10"/>
  <c r="Q56" i="10"/>
  <c r="Q17" i="10"/>
  <c r="Q49" i="10"/>
  <c r="K42" i="2"/>
  <c r="K90" i="2"/>
  <c r="S12" i="10"/>
  <c r="K12" i="2" s="1"/>
  <c r="K125" i="2"/>
  <c r="Q153" i="10"/>
  <c r="Q113" i="10"/>
  <c r="K93" i="2"/>
  <c r="Q45" i="10"/>
  <c r="Q41" i="10"/>
  <c r="Q37" i="10"/>
  <c r="Q32" i="10"/>
  <c r="Q24" i="10"/>
  <c r="I24" i="2" s="1"/>
  <c r="Q20" i="10"/>
  <c r="Q16" i="10"/>
  <c r="Q12" i="10"/>
  <c r="I12" i="2" s="1"/>
  <c r="K128" i="2"/>
  <c r="S52" i="10"/>
  <c r="S87" i="10"/>
  <c r="S81" i="10"/>
  <c r="S74" i="10"/>
  <c r="Q8" i="10"/>
  <c r="I8" i="2" s="1"/>
  <c r="H49" i="2"/>
  <c r="G111" i="2"/>
  <c r="G116" i="2"/>
  <c r="F93" i="2"/>
  <c r="F7" i="2"/>
  <c r="G114" i="2"/>
  <c r="F95" i="2"/>
  <c r="O25" i="9"/>
  <c r="O13" i="9"/>
  <c r="G12" i="2" s="1"/>
  <c r="G71" i="2"/>
  <c r="O21" i="9"/>
  <c r="G113" i="2"/>
  <c r="F46" i="2"/>
  <c r="O31" i="9"/>
  <c r="G30" i="2" s="1"/>
  <c r="O19" i="9"/>
  <c r="O28" i="9"/>
  <c r="O16" i="9"/>
  <c r="O30" i="9"/>
  <c r="O33" i="9"/>
  <c r="AC15" i="18"/>
  <c r="AB15" i="18"/>
  <c r="J137" i="2"/>
  <c r="U32" i="2"/>
  <c r="K32" i="2"/>
  <c r="K14" i="2"/>
  <c r="Q47" i="2"/>
  <c r="Q107" i="2"/>
  <c r="Q131" i="2"/>
  <c r="Q92" i="2"/>
  <c r="Q118" i="2"/>
  <c r="Q88" i="2"/>
  <c r="Q63" i="2"/>
  <c r="Q83" i="2"/>
  <c r="Q133" i="2"/>
  <c r="Q122" i="2"/>
  <c r="Q114" i="2"/>
  <c r="Q46" i="2"/>
  <c r="Q68" i="2"/>
  <c r="Q40" i="2"/>
  <c r="Q105" i="2"/>
  <c r="Q109" i="2"/>
  <c r="Q57" i="2"/>
  <c r="Q153" i="2"/>
  <c r="Q135" i="2"/>
  <c r="Q96" i="2"/>
  <c r="Q126" i="2"/>
  <c r="Q120" i="2"/>
  <c r="Q84" i="2"/>
  <c r="Q48" i="2"/>
  <c r="Q113" i="2"/>
  <c r="Q137" i="2"/>
  <c r="Q98" i="2"/>
  <c r="Q124" i="2"/>
  <c r="Q77" i="2"/>
  <c r="Q52" i="2"/>
  <c r="Q72" i="2"/>
  <c r="Q58" i="2"/>
  <c r="Q54" i="2"/>
  <c r="Q139" i="2"/>
  <c r="Q100" i="2"/>
  <c r="Q134" i="2"/>
  <c r="Q55" i="2"/>
  <c r="Q70" i="2"/>
  <c r="Q66" i="2"/>
  <c r="Q93" i="2"/>
  <c r="Q117" i="2"/>
  <c r="Q141" i="2"/>
  <c r="Q132" i="2"/>
  <c r="Q75" i="2"/>
  <c r="Q45" i="2"/>
  <c r="Q38" i="2"/>
  <c r="Q95" i="2"/>
  <c r="Q119" i="2"/>
  <c r="Q143" i="2"/>
  <c r="Q104" i="2"/>
  <c r="Q138" i="2"/>
  <c r="Q80" i="2"/>
  <c r="Q56" i="2"/>
  <c r="Q82" i="2"/>
  <c r="Q76" i="2"/>
  <c r="Q97" i="2"/>
  <c r="Q121" i="2"/>
  <c r="Q145" i="2"/>
  <c r="Q106" i="2"/>
  <c r="Q140" i="2"/>
  <c r="Q39" i="2"/>
  <c r="Q65" i="2"/>
  <c r="Q51" i="2"/>
  <c r="Q41" i="2"/>
  <c r="Q125" i="2"/>
  <c r="Q78" i="2"/>
  <c r="Q37" i="2"/>
  <c r="Q127" i="2"/>
  <c r="Q74" i="2"/>
  <c r="Q90" i="2"/>
  <c r="Q79" i="2"/>
  <c r="Q99" i="2"/>
  <c r="Q123" i="2"/>
  <c r="Q147" i="2"/>
  <c r="Q108" i="2"/>
  <c r="Q142" i="2"/>
  <c r="Q50" i="2"/>
  <c r="Q44" i="2"/>
  <c r="Q101" i="2"/>
  <c r="Q149" i="2"/>
  <c r="Q49" i="2"/>
  <c r="Q67" i="2"/>
  <c r="Q103" i="2"/>
  <c r="Q112" i="2"/>
  <c r="Q36" i="2"/>
  <c r="Q62" i="2"/>
  <c r="Q73" i="2"/>
  <c r="Q144" i="2"/>
  <c r="Q42" i="2"/>
  <c r="O88" i="11"/>
  <c r="P88" i="11"/>
  <c r="O82" i="11"/>
  <c r="Q82" i="11" s="1"/>
  <c r="P82" i="11"/>
  <c r="P76" i="11"/>
  <c r="O76" i="11"/>
  <c r="Q76" i="11" s="1"/>
  <c r="O70" i="11"/>
  <c r="P70" i="11"/>
  <c r="O64" i="11"/>
  <c r="P64" i="11"/>
  <c r="O58" i="11"/>
  <c r="P58" i="11"/>
  <c r="P52" i="11"/>
  <c r="O52" i="11"/>
  <c r="Q52" i="11" s="1"/>
  <c r="O46" i="11"/>
  <c r="Q46" i="11" s="1"/>
  <c r="P46" i="11"/>
  <c r="O40" i="11"/>
  <c r="P40" i="11"/>
  <c r="P34" i="11"/>
  <c r="O34" i="11"/>
  <c r="P28" i="11"/>
  <c r="O28" i="11"/>
  <c r="Q28" i="11" s="1"/>
  <c r="P22" i="11"/>
  <c r="O22" i="11"/>
  <c r="P16" i="11"/>
  <c r="O16" i="11"/>
  <c r="Q16" i="11" s="1"/>
  <c r="P10" i="11"/>
  <c r="O10" i="11"/>
  <c r="Q7" i="10"/>
  <c r="AC73" i="3"/>
  <c r="AD73" i="3" s="1"/>
  <c r="AH73" i="3" s="1"/>
  <c r="S49" i="22"/>
  <c r="R49" i="22"/>
  <c r="T49" i="22" s="1"/>
  <c r="V49" i="22" s="1"/>
  <c r="AQ49" i="22" s="1"/>
  <c r="S35" i="22"/>
  <c r="R35" i="22"/>
  <c r="S87" i="11"/>
  <c r="R87" i="11"/>
  <c r="S81" i="11"/>
  <c r="R81" i="11"/>
  <c r="S75" i="11"/>
  <c r="R75" i="11"/>
  <c r="S69" i="11"/>
  <c r="R69" i="11"/>
  <c r="S63" i="11"/>
  <c r="R63" i="11"/>
  <c r="T63" i="11" s="1"/>
  <c r="S57" i="11"/>
  <c r="R57" i="11"/>
  <c r="S51" i="11"/>
  <c r="R51" i="11"/>
  <c r="S45" i="11"/>
  <c r="R45" i="11"/>
  <c r="S39" i="11"/>
  <c r="R39" i="11"/>
  <c r="S33" i="11"/>
  <c r="R33" i="11"/>
  <c r="S27" i="11"/>
  <c r="R27" i="11"/>
  <c r="T27" i="11" s="1"/>
  <c r="S21" i="11"/>
  <c r="R21" i="11"/>
  <c r="S15" i="11"/>
  <c r="R15" i="11"/>
  <c r="S9" i="11"/>
  <c r="R9" i="11"/>
  <c r="Q86" i="10"/>
  <c r="Q62" i="10"/>
  <c r="Q54" i="10"/>
  <c r="AC79" i="3"/>
  <c r="AD79" i="3" s="1"/>
  <c r="AH79" i="3" s="1"/>
  <c r="K62" i="2"/>
  <c r="K96" i="2"/>
  <c r="P87" i="11"/>
  <c r="O87" i="11"/>
  <c r="O81" i="11"/>
  <c r="P81" i="11"/>
  <c r="O75" i="11"/>
  <c r="P75" i="11"/>
  <c r="O69" i="11"/>
  <c r="Q69" i="11" s="1"/>
  <c r="P69" i="11"/>
  <c r="O63" i="11"/>
  <c r="P63" i="11"/>
  <c r="O57" i="11"/>
  <c r="P57" i="11"/>
  <c r="O51" i="11"/>
  <c r="P51" i="11"/>
  <c r="O45" i="11"/>
  <c r="P45" i="11"/>
  <c r="O39" i="11"/>
  <c r="P39" i="11"/>
  <c r="O33" i="11"/>
  <c r="Q33" i="11" s="1"/>
  <c r="P33" i="11"/>
  <c r="O27" i="11"/>
  <c r="P27" i="11"/>
  <c r="O21" i="11"/>
  <c r="P21" i="11"/>
  <c r="O15" i="11"/>
  <c r="P15" i="11"/>
  <c r="P9" i="11"/>
  <c r="O9" i="11"/>
  <c r="J60" i="2"/>
  <c r="Q36" i="10"/>
  <c r="I112" i="2" s="1"/>
  <c r="Q23" i="10"/>
  <c r="I23" i="2" s="1"/>
  <c r="Q15" i="10"/>
  <c r="K88" i="2"/>
  <c r="S28" i="10"/>
  <c r="K28" i="2" s="1"/>
  <c r="S10" i="10"/>
  <c r="R86" i="11"/>
  <c r="S86" i="11"/>
  <c r="R80" i="11"/>
  <c r="S80" i="11"/>
  <c r="R74" i="11"/>
  <c r="S74" i="11"/>
  <c r="R68" i="11"/>
  <c r="S68" i="11"/>
  <c r="R62" i="11"/>
  <c r="S62" i="11"/>
  <c r="R56" i="11"/>
  <c r="S56" i="11"/>
  <c r="R50" i="11"/>
  <c r="S50" i="11"/>
  <c r="R44" i="11"/>
  <c r="S44" i="11"/>
  <c r="R38" i="11"/>
  <c r="S38" i="11"/>
  <c r="R32" i="11"/>
  <c r="S32" i="11"/>
  <c r="R26" i="11"/>
  <c r="S26" i="11"/>
  <c r="R20" i="11"/>
  <c r="S20" i="11"/>
  <c r="R14" i="11"/>
  <c r="S14" i="11"/>
  <c r="R8" i="11"/>
  <c r="S8" i="11"/>
  <c r="Q35" i="10"/>
  <c r="Q30" i="10"/>
  <c r="Q22" i="10"/>
  <c r="I22" i="2" s="1"/>
  <c r="V19" i="3"/>
  <c r="O86" i="11"/>
  <c r="P86" i="11"/>
  <c r="P80" i="11"/>
  <c r="O80" i="11"/>
  <c r="Q80" i="11" s="1"/>
  <c r="O74" i="11"/>
  <c r="P74" i="11"/>
  <c r="O68" i="11"/>
  <c r="P68" i="11"/>
  <c r="O50" i="11"/>
  <c r="P50" i="11"/>
  <c r="O44" i="11"/>
  <c r="P44" i="11"/>
  <c r="O38" i="11"/>
  <c r="P38" i="11"/>
  <c r="P32" i="11"/>
  <c r="O32" i="11"/>
  <c r="Q32" i="11" s="1"/>
  <c r="P26" i="11"/>
  <c r="O26" i="11"/>
  <c r="Q26" i="11" s="1"/>
  <c r="P20" i="11"/>
  <c r="O20" i="11"/>
  <c r="Q20" i="11" s="1"/>
  <c r="P14" i="11"/>
  <c r="O14" i="11"/>
  <c r="P8" i="11"/>
  <c r="O8" i="11"/>
  <c r="Q8" i="11" s="1"/>
  <c r="AB16" i="3"/>
  <c r="AD16" i="3" s="1"/>
  <c r="AH16" i="3" s="1"/>
  <c r="Q15" i="2" s="1"/>
  <c r="S85" i="11"/>
  <c r="R85" i="11"/>
  <c r="T85" i="11" s="1"/>
  <c r="S79" i="11"/>
  <c r="R79" i="11"/>
  <c r="T79" i="11" s="1"/>
  <c r="S73" i="11"/>
  <c r="R73" i="11"/>
  <c r="T73" i="11" s="1"/>
  <c r="S67" i="11"/>
  <c r="R67" i="11"/>
  <c r="T67" i="11" s="1"/>
  <c r="S61" i="11"/>
  <c r="R61" i="11"/>
  <c r="T61" i="11" s="1"/>
  <c r="S55" i="11"/>
  <c r="R55" i="11"/>
  <c r="S49" i="11"/>
  <c r="R49" i="11"/>
  <c r="T49" i="11" s="1"/>
  <c r="S43" i="11"/>
  <c r="R43" i="11"/>
  <c r="T43" i="11" s="1"/>
  <c r="S37" i="11"/>
  <c r="R37" i="11"/>
  <c r="T37" i="11" s="1"/>
  <c r="R31" i="11"/>
  <c r="S25" i="11"/>
  <c r="R25" i="11"/>
  <c r="S19" i="11"/>
  <c r="R19" i="11"/>
  <c r="T19" i="11" s="1"/>
  <c r="S13" i="11"/>
  <c r="R13" i="11"/>
  <c r="T13" i="11" s="1"/>
  <c r="AD12" i="3"/>
  <c r="AH12" i="3" s="1"/>
  <c r="Q11" i="2" s="1"/>
  <c r="O11" i="22"/>
  <c r="P11" i="22"/>
  <c r="AD28" i="3"/>
  <c r="AH28" i="3" s="1"/>
  <c r="Q27" i="2" s="1"/>
  <c r="AD31" i="3"/>
  <c r="AH31" i="3" s="1"/>
  <c r="Q30" i="2" s="1"/>
  <c r="AD11" i="3"/>
  <c r="AH11" i="3" s="1"/>
  <c r="Q10" i="2" s="1"/>
  <c r="R89" i="22"/>
  <c r="S89" i="22"/>
  <c r="S45" i="10"/>
  <c r="S39" i="10"/>
  <c r="R90" i="11"/>
  <c r="S90" i="11"/>
  <c r="R84" i="11"/>
  <c r="S84" i="11"/>
  <c r="R78" i="11"/>
  <c r="S78" i="11"/>
  <c r="R72" i="11"/>
  <c r="S72" i="11"/>
  <c r="R66" i="11"/>
  <c r="S66" i="11"/>
  <c r="R60" i="11"/>
  <c r="S60" i="11"/>
  <c r="R54" i="11"/>
  <c r="S54" i="11"/>
  <c r="R42" i="11"/>
  <c r="S42" i="11"/>
  <c r="R36" i="11"/>
  <c r="S36" i="11"/>
  <c r="R30" i="11"/>
  <c r="S30" i="11"/>
  <c r="R24" i="11"/>
  <c r="T24" i="11" s="1"/>
  <c r="S24" i="11"/>
  <c r="R18" i="11"/>
  <c r="S18" i="11"/>
  <c r="R12" i="11"/>
  <c r="S12" i="11"/>
  <c r="O32" i="9"/>
  <c r="G31" i="2" s="1"/>
  <c r="O39" i="22"/>
  <c r="P39" i="22"/>
  <c r="J84" i="2"/>
  <c r="Q87" i="10"/>
  <c r="AC49" i="3"/>
  <c r="AD49" i="3" s="1"/>
  <c r="AH49" i="3" s="1"/>
  <c r="P81" i="22"/>
  <c r="O81" i="22"/>
  <c r="Q81" i="22" s="1"/>
  <c r="U81" i="22" s="1"/>
  <c r="AO81" i="22" s="1"/>
  <c r="S89" i="11"/>
  <c r="R89" i="11"/>
  <c r="T89" i="11" s="1"/>
  <c r="S83" i="11"/>
  <c r="R83" i="11"/>
  <c r="T83" i="11" s="1"/>
  <c r="S77" i="11"/>
  <c r="R77" i="11"/>
  <c r="T77" i="11" s="1"/>
  <c r="S65" i="11"/>
  <c r="R65" i="11"/>
  <c r="T65" i="11" s="1"/>
  <c r="S59" i="11"/>
  <c r="R59" i="11"/>
  <c r="T59" i="11" s="1"/>
  <c r="S53" i="11"/>
  <c r="R53" i="11"/>
  <c r="S47" i="11"/>
  <c r="R47" i="11"/>
  <c r="T47" i="11" s="1"/>
  <c r="S41" i="11"/>
  <c r="R41" i="11"/>
  <c r="T41" i="11" s="1"/>
  <c r="S35" i="11"/>
  <c r="R35" i="11"/>
  <c r="T35" i="11" s="1"/>
  <c r="S29" i="11"/>
  <c r="R29" i="11"/>
  <c r="T29" i="11" s="1"/>
  <c r="S23" i="11"/>
  <c r="R23" i="11"/>
  <c r="T23" i="11" s="1"/>
  <c r="S17" i="11"/>
  <c r="R17" i="11"/>
  <c r="S11" i="11"/>
  <c r="R11" i="11"/>
  <c r="T11" i="11" s="1"/>
  <c r="AJ29" i="22"/>
  <c r="AK29" i="22"/>
  <c r="AG51" i="22"/>
  <c r="AH51" i="22"/>
  <c r="AH55" i="22"/>
  <c r="AG55" i="22"/>
  <c r="S88" i="22"/>
  <c r="R88" i="22"/>
  <c r="S71" i="11"/>
  <c r="R71" i="11"/>
  <c r="N31" i="11"/>
  <c r="S31" i="11" s="1"/>
  <c r="M62" i="11"/>
  <c r="O62" i="11" s="1"/>
  <c r="N59" i="11"/>
  <c r="N48" i="11"/>
  <c r="R48" i="11" s="1"/>
  <c r="M56" i="11"/>
  <c r="O56" i="11" s="1"/>
  <c r="K140" i="2"/>
  <c r="O89" i="11"/>
  <c r="P89" i="11"/>
  <c r="O83" i="11"/>
  <c r="P83" i="11"/>
  <c r="O77" i="11"/>
  <c r="P77" i="11"/>
  <c r="O71" i="11"/>
  <c r="P71" i="11"/>
  <c r="O65" i="11"/>
  <c r="P65" i="11"/>
  <c r="O59" i="11"/>
  <c r="P59" i="11"/>
  <c r="O53" i="11"/>
  <c r="P53" i="11"/>
  <c r="O47" i="11"/>
  <c r="P47" i="11"/>
  <c r="O41" i="11"/>
  <c r="P41" i="11"/>
  <c r="O35" i="11"/>
  <c r="P35" i="11"/>
  <c r="O29" i="11"/>
  <c r="P29" i="11"/>
  <c r="O23" i="11"/>
  <c r="P23" i="11"/>
  <c r="O17" i="11"/>
  <c r="P17" i="11"/>
  <c r="O11" i="11"/>
  <c r="P11" i="11"/>
  <c r="O85" i="11"/>
  <c r="P85" i="11"/>
  <c r="O79" i="11"/>
  <c r="P79" i="11"/>
  <c r="O73" i="11"/>
  <c r="P73" i="11"/>
  <c r="O67" i="11"/>
  <c r="P67" i="11"/>
  <c r="O61" i="11"/>
  <c r="P61" i="11"/>
  <c r="O55" i="11"/>
  <c r="P55" i="11"/>
  <c r="O49" i="11"/>
  <c r="P49" i="11"/>
  <c r="O43" i="11"/>
  <c r="P43" i="11"/>
  <c r="O37" i="11"/>
  <c r="P37" i="11"/>
  <c r="O31" i="11"/>
  <c r="P31" i="11"/>
  <c r="O25" i="11"/>
  <c r="P25" i="11"/>
  <c r="O19" i="11"/>
  <c r="P19" i="11"/>
  <c r="O13" i="11"/>
  <c r="P13" i="11"/>
  <c r="O7" i="11"/>
  <c r="P7" i="11"/>
  <c r="Q14" i="10"/>
  <c r="I14" i="2" s="1"/>
  <c r="AB78" i="3"/>
  <c r="AC78" i="3" s="1"/>
  <c r="AD78" i="3" s="1"/>
  <c r="AH78" i="3" s="1"/>
  <c r="T12" i="22"/>
  <c r="V12" i="22" s="1"/>
  <c r="AQ12" i="22" s="1"/>
  <c r="AS12" i="22" s="1"/>
  <c r="AT12" i="22" s="1"/>
  <c r="P10" i="2" s="1"/>
  <c r="V38" i="3"/>
  <c r="AC38" i="3" s="1"/>
  <c r="AD38" i="3" s="1"/>
  <c r="AH38" i="3" s="1"/>
  <c r="P80" i="22"/>
  <c r="O80" i="22"/>
  <c r="R78" i="22"/>
  <c r="T78" i="22" s="1"/>
  <c r="V78" i="22" s="1"/>
  <c r="AQ78" i="22" s="1"/>
  <c r="R60" i="22"/>
  <c r="S60" i="22"/>
  <c r="AG30" i="22"/>
  <c r="AH30" i="22"/>
  <c r="AD20" i="3"/>
  <c r="AH20" i="3" s="1"/>
  <c r="Q19" i="2" s="1"/>
  <c r="AD8" i="3"/>
  <c r="AH8" i="3" s="1"/>
  <c r="AD7" i="3"/>
  <c r="AH7" i="3" s="1"/>
  <c r="Q6" i="2" s="1"/>
  <c r="AG41" i="22"/>
  <c r="AI41" i="22" s="1"/>
  <c r="AM41" i="22" s="1"/>
  <c r="AP41" i="22" s="1"/>
  <c r="O14" i="22"/>
  <c r="Q14" i="22" s="1"/>
  <c r="U14" i="22" s="1"/>
  <c r="AO14" i="22" s="1"/>
  <c r="P65" i="22"/>
  <c r="O65" i="22"/>
  <c r="AL21" i="22"/>
  <c r="AN21" i="22" s="1"/>
  <c r="AR21" i="22" s="1"/>
  <c r="P90" i="11"/>
  <c r="O90" i="11"/>
  <c r="Q90" i="11" s="1"/>
  <c r="P84" i="11"/>
  <c r="O84" i="11"/>
  <c r="Q84" i="11" s="1"/>
  <c r="O78" i="11"/>
  <c r="P78" i="11"/>
  <c r="O72" i="11"/>
  <c r="P72" i="11"/>
  <c r="O66" i="11"/>
  <c r="P66" i="11"/>
  <c r="P60" i="11"/>
  <c r="O60" i="11"/>
  <c r="Q60" i="11" s="1"/>
  <c r="O54" i="11"/>
  <c r="P54" i="11"/>
  <c r="O48" i="11"/>
  <c r="P48" i="11"/>
  <c r="O42" i="11"/>
  <c r="P42" i="11"/>
  <c r="P36" i="11"/>
  <c r="O36" i="11"/>
  <c r="Q36" i="11" s="1"/>
  <c r="P30" i="11"/>
  <c r="O30" i="11"/>
  <c r="Q30" i="11" s="1"/>
  <c r="P24" i="11"/>
  <c r="O24" i="11"/>
  <c r="Q24" i="11" s="1"/>
  <c r="P18" i="11"/>
  <c r="O18" i="11"/>
  <c r="Q18" i="11" s="1"/>
  <c r="P12" i="11"/>
  <c r="O12" i="11"/>
  <c r="Q12" i="11" s="1"/>
  <c r="V87" i="3"/>
  <c r="AC87" i="3" s="1"/>
  <c r="AD87" i="3" s="1"/>
  <c r="AH87" i="3" s="1"/>
  <c r="T77" i="22"/>
  <c r="V77" i="22" s="1"/>
  <c r="AQ77" i="22" s="1"/>
  <c r="T56" i="22"/>
  <c r="V56" i="22" s="1"/>
  <c r="AQ56" i="22" s="1"/>
  <c r="AK8" i="22"/>
  <c r="AL8" i="22" s="1"/>
  <c r="AN8" i="22" s="1"/>
  <c r="AR8" i="22" s="1"/>
  <c r="AG39" i="22"/>
  <c r="AH39" i="22"/>
  <c r="AJ78" i="22"/>
  <c r="AK78" i="22"/>
  <c r="P85" i="22"/>
  <c r="Q85" i="22" s="1"/>
  <c r="U85" i="22" s="1"/>
  <c r="AO85" i="22" s="1"/>
  <c r="V61" i="3"/>
  <c r="AC61" i="3" s="1"/>
  <c r="AD61" i="3" s="1"/>
  <c r="AH61" i="3" s="1"/>
  <c r="AD33" i="3"/>
  <c r="AH33" i="3" s="1"/>
  <c r="Q32" i="2" s="1"/>
  <c r="P88" i="22"/>
  <c r="Q88" i="22" s="1"/>
  <c r="U88" i="22" s="1"/>
  <c r="AO88" i="22" s="1"/>
  <c r="M76" i="22"/>
  <c r="P76" i="22" s="1"/>
  <c r="O64" i="22"/>
  <c r="Q64" i="22" s="1"/>
  <c r="U64" i="22" s="1"/>
  <c r="AO64" i="22" s="1"/>
  <c r="P64" i="22"/>
  <c r="P52" i="22"/>
  <c r="M52" i="22"/>
  <c r="O52" i="22" s="1"/>
  <c r="M40" i="22"/>
  <c r="P40" i="22" s="1"/>
  <c r="O28" i="22"/>
  <c r="M16" i="22"/>
  <c r="P16" i="22" s="1"/>
  <c r="N76" i="22"/>
  <c r="R76" i="22"/>
  <c r="S76" i="22"/>
  <c r="N64" i="22"/>
  <c r="R64" i="22" s="1"/>
  <c r="S16" i="22"/>
  <c r="N16" i="22"/>
  <c r="R16" i="22"/>
  <c r="AS112" i="22"/>
  <c r="AT112" i="22" s="1"/>
  <c r="AD24" i="3"/>
  <c r="AH24" i="3" s="1"/>
  <c r="Q23" i="2" s="1"/>
  <c r="AK31" i="22"/>
  <c r="AJ31" i="22"/>
  <c r="AI57" i="22"/>
  <c r="AM57" i="22" s="1"/>
  <c r="AP57" i="22" s="1"/>
  <c r="AK7" i="22"/>
  <c r="AJ7" i="22"/>
  <c r="AL7" i="22" s="1"/>
  <c r="AN7" i="22" s="1"/>
  <c r="AR7" i="22" s="1"/>
  <c r="R88" i="11"/>
  <c r="S88" i="11"/>
  <c r="R82" i="11"/>
  <c r="T82" i="11" s="1"/>
  <c r="S82" i="11"/>
  <c r="R76" i="11"/>
  <c r="S76" i="11"/>
  <c r="R70" i="11"/>
  <c r="S70" i="11"/>
  <c r="R64" i="11"/>
  <c r="S64" i="11"/>
  <c r="R58" i="11"/>
  <c r="S58" i="11"/>
  <c r="R52" i="11"/>
  <c r="S52" i="11"/>
  <c r="R46" i="11"/>
  <c r="T46" i="11" s="1"/>
  <c r="S46" i="11"/>
  <c r="R40" i="11"/>
  <c r="S40" i="11"/>
  <c r="R34" i="11"/>
  <c r="S34" i="11"/>
  <c r="R28" i="11"/>
  <c r="S28" i="11"/>
  <c r="R22" i="11"/>
  <c r="S22" i="11"/>
  <c r="R16" i="11"/>
  <c r="S16" i="11"/>
  <c r="R10" i="11"/>
  <c r="T10" i="11" s="1"/>
  <c r="S10" i="11"/>
  <c r="O12" i="9"/>
  <c r="AD32" i="3"/>
  <c r="AH32" i="3" s="1"/>
  <c r="Q31" i="2" s="1"/>
  <c r="S71" i="22"/>
  <c r="T71" i="22" s="1"/>
  <c r="V71" i="22" s="1"/>
  <c r="AQ71" i="22" s="1"/>
  <c r="P90" i="22"/>
  <c r="Q90" i="22" s="1"/>
  <c r="U90" i="22" s="1"/>
  <c r="AO90" i="22" s="1"/>
  <c r="P42" i="22"/>
  <c r="Q42" i="22" s="1"/>
  <c r="U42" i="22" s="1"/>
  <c r="AO42" i="22" s="1"/>
  <c r="AB20" i="3"/>
  <c r="AH15" i="22"/>
  <c r="AG15" i="22"/>
  <c r="AI15" i="22" s="1"/>
  <c r="AM15" i="22" s="1"/>
  <c r="AP15" i="22" s="1"/>
  <c r="AI40" i="22"/>
  <c r="AM40" i="22" s="1"/>
  <c r="AP40" i="22" s="1"/>
  <c r="AJ89" i="22"/>
  <c r="AK89" i="22"/>
  <c r="M86" i="22"/>
  <c r="P86" i="22" s="1"/>
  <c r="O74" i="22"/>
  <c r="P74" i="22"/>
  <c r="O50" i="22"/>
  <c r="P50" i="22"/>
  <c r="O38" i="22"/>
  <c r="P38" i="22"/>
  <c r="M26" i="22"/>
  <c r="O26" i="22" s="1"/>
  <c r="N86" i="22"/>
  <c r="S86" i="22" s="1"/>
  <c r="N74" i="22"/>
  <c r="R74" i="22" s="1"/>
  <c r="S74" i="22"/>
  <c r="N62" i="22"/>
  <c r="R62" i="22" s="1"/>
  <c r="N50" i="22"/>
  <c r="R50" i="22" s="1"/>
  <c r="S50" i="22"/>
  <c r="R14" i="22"/>
  <c r="T14" i="22" s="1"/>
  <c r="V14" i="22" s="1"/>
  <c r="AQ14" i="22" s="1"/>
  <c r="AS138" i="22"/>
  <c r="AT138" i="22" s="1"/>
  <c r="AD25" i="3"/>
  <c r="AH25" i="3" s="1"/>
  <c r="Q24" i="2" s="1"/>
  <c r="AD23" i="3"/>
  <c r="AH23" i="3" s="1"/>
  <c r="Q22" i="2" s="1"/>
  <c r="AD34" i="3"/>
  <c r="AH34" i="3" s="1"/>
  <c r="Q33" i="2" s="1"/>
  <c r="AJ10" i="22"/>
  <c r="AK10" i="22"/>
  <c r="AJ70" i="22"/>
  <c r="AK70" i="22"/>
  <c r="P61" i="22"/>
  <c r="Q61" i="22" s="1"/>
  <c r="U61" i="22" s="1"/>
  <c r="AO61" i="22" s="1"/>
  <c r="AD14" i="3"/>
  <c r="AH14" i="3" s="1"/>
  <c r="Q13" i="2" s="1"/>
  <c r="AI35" i="22"/>
  <c r="AM35" i="22" s="1"/>
  <c r="AP35" i="22" s="1"/>
  <c r="AI28" i="22"/>
  <c r="AM28" i="22" s="1"/>
  <c r="AP28" i="22" s="1"/>
  <c r="AG71" i="22"/>
  <c r="AH71" i="22"/>
  <c r="AD15" i="3"/>
  <c r="AH15" i="3" s="1"/>
  <c r="Q14" i="2" s="1"/>
  <c r="AK11" i="22"/>
  <c r="AJ11" i="22"/>
  <c r="AD29" i="3"/>
  <c r="AH29" i="3" s="1"/>
  <c r="Q28" i="2" s="1"/>
  <c r="AD22" i="3"/>
  <c r="AH22" i="3" s="1"/>
  <c r="Q21" i="2" s="1"/>
  <c r="AD9" i="3"/>
  <c r="AH9" i="3" s="1"/>
  <c r="Q8" i="2" s="1"/>
  <c r="AD10" i="3"/>
  <c r="AH10" i="3" s="1"/>
  <c r="Q9" i="2" s="1"/>
  <c r="AH24" i="22"/>
  <c r="AG24" i="22"/>
  <c r="AI24" i="22" s="1"/>
  <c r="AM24" i="22" s="1"/>
  <c r="AP24" i="22" s="1"/>
  <c r="AK58" i="22"/>
  <c r="AJ58" i="22"/>
  <c r="AL58" i="22" s="1"/>
  <c r="AN58" i="22" s="1"/>
  <c r="AR58" i="22" s="1"/>
  <c r="AI76" i="22"/>
  <c r="AM76" i="22" s="1"/>
  <c r="AP76" i="22" s="1"/>
  <c r="AL88" i="22"/>
  <c r="AN88" i="22" s="1"/>
  <c r="AR88" i="22" s="1"/>
  <c r="O70" i="22"/>
  <c r="Q70" i="22" s="1"/>
  <c r="U70" i="22" s="1"/>
  <c r="AO70" i="22" s="1"/>
  <c r="AL15" i="31"/>
  <c r="AL69" i="22"/>
  <c r="AN69" i="22" s="1"/>
  <c r="AR69" i="22" s="1"/>
  <c r="AH87" i="22"/>
  <c r="AI87" i="22" s="1"/>
  <c r="AM87" i="22" s="1"/>
  <c r="AP87" i="22" s="1"/>
  <c r="S11" i="22"/>
  <c r="R11" i="22"/>
  <c r="AG59" i="22"/>
  <c r="AH59" i="22"/>
  <c r="T8" i="22"/>
  <c r="V8" i="22" s="1"/>
  <c r="AQ8" i="22" s="1"/>
  <c r="O57" i="22"/>
  <c r="Q57" i="22" s="1"/>
  <c r="U57" i="22" s="1"/>
  <c r="AO57" i="22" s="1"/>
  <c r="M45" i="22"/>
  <c r="P45" i="22" s="1"/>
  <c r="M33" i="22"/>
  <c r="P33" i="22" s="1"/>
  <c r="O21" i="22"/>
  <c r="Q21" i="22" s="1"/>
  <c r="U21" i="22" s="1"/>
  <c r="AO21" i="22" s="1"/>
  <c r="M9" i="22"/>
  <c r="O9" i="22" s="1"/>
  <c r="P9" i="22"/>
  <c r="N81" i="22"/>
  <c r="S81" i="22" s="1"/>
  <c r="N69" i="22"/>
  <c r="R69" i="22" s="1"/>
  <c r="N57" i="22"/>
  <c r="S57" i="22"/>
  <c r="R57" i="22"/>
  <c r="N45" i="22"/>
  <c r="R45" i="22" s="1"/>
  <c r="R33" i="22"/>
  <c r="N9" i="22"/>
  <c r="S9" i="22" s="1"/>
  <c r="R9" i="22"/>
  <c r="T9" i="22" s="1"/>
  <c r="V9" i="22" s="1"/>
  <c r="AQ9" i="22" s="1"/>
  <c r="AC110" i="3"/>
  <c r="AD110" i="3" s="1"/>
  <c r="AH110" i="3" s="1"/>
  <c r="R70" i="22"/>
  <c r="T70" i="22" s="1"/>
  <c r="V70" i="22" s="1"/>
  <c r="AQ70" i="22" s="1"/>
  <c r="N47" i="22"/>
  <c r="S47" i="22" s="1"/>
  <c r="AL107" i="22"/>
  <c r="AN107" i="22" s="1"/>
  <c r="AR107" i="22" s="1"/>
  <c r="AC143" i="3"/>
  <c r="AD143" i="3" s="1"/>
  <c r="AH143" i="3" s="1"/>
  <c r="O151" i="22"/>
  <c r="P151" i="22"/>
  <c r="O58" i="22"/>
  <c r="Q58" i="22" s="1"/>
  <c r="U58" i="22" s="1"/>
  <c r="AO58" i="22" s="1"/>
  <c r="M34" i="22"/>
  <c r="P34" i="22" s="1"/>
  <c r="R58" i="22"/>
  <c r="T58" i="22" s="1"/>
  <c r="V58" i="22" s="1"/>
  <c r="AQ58" i="22" s="1"/>
  <c r="AH7" i="22"/>
  <c r="AG7" i="22"/>
  <c r="AC95" i="3"/>
  <c r="AD95" i="3" s="1"/>
  <c r="AH95" i="3" s="1"/>
  <c r="AC153" i="3"/>
  <c r="AD153" i="3" s="1"/>
  <c r="AH153" i="3" s="1"/>
  <c r="AD35" i="3"/>
  <c r="AH35" i="3" s="1"/>
  <c r="Q34" i="2" s="1"/>
  <c r="R10" i="22"/>
  <c r="T10" i="22" s="1"/>
  <c r="V10" i="22" s="1"/>
  <c r="AQ10" i="22" s="1"/>
  <c r="S82" i="22"/>
  <c r="T82" i="22" s="1"/>
  <c r="V82" i="22" s="1"/>
  <c r="AQ82" i="22" s="1"/>
  <c r="AS82" i="22" s="1"/>
  <c r="AT82" i="22" s="1"/>
  <c r="R61" i="22"/>
  <c r="O44" i="22"/>
  <c r="Q44" i="22" s="1"/>
  <c r="U44" i="22" s="1"/>
  <c r="AO44" i="22" s="1"/>
  <c r="M8" i="22"/>
  <c r="P8" i="22" s="1"/>
  <c r="S8" i="22"/>
  <c r="AC106" i="3"/>
  <c r="AD106" i="3" s="1"/>
  <c r="AH106" i="3" s="1"/>
  <c r="AH70" i="22"/>
  <c r="AI70" i="22" s="1"/>
  <c r="AM70" i="22" s="1"/>
  <c r="AP70" i="22" s="1"/>
  <c r="AJ59" i="22"/>
  <c r="AL59" i="22" s="1"/>
  <c r="AN59" i="22" s="1"/>
  <c r="AR59" i="22" s="1"/>
  <c r="S61" i="22"/>
  <c r="M83" i="22"/>
  <c r="P83" i="22" s="1"/>
  <c r="AL101" i="22"/>
  <c r="AN101" i="22" s="1"/>
  <c r="AR101" i="22" s="1"/>
  <c r="AH62" i="22"/>
  <c r="AI62" i="22" s="1"/>
  <c r="AM62" i="22" s="1"/>
  <c r="AP62" i="22" s="1"/>
  <c r="AH43" i="22"/>
  <c r="AI43" i="22" s="1"/>
  <c r="AM43" i="22" s="1"/>
  <c r="AP43" i="22" s="1"/>
  <c r="Y19" i="3"/>
  <c r="P7" i="22"/>
  <c r="O7" i="22"/>
  <c r="O49" i="22"/>
  <c r="Q49" i="22" s="1"/>
  <c r="U49" i="22" s="1"/>
  <c r="AO49" i="22" s="1"/>
  <c r="O89" i="22"/>
  <c r="P89" i="22"/>
  <c r="P53" i="22"/>
  <c r="Q53" i="22" s="1"/>
  <c r="U53" i="22" s="1"/>
  <c r="AO53" i="22" s="1"/>
  <c r="AS53" i="22" s="1"/>
  <c r="AT53" i="22" s="1"/>
  <c r="N29" i="22"/>
  <c r="S29" i="22" s="1"/>
  <c r="O73" i="22"/>
  <c r="Q73" i="22" s="1"/>
  <c r="U73" i="22" s="1"/>
  <c r="AO73" i="22" s="1"/>
  <c r="M73" i="22"/>
  <c r="P73" i="22" s="1"/>
  <c r="R85" i="22"/>
  <c r="T85" i="22" s="1"/>
  <c r="V85" i="22" s="1"/>
  <c r="AQ85" i="22" s="1"/>
  <c r="N37" i="22"/>
  <c r="S37" i="22" s="1"/>
  <c r="T125" i="22"/>
  <c r="V125" i="22" s="1"/>
  <c r="AQ125" i="22" s="1"/>
  <c r="AI89" i="22"/>
  <c r="AM89" i="22" s="1"/>
  <c r="AP89" i="22" s="1"/>
  <c r="O84" i="22"/>
  <c r="Q84" i="22" s="1"/>
  <c r="U84" i="22" s="1"/>
  <c r="AO84" i="22" s="1"/>
  <c r="AS84" i="22" s="1"/>
  <c r="AT84" i="22" s="1"/>
  <c r="O24" i="22"/>
  <c r="Q24" i="22" s="1"/>
  <c r="U24" i="22" s="1"/>
  <c r="AO24" i="22" s="1"/>
  <c r="AC114" i="3"/>
  <c r="AD114" i="3" s="1"/>
  <c r="AH114" i="3" s="1"/>
  <c r="T101" i="22"/>
  <c r="V101" i="22" s="1"/>
  <c r="AQ101" i="22" s="1"/>
  <c r="AC100" i="3"/>
  <c r="AD100" i="3" s="1"/>
  <c r="AH100" i="3" s="1"/>
  <c r="AC139" i="3"/>
  <c r="AD139" i="3" s="1"/>
  <c r="AH139" i="3" s="1"/>
  <c r="AI109" i="22"/>
  <c r="AM109" i="22" s="1"/>
  <c r="AP109" i="22" s="1"/>
  <c r="AC144" i="3"/>
  <c r="AD144" i="3" s="1"/>
  <c r="AH144" i="3" s="1"/>
  <c r="AS119" i="22"/>
  <c r="AT119" i="22" s="1"/>
  <c r="T107" i="22"/>
  <c r="V107" i="22" s="1"/>
  <c r="AQ107" i="22" s="1"/>
  <c r="AL97" i="22"/>
  <c r="AN97" i="22" s="1"/>
  <c r="AR97" i="22" s="1"/>
  <c r="V154" i="3"/>
  <c r="AC154" i="3" s="1"/>
  <c r="AD154" i="3" s="1"/>
  <c r="AH154" i="3" s="1"/>
  <c r="AL118" i="22"/>
  <c r="AN118" i="22" s="1"/>
  <c r="AR118" i="22" s="1"/>
  <c r="O155" i="22"/>
  <c r="P155" i="22"/>
  <c r="R154" i="11"/>
  <c r="S154" i="11"/>
  <c r="AC50" i="31"/>
  <c r="AQ50" i="31" s="1"/>
  <c r="AB140" i="31"/>
  <c r="AN140" i="31" s="1"/>
  <c r="AC138" i="31"/>
  <c r="AQ138" i="31" s="1"/>
  <c r="AP138" i="31"/>
  <c r="Y134" i="31"/>
  <c r="AE134" i="31" s="1"/>
  <c r="AD134" i="31"/>
  <c r="AB132" i="31"/>
  <c r="AN132" i="31" s="1"/>
  <c r="AC130" i="31"/>
  <c r="AQ130" i="31" s="1"/>
  <c r="AP130" i="31"/>
  <c r="AQ107" i="31"/>
  <c r="AP107" i="31"/>
  <c r="AL102" i="31"/>
  <c r="S151" i="11"/>
  <c r="R151" i="11"/>
  <c r="M113" i="11"/>
  <c r="O113" i="11" s="1"/>
  <c r="AQ52" i="31"/>
  <c r="AR52" i="31" s="1"/>
  <c r="AP48" i="31"/>
  <c r="AR48" i="31" s="1"/>
  <c r="AQ48" i="31"/>
  <c r="Y152" i="31"/>
  <c r="AD152" i="31" s="1"/>
  <c r="AA148" i="31"/>
  <c r="AK148" i="31" s="1"/>
  <c r="AB146" i="31"/>
  <c r="AN146" i="31"/>
  <c r="AM146" i="31"/>
  <c r="AB143" i="31"/>
  <c r="AN143" i="31" s="1"/>
  <c r="AM143" i="31"/>
  <c r="AC133" i="31"/>
  <c r="AQ133" i="31" s="1"/>
  <c r="AC124" i="3"/>
  <c r="AD124" i="3" s="1"/>
  <c r="AH124" i="3" s="1"/>
  <c r="S105" i="10"/>
  <c r="N100" i="11"/>
  <c r="S100" i="11" s="1"/>
  <c r="AL138" i="31"/>
  <c r="AC37" i="31"/>
  <c r="AP37" i="31" s="1"/>
  <c r="AQ37" i="31"/>
  <c r="AA146" i="31"/>
  <c r="AK146" i="31" s="1"/>
  <c r="AJ146" i="31"/>
  <c r="Z114" i="31"/>
  <c r="AH114" i="31" s="1"/>
  <c r="AI102" i="22"/>
  <c r="AM102" i="22" s="1"/>
  <c r="AP102" i="22" s="1"/>
  <c r="AI137" i="22"/>
  <c r="AM137" i="22" s="1"/>
  <c r="AP137" i="22" s="1"/>
  <c r="T128" i="22"/>
  <c r="V128" i="22" s="1"/>
  <c r="AQ128" i="22" s="1"/>
  <c r="AS128" i="22" s="1"/>
  <c r="AT128" i="22" s="1"/>
  <c r="Q142" i="10"/>
  <c r="N139" i="22"/>
  <c r="R139" i="22" s="1"/>
  <c r="S104" i="22"/>
  <c r="N150" i="11"/>
  <c r="R150" i="11" s="1"/>
  <c r="P143" i="11"/>
  <c r="O143" i="11"/>
  <c r="M112" i="11"/>
  <c r="O112" i="11" s="1"/>
  <c r="O108" i="11"/>
  <c r="P108" i="11"/>
  <c r="P97" i="11"/>
  <c r="O97" i="11"/>
  <c r="O93" i="11"/>
  <c r="P93" i="11"/>
  <c r="Y150" i="31"/>
  <c r="AD150" i="31" s="1"/>
  <c r="AC119" i="31"/>
  <c r="AP119" i="31" s="1"/>
  <c r="AR119" i="31" s="1"/>
  <c r="AQ119" i="31"/>
  <c r="AB118" i="31"/>
  <c r="AN118" i="31" s="1"/>
  <c r="AM118" i="31"/>
  <c r="AO118" i="31" s="1"/>
  <c r="AB112" i="31"/>
  <c r="AM112" i="31" s="1"/>
  <c r="AG151" i="22"/>
  <c r="AI151" i="22" s="1"/>
  <c r="AM151" i="22" s="1"/>
  <c r="AP151" i="22" s="1"/>
  <c r="AK93" i="22"/>
  <c r="AL93" i="22" s="1"/>
  <c r="AN93" i="22" s="1"/>
  <c r="AR93" i="22" s="1"/>
  <c r="AK149" i="22"/>
  <c r="AL149" i="22" s="1"/>
  <c r="AN149" i="22" s="1"/>
  <c r="AR149" i="22" s="1"/>
  <c r="Y120" i="3"/>
  <c r="AC120" i="3" s="1"/>
  <c r="AD120" i="3" s="1"/>
  <c r="AH120" i="3" s="1"/>
  <c r="N92" i="22"/>
  <c r="R92" i="22" s="1"/>
  <c r="M150" i="11"/>
  <c r="O150" i="11" s="1"/>
  <c r="N111" i="11"/>
  <c r="S111" i="11" s="1"/>
  <c r="R111" i="11"/>
  <c r="AC44" i="31"/>
  <c r="AP44" i="31" s="1"/>
  <c r="Y123" i="31"/>
  <c r="AE123" i="31" s="1"/>
  <c r="M109" i="22"/>
  <c r="P109" i="22" s="1"/>
  <c r="O116" i="11"/>
  <c r="M116" i="11"/>
  <c r="P116" i="11" s="1"/>
  <c r="AR53" i="31"/>
  <c r="AE140" i="31"/>
  <c r="AD140" i="31"/>
  <c r="AF140" i="31" s="1"/>
  <c r="AC18" i="31"/>
  <c r="AQ18" i="31" s="1"/>
  <c r="AC26" i="31"/>
  <c r="AP26" i="31" s="1"/>
  <c r="AC54" i="31"/>
  <c r="AQ54" i="31" s="1"/>
  <c r="AB105" i="31"/>
  <c r="AM105" i="31" s="1"/>
  <c r="AN105" i="31"/>
  <c r="M141" i="22"/>
  <c r="O141" i="22" s="1"/>
  <c r="S134" i="22"/>
  <c r="T134" i="22" s="1"/>
  <c r="V134" i="22" s="1"/>
  <c r="AQ134" i="22" s="1"/>
  <c r="M133" i="11"/>
  <c r="O133" i="11" s="1"/>
  <c r="S115" i="11"/>
  <c r="R115" i="11"/>
  <c r="T115" i="11" s="1"/>
  <c r="N115" i="11"/>
  <c r="AC59" i="31"/>
  <c r="AP59" i="31" s="1"/>
  <c r="AQ77" i="31"/>
  <c r="AC77" i="31"/>
  <c r="AP77" i="31"/>
  <c r="AH126" i="31"/>
  <c r="AG126" i="31"/>
  <c r="AI126" i="31" s="1"/>
  <c r="AC120" i="31"/>
  <c r="AP120" i="31" s="1"/>
  <c r="AQ120" i="31"/>
  <c r="AB108" i="31"/>
  <c r="AM108" i="31" s="1"/>
  <c r="O111" i="22"/>
  <c r="Q111" i="22" s="1"/>
  <c r="U111" i="22" s="1"/>
  <c r="AO111" i="22" s="1"/>
  <c r="AK122" i="22"/>
  <c r="AL122" i="22" s="1"/>
  <c r="AN122" i="22" s="1"/>
  <c r="AR122" i="22" s="1"/>
  <c r="AJ105" i="22"/>
  <c r="AL105" i="22" s="1"/>
  <c r="AN105" i="22" s="1"/>
  <c r="AR105" i="22" s="1"/>
  <c r="AG113" i="22"/>
  <c r="AI113" i="22" s="1"/>
  <c r="AM113" i="22" s="1"/>
  <c r="AP113" i="22" s="1"/>
  <c r="S93" i="22"/>
  <c r="T93" i="22" s="1"/>
  <c r="V93" i="22" s="1"/>
  <c r="AQ93" i="22" s="1"/>
  <c r="S129" i="22"/>
  <c r="T129" i="22" s="1"/>
  <c r="V129" i="22" s="1"/>
  <c r="AQ129" i="22" s="1"/>
  <c r="Q105" i="10"/>
  <c r="AK140" i="22"/>
  <c r="AJ140" i="22"/>
  <c r="N127" i="22"/>
  <c r="R127" i="22" s="1"/>
  <c r="M114" i="22"/>
  <c r="P114" i="22" s="1"/>
  <c r="O120" i="11"/>
  <c r="AH141" i="31"/>
  <c r="AG141" i="31"/>
  <c r="AC134" i="31"/>
  <c r="AQ134" i="31" s="1"/>
  <c r="Y110" i="31"/>
  <c r="AD110" i="31" s="1"/>
  <c r="N136" i="11"/>
  <c r="R136" i="11" s="1"/>
  <c r="M128" i="11"/>
  <c r="O128" i="11" s="1"/>
  <c r="M91" i="11"/>
  <c r="P91" i="11" s="1"/>
  <c r="AC13" i="31"/>
  <c r="AQ13" i="31" s="1"/>
  <c r="Y128" i="31"/>
  <c r="AD128" i="31" s="1"/>
  <c r="AQ116" i="31"/>
  <c r="AC116" i="31"/>
  <c r="AP116" i="31"/>
  <c r="AD115" i="31"/>
  <c r="AE115" i="31"/>
  <c r="Y98" i="31"/>
  <c r="AD98" i="31" s="1"/>
  <c r="AE98" i="31"/>
  <c r="Q136" i="22"/>
  <c r="U136" i="22" s="1"/>
  <c r="AO136" i="22" s="1"/>
  <c r="AI120" i="22"/>
  <c r="AM120" i="22" s="1"/>
  <c r="AP120" i="22" s="1"/>
  <c r="N108" i="22"/>
  <c r="R108" i="22" s="1"/>
  <c r="M136" i="11"/>
  <c r="P136" i="11" s="1"/>
  <c r="O106" i="11"/>
  <c r="P106" i="11"/>
  <c r="AN122" i="31"/>
  <c r="AM122" i="31"/>
  <c r="AP123" i="31"/>
  <c r="AQ123" i="31"/>
  <c r="Y141" i="31"/>
  <c r="AD141" i="31" s="1"/>
  <c r="AG137" i="31"/>
  <c r="AI137" i="31" s="1"/>
  <c r="AH137" i="31"/>
  <c r="AA134" i="31"/>
  <c r="AJ134" i="31" s="1"/>
  <c r="AK134" i="31"/>
  <c r="AL100" i="22"/>
  <c r="AN100" i="22" s="1"/>
  <c r="AR100" i="22" s="1"/>
  <c r="AH147" i="22"/>
  <c r="AB150" i="31"/>
  <c r="AM150" i="31" s="1"/>
  <c r="AH147" i="31"/>
  <c r="AG147" i="31"/>
  <c r="AD122" i="31"/>
  <c r="AE122" i="31"/>
  <c r="AL120" i="31"/>
  <c r="AM104" i="31"/>
  <c r="AB104" i="31"/>
  <c r="AN104" i="31" s="1"/>
  <c r="Q133" i="22"/>
  <c r="U133" i="22" s="1"/>
  <c r="AO133" i="22" s="1"/>
  <c r="AS133" i="22" s="1"/>
  <c r="AT133" i="22" s="1"/>
  <c r="S149" i="22"/>
  <c r="T149" i="22" s="1"/>
  <c r="V149" i="22" s="1"/>
  <c r="AQ149" i="22" s="1"/>
  <c r="AI147" i="22"/>
  <c r="AM147" i="22" s="1"/>
  <c r="AP147" i="22" s="1"/>
  <c r="M113" i="22"/>
  <c r="O113" i="22" s="1"/>
  <c r="R140" i="11"/>
  <c r="S140" i="11"/>
  <c r="S101" i="11"/>
  <c r="R101" i="11"/>
  <c r="P98" i="11"/>
  <c r="O98" i="11"/>
  <c r="AR127" i="31"/>
  <c r="AA150" i="31"/>
  <c r="AK150" i="31" s="1"/>
  <c r="AN154" i="31"/>
  <c r="AM154" i="31"/>
  <c r="N154" i="22"/>
  <c r="R154" i="22" s="1"/>
  <c r="AG125" i="22"/>
  <c r="AH125" i="22"/>
  <c r="N141" i="11"/>
  <c r="S141" i="11" s="1"/>
  <c r="P122" i="11"/>
  <c r="O122" i="11"/>
  <c r="M95" i="11"/>
  <c r="O95" i="11" s="1"/>
  <c r="AG121" i="31"/>
  <c r="AI121" i="31" s="1"/>
  <c r="AI128" i="31"/>
  <c r="AQ24" i="31"/>
  <c r="AQ68" i="31"/>
  <c r="AP68" i="31"/>
  <c r="AC84" i="31"/>
  <c r="AP84" i="31" s="1"/>
  <c r="AM142" i="31"/>
  <c r="AO142" i="31" s="1"/>
  <c r="AK141" i="31"/>
  <c r="AL141" i="31" s="1"/>
  <c r="Z133" i="31"/>
  <c r="AH133" i="31" s="1"/>
  <c r="AM128" i="31"/>
  <c r="AO128" i="31" s="1"/>
  <c r="Z111" i="31"/>
  <c r="AG111" i="31" s="1"/>
  <c r="AB109" i="31"/>
  <c r="AM109" i="31" s="1"/>
  <c r="AP104" i="31"/>
  <c r="AR104" i="31" s="1"/>
  <c r="Z92" i="31"/>
  <c r="AH92" i="31" s="1"/>
  <c r="O135" i="22"/>
  <c r="Q135" i="22" s="1"/>
  <c r="U135" i="22" s="1"/>
  <c r="AO135" i="22" s="1"/>
  <c r="R104" i="22"/>
  <c r="T104" i="22" s="1"/>
  <c r="V104" i="22" s="1"/>
  <c r="AQ104" i="22" s="1"/>
  <c r="O102" i="22"/>
  <c r="Q102" i="22" s="1"/>
  <c r="U102" i="22" s="1"/>
  <c r="AO102" i="22" s="1"/>
  <c r="P102" i="22"/>
  <c r="O148" i="11"/>
  <c r="Q148" i="11" s="1"/>
  <c r="P148" i="11"/>
  <c r="R144" i="11"/>
  <c r="S144" i="11"/>
  <c r="O141" i="11"/>
  <c r="P141" i="11"/>
  <c r="R132" i="11"/>
  <c r="S132" i="11"/>
  <c r="P129" i="11"/>
  <c r="O129" i="11"/>
  <c r="S125" i="11"/>
  <c r="R125" i="11"/>
  <c r="S121" i="11"/>
  <c r="R121" i="11"/>
  <c r="S109" i="11"/>
  <c r="R109" i="11"/>
  <c r="O102" i="11"/>
  <c r="P102" i="11"/>
  <c r="R98" i="11"/>
  <c r="S98" i="11"/>
  <c r="R94" i="11"/>
  <c r="S94" i="11"/>
  <c r="AR137" i="31"/>
  <c r="AO129" i="31"/>
  <c r="AC103" i="31"/>
  <c r="AQ103" i="31" s="1"/>
  <c r="AP34" i="31"/>
  <c r="AC34" i="31"/>
  <c r="AQ34" i="31" s="1"/>
  <c r="AC75" i="31"/>
  <c r="AQ75" i="31" s="1"/>
  <c r="AE125" i="31"/>
  <c r="AD125" i="31"/>
  <c r="AP122" i="31"/>
  <c r="AD121" i="31"/>
  <c r="AF121" i="31" s="1"/>
  <c r="Y121" i="31"/>
  <c r="AE121" i="31" s="1"/>
  <c r="AQ115" i="31"/>
  <c r="AP115" i="31"/>
  <c r="AE111" i="31"/>
  <c r="AF111" i="31" s="1"/>
  <c r="AE106" i="31"/>
  <c r="AD106" i="31"/>
  <c r="AF106" i="31" s="1"/>
  <c r="Y101" i="31"/>
  <c r="AE101" i="31" s="1"/>
  <c r="U114" i="2"/>
  <c r="U119" i="2"/>
  <c r="U75" i="2"/>
  <c r="U151" i="2"/>
  <c r="U116" i="2"/>
  <c r="U85" i="2"/>
  <c r="U46" i="2"/>
  <c r="U45" i="2"/>
  <c r="U69" i="2"/>
  <c r="S147" i="11"/>
  <c r="R147" i="11"/>
  <c r="O144" i="11"/>
  <c r="P144" i="11"/>
  <c r="M140" i="11"/>
  <c r="O140" i="11" s="1"/>
  <c r="M117" i="11"/>
  <c r="P117" i="11" s="1"/>
  <c r="O109" i="11"/>
  <c r="P109" i="11"/>
  <c r="S105" i="11"/>
  <c r="R105" i="11"/>
  <c r="T105" i="11" s="1"/>
  <c r="O94" i="11"/>
  <c r="P94" i="11"/>
  <c r="AI151" i="31"/>
  <c r="AR70" i="31"/>
  <c r="AO97" i="31"/>
  <c r="AQ29" i="31"/>
  <c r="AQ62" i="31"/>
  <c r="AR62" i="31" s="1"/>
  <c r="AQ42" i="31"/>
  <c r="AR42" i="31" s="1"/>
  <c r="AQ67" i="31"/>
  <c r="AP67" i="31"/>
  <c r="AQ83" i="31"/>
  <c r="AR83" i="31" s="1"/>
  <c r="AI150" i="31"/>
  <c r="AD144" i="31"/>
  <c r="AF144" i="31" s="1"/>
  <c r="AE144" i="31"/>
  <c r="AQ137" i="31"/>
  <c r="AI132" i="31"/>
  <c r="AC129" i="31"/>
  <c r="AP129" i="31" s="1"/>
  <c r="AQ129" i="31"/>
  <c r="AM124" i="31"/>
  <c r="AO124" i="31" s="1"/>
  <c r="AB110" i="31"/>
  <c r="AM110" i="31" s="1"/>
  <c r="AN110" i="31"/>
  <c r="AO100" i="31"/>
  <c r="AM91" i="31"/>
  <c r="AO91" i="31" s="1"/>
  <c r="Q100" i="10"/>
  <c r="O151" i="11"/>
  <c r="Q151" i="11" s="1"/>
  <c r="P151" i="11"/>
  <c r="N139" i="11"/>
  <c r="S139" i="11" s="1"/>
  <c r="N131" i="11"/>
  <c r="R131" i="11" s="1"/>
  <c r="R124" i="11"/>
  <c r="S124" i="11"/>
  <c r="R116" i="11"/>
  <c r="S116" i="11"/>
  <c r="R112" i="11"/>
  <c r="S112" i="11"/>
  <c r="AP74" i="31"/>
  <c r="AR74" i="31" s="1"/>
  <c r="AE120" i="31"/>
  <c r="AD120" i="31"/>
  <c r="AR29" i="31"/>
  <c r="AR23" i="31"/>
  <c r="AQ97" i="31"/>
  <c r="AP97" i="31"/>
  <c r="AR97" i="31" s="1"/>
  <c r="Z12" i="31"/>
  <c r="AG12" i="31" s="1"/>
  <c r="AC17" i="31"/>
  <c r="AQ17" i="31" s="1"/>
  <c r="AP28" i="31"/>
  <c r="AQ28" i="31"/>
  <c r="AC36" i="31"/>
  <c r="AP36" i="31" s="1"/>
  <c r="AQ72" i="31"/>
  <c r="AP72" i="31"/>
  <c r="AQ146" i="31"/>
  <c r="AP146" i="31"/>
  <c r="AR146" i="31" s="1"/>
  <c r="AK145" i="31"/>
  <c r="AL145" i="31" s="1"/>
  <c r="AP140" i="31"/>
  <c r="AR140" i="31" s="1"/>
  <c r="Z136" i="31"/>
  <c r="AH136" i="31" s="1"/>
  <c r="AH131" i="31"/>
  <c r="AI131" i="31" s="1"/>
  <c r="Y126" i="31"/>
  <c r="AD126" i="31" s="1"/>
  <c r="AK122" i="31"/>
  <c r="AB113" i="31"/>
  <c r="AM113" i="31" s="1"/>
  <c r="AE99" i="31"/>
  <c r="AF99" i="31" s="1"/>
  <c r="Z96" i="31"/>
  <c r="AG96" i="31" s="1"/>
  <c r="AE131" i="31"/>
  <c r="Y131" i="31"/>
  <c r="AD131" i="31"/>
  <c r="AA129" i="31"/>
  <c r="AK129" i="31" s="1"/>
  <c r="AJ127" i="31"/>
  <c r="AA127" i="31"/>
  <c r="Z115" i="31"/>
  <c r="AH115" i="31" s="1"/>
  <c r="AP105" i="31"/>
  <c r="AR105" i="31" s="1"/>
  <c r="AE93" i="31"/>
  <c r="Y93" i="31"/>
  <c r="AD93" i="31" s="1"/>
  <c r="F127" i="2"/>
  <c r="H131" i="2"/>
  <c r="J23" i="2"/>
  <c r="L65" i="2"/>
  <c r="R122" i="22"/>
  <c r="T122" i="22" s="1"/>
  <c r="V122" i="22" s="1"/>
  <c r="AQ122" i="22" s="1"/>
  <c r="R146" i="11"/>
  <c r="S146" i="11"/>
  <c r="R138" i="11"/>
  <c r="S138" i="11"/>
  <c r="R134" i="11"/>
  <c r="S134" i="11"/>
  <c r="N119" i="11"/>
  <c r="S119" i="11" s="1"/>
  <c r="R104" i="11"/>
  <c r="S104" i="11"/>
  <c r="O100" i="11"/>
  <c r="P100" i="11"/>
  <c r="AP91" i="31"/>
  <c r="AR91" i="31" s="1"/>
  <c r="AL143" i="31"/>
  <c r="AR148" i="31"/>
  <c r="AQ117" i="31"/>
  <c r="AP117" i="31"/>
  <c r="AE11" i="31"/>
  <c r="AF11" i="31" s="1"/>
  <c r="AC30" i="31"/>
  <c r="AP30" i="31" s="1"/>
  <c r="AP55" i="31"/>
  <c r="AR55" i="31" s="1"/>
  <c r="AS55" i="31" s="1"/>
  <c r="AQ58" i="31"/>
  <c r="AR58" i="31" s="1"/>
  <c r="AC82" i="31"/>
  <c r="AQ82" i="31" s="1"/>
  <c r="AP82" i="31"/>
  <c r="AR82" i="31" s="1"/>
  <c r="Y145" i="31"/>
  <c r="AE145" i="31" s="1"/>
  <c r="AJ140" i="31"/>
  <c r="AN138" i="31"/>
  <c r="AO138" i="31" s="1"/>
  <c r="AJ137" i="31"/>
  <c r="AL137" i="31" s="1"/>
  <c r="AO135" i="31"/>
  <c r="AB130" i="31"/>
  <c r="AN130" i="31" s="1"/>
  <c r="AB116" i="31"/>
  <c r="AN116" i="31" s="1"/>
  <c r="AM116" i="31"/>
  <c r="AO116" i="31" s="1"/>
  <c r="Y112" i="31"/>
  <c r="AE112" i="31" s="1"/>
  <c r="AL109" i="31"/>
  <c r="AC106" i="31"/>
  <c r="AP106" i="31" s="1"/>
  <c r="Y102" i="31"/>
  <c r="AE102" i="31" s="1"/>
  <c r="AG94" i="31"/>
  <c r="AI94" i="31" s="1"/>
  <c r="AH91" i="31"/>
  <c r="AI91" i="31" s="1"/>
  <c r="S127" i="10"/>
  <c r="S120" i="10"/>
  <c r="AJ127" i="22"/>
  <c r="AK127" i="22"/>
  <c r="O124" i="22"/>
  <c r="Q124" i="22" s="1"/>
  <c r="U124" i="22" s="1"/>
  <c r="AO124" i="22" s="1"/>
  <c r="P146" i="11"/>
  <c r="O146" i="11"/>
  <c r="P138" i="11"/>
  <c r="O138" i="11"/>
  <c r="M134" i="11"/>
  <c r="P134" i="11" s="1"/>
  <c r="R130" i="11"/>
  <c r="S130" i="11"/>
  <c r="O127" i="11"/>
  <c r="P127" i="11"/>
  <c r="M119" i="11"/>
  <c r="O119" i="11" s="1"/>
  <c r="O115" i="11"/>
  <c r="P115" i="11"/>
  <c r="P111" i="11"/>
  <c r="O111" i="11"/>
  <c r="Q111" i="11" s="1"/>
  <c r="S153" i="11"/>
  <c r="R153" i="11"/>
  <c r="AI127" i="31"/>
  <c r="AK127" i="31"/>
  <c r="AO127" i="31"/>
  <c r="AR124" i="31"/>
  <c r="AL136" i="31"/>
  <c r="AC12" i="31"/>
  <c r="AQ12" i="31" s="1"/>
  <c r="AP14" i="31"/>
  <c r="AR14" i="31" s="1"/>
  <c r="AC35" i="31"/>
  <c r="AP35" i="31" s="1"/>
  <c r="AP66" i="31"/>
  <c r="AC66" i="31"/>
  <c r="AQ66" i="31"/>
  <c r="AQ87" i="31"/>
  <c r="AR87" i="31" s="1"/>
  <c r="AS87" i="31" s="1"/>
  <c r="AB149" i="31"/>
  <c r="AN149" i="31" s="1"/>
  <c r="AQ121" i="31"/>
  <c r="AR121" i="31" s="1"/>
  <c r="AC114" i="31"/>
  <c r="AQ114" i="31" s="1"/>
  <c r="AG105" i="31"/>
  <c r="AI105" i="31" s="1"/>
  <c r="AH105" i="31"/>
  <c r="AJ103" i="31"/>
  <c r="AL103" i="31" s="1"/>
  <c r="AC101" i="31"/>
  <c r="AP101" i="31" s="1"/>
  <c r="Z100" i="31"/>
  <c r="AH100" i="31" s="1"/>
  <c r="Y97" i="31"/>
  <c r="AD97" i="31" s="1"/>
  <c r="AE97" i="31"/>
  <c r="AF91" i="31"/>
  <c r="AL154" i="31"/>
  <c r="Q147" i="10"/>
  <c r="S134" i="10"/>
  <c r="AI123" i="22"/>
  <c r="AM123" i="22" s="1"/>
  <c r="AP123" i="22" s="1"/>
  <c r="S114" i="22"/>
  <c r="T114" i="22" s="1"/>
  <c r="V114" i="22" s="1"/>
  <c r="AQ114" i="22" s="1"/>
  <c r="N100" i="22"/>
  <c r="R100" i="22" s="1"/>
  <c r="N145" i="11"/>
  <c r="S145" i="11" s="1"/>
  <c r="O123" i="11"/>
  <c r="M123" i="11"/>
  <c r="P123" i="11" s="1"/>
  <c r="N110" i="11"/>
  <c r="S110" i="11" s="1"/>
  <c r="S103" i="11"/>
  <c r="R103" i="11"/>
  <c r="T103" i="11" s="1"/>
  <c r="M96" i="11"/>
  <c r="O96" i="11" s="1"/>
  <c r="O92" i="11"/>
  <c r="P92" i="11"/>
  <c r="M153" i="11"/>
  <c r="P153" i="11" s="1"/>
  <c r="AD92" i="31"/>
  <c r="AF92" i="31" s="1"/>
  <c r="AE135" i="31"/>
  <c r="AD135" i="31"/>
  <c r="AF135" i="31" s="1"/>
  <c r="AN134" i="31"/>
  <c r="AF154" i="31"/>
  <c r="AQ56" i="31"/>
  <c r="AP56" i="31"/>
  <c r="AP43" i="31"/>
  <c r="AQ43" i="31"/>
  <c r="AC27" i="31"/>
  <c r="AQ27" i="31" s="1"/>
  <c r="AC46" i="31"/>
  <c r="AQ46" i="31" s="1"/>
  <c r="AQ76" i="31"/>
  <c r="AR76" i="31" s="1"/>
  <c r="AA149" i="31"/>
  <c r="AJ149" i="31" s="1"/>
  <c r="AC142" i="31"/>
  <c r="AP142" i="31" s="1"/>
  <c r="AQ142" i="31"/>
  <c r="AB121" i="31"/>
  <c r="AM121" i="31" s="1"/>
  <c r="AA106" i="31"/>
  <c r="AK106" i="31" s="1"/>
  <c r="Z103" i="31"/>
  <c r="AG103" i="31" s="1"/>
  <c r="AB101" i="31"/>
  <c r="AM101" i="31" s="1"/>
  <c r="AE100" i="31"/>
  <c r="AD100" i="31"/>
  <c r="AM98" i="31"/>
  <c r="AO98" i="31" s="1"/>
  <c r="AN98" i="31"/>
  <c r="AC96" i="31"/>
  <c r="AP96" i="31" s="1"/>
  <c r="U15" i="2"/>
  <c r="S91" i="10"/>
  <c r="N143" i="22"/>
  <c r="S143" i="22" s="1"/>
  <c r="N135" i="22"/>
  <c r="S135" i="22" s="1"/>
  <c r="O118" i="22"/>
  <c r="Q118" i="22" s="1"/>
  <c r="U118" i="22" s="1"/>
  <c r="AO118" i="22" s="1"/>
  <c r="M107" i="22"/>
  <c r="O107" i="22" s="1"/>
  <c r="N102" i="22"/>
  <c r="S102" i="22" s="1"/>
  <c r="M137" i="11"/>
  <c r="P137" i="11" s="1"/>
  <c r="N129" i="11"/>
  <c r="R129" i="11" s="1"/>
  <c r="M126" i="11"/>
  <c r="O126" i="11" s="1"/>
  <c r="R122" i="11"/>
  <c r="S122" i="11"/>
  <c r="R118" i="11"/>
  <c r="S118" i="11"/>
  <c r="AR143" i="31"/>
  <c r="AI123" i="31"/>
  <c r="AM134" i="31"/>
  <c r="AO134" i="31" s="1"/>
  <c r="AC81" i="31"/>
  <c r="AQ81" i="31" s="1"/>
  <c r="AP81" i="31"/>
  <c r="AR81" i="31" s="1"/>
  <c r="AS81" i="31" s="1"/>
  <c r="Z149" i="31"/>
  <c r="AH149" i="31" s="1"/>
  <c r="AC147" i="31"/>
  <c r="AQ147" i="31" s="1"/>
  <c r="Z135" i="31"/>
  <c r="AG135" i="31" s="1"/>
  <c r="AL133" i="31"/>
  <c r="AA123" i="31"/>
  <c r="AJ123" i="31" s="1"/>
  <c r="AA111" i="31"/>
  <c r="AJ111" i="31" s="1"/>
  <c r="AP109" i="31"/>
  <c r="AQ109" i="31"/>
  <c r="AJ98" i="31"/>
  <c r="AL98" i="31" s="1"/>
  <c r="AA98" i="31"/>
  <c r="AK98" i="31" s="1"/>
  <c r="AK95" i="31"/>
  <c r="AL95" i="31" s="1"/>
  <c r="AR150" i="31"/>
  <c r="AQ16" i="31"/>
  <c r="AP16" i="31"/>
  <c r="AP45" i="31"/>
  <c r="AR45" i="31" s="1"/>
  <c r="AB148" i="31"/>
  <c r="AN148" i="31" s="1"/>
  <c r="Y147" i="31"/>
  <c r="AD147" i="31" s="1"/>
  <c r="AE129" i="31"/>
  <c r="AD129" i="31"/>
  <c r="AD124" i="31"/>
  <c r="AF124" i="31" s="1"/>
  <c r="AJ113" i="31"/>
  <c r="AL113" i="31" s="1"/>
  <c r="AA110" i="31"/>
  <c r="AK110" i="31" s="1"/>
  <c r="AG104" i="31"/>
  <c r="AI104" i="31" s="1"/>
  <c r="AQ100" i="31"/>
  <c r="AR100" i="31" s="1"/>
  <c r="AD95" i="31"/>
  <c r="AE95" i="31"/>
  <c r="AB62" i="18"/>
  <c r="AC62" i="18"/>
  <c r="V27" i="18"/>
  <c r="AC27" i="18" s="1"/>
  <c r="R106" i="22"/>
  <c r="T106" i="22" s="1"/>
  <c r="V106" i="22" s="1"/>
  <c r="AQ106" i="22" s="1"/>
  <c r="N152" i="11"/>
  <c r="S152" i="11" s="1"/>
  <c r="O149" i="11"/>
  <c r="P149" i="11"/>
  <c r="O142" i="11"/>
  <c r="P142" i="11"/>
  <c r="N137" i="11"/>
  <c r="S137" i="11" s="1"/>
  <c r="O130" i="11"/>
  <c r="N126" i="11"/>
  <c r="R126" i="11" s="1"/>
  <c r="R108" i="11"/>
  <c r="S108" i="11"/>
  <c r="P105" i="11"/>
  <c r="O105" i="11"/>
  <c r="O101" i="11"/>
  <c r="P101" i="11"/>
  <c r="S97" i="11"/>
  <c r="R97" i="11"/>
  <c r="N93" i="11"/>
  <c r="S93" i="11" s="1"/>
  <c r="R93" i="11"/>
  <c r="AL119" i="31"/>
  <c r="AP19" i="31"/>
  <c r="AJ147" i="31"/>
  <c r="AL147" i="31" s="1"/>
  <c r="AP47" i="31"/>
  <c r="AR47" i="31" s="1"/>
  <c r="AC78" i="31"/>
  <c r="AQ78" i="31" s="1"/>
  <c r="AG146" i="31"/>
  <c r="AI146" i="31" s="1"/>
  <c r="Z146" i="31"/>
  <c r="AH146" i="31" s="1"/>
  <c r="AH145" i="31"/>
  <c r="AG145" i="31"/>
  <c r="AI145" i="31" s="1"/>
  <c r="AP141" i="31"/>
  <c r="AR141" i="31" s="1"/>
  <c r="AE139" i="31"/>
  <c r="AF139" i="31" s="1"/>
  <c r="AG125" i="31"/>
  <c r="AJ121" i="31"/>
  <c r="AK121" i="31"/>
  <c r="AK117" i="31"/>
  <c r="AA117" i="31"/>
  <c r="AJ117" i="31" s="1"/>
  <c r="AM114" i="31"/>
  <c r="AO114" i="31" s="1"/>
  <c r="AF113" i="31"/>
  <c r="AJ108" i="31"/>
  <c r="AL108" i="31" s="1"/>
  <c r="AM106" i="31"/>
  <c r="AN106" i="31"/>
  <c r="AD96" i="31"/>
  <c r="AF96" i="31" s="1"/>
  <c r="AC154" i="31"/>
  <c r="AQ154" i="31" s="1"/>
  <c r="U88" i="18"/>
  <c r="Z88" i="18" s="1"/>
  <c r="Z26" i="18"/>
  <c r="Y26" i="18"/>
  <c r="M70" i="2"/>
  <c r="M128" i="2"/>
  <c r="R132" i="22"/>
  <c r="T132" i="22" s="1"/>
  <c r="V132" i="22" s="1"/>
  <c r="AQ132" i="22" s="1"/>
  <c r="S96" i="22"/>
  <c r="S135" i="11"/>
  <c r="O132" i="11"/>
  <c r="P132" i="11"/>
  <c r="M121" i="11"/>
  <c r="P121" i="11" s="1"/>
  <c r="P114" i="11"/>
  <c r="O114" i="11"/>
  <c r="Q114" i="11" s="1"/>
  <c r="O107" i="11"/>
  <c r="P107" i="11"/>
  <c r="M103" i="11"/>
  <c r="P103" i="11" s="1"/>
  <c r="S95" i="11"/>
  <c r="R95" i="11"/>
  <c r="T95" i="11" s="1"/>
  <c r="N91" i="11"/>
  <c r="S91" i="11" s="1"/>
  <c r="AQ112" i="31"/>
  <c r="AP112" i="31"/>
  <c r="AR112" i="31" s="1"/>
  <c r="AR152" i="31"/>
  <c r="AN16" i="31"/>
  <c r="AM16" i="31"/>
  <c r="AO16" i="31" s="1"/>
  <c r="AC25" i="31"/>
  <c r="AP25" i="31" s="1"/>
  <c r="AQ85" i="31"/>
  <c r="AP88" i="31"/>
  <c r="AR88" i="31" s="1"/>
  <c r="AP151" i="31"/>
  <c r="AC151" i="31"/>
  <c r="AQ151" i="31" s="1"/>
  <c r="AK144" i="31"/>
  <c r="AL144" i="31" s="1"/>
  <c r="AC139" i="31"/>
  <c r="AQ139" i="31" s="1"/>
  <c r="AP139" i="31"/>
  <c r="AR139" i="31" s="1"/>
  <c r="AA135" i="31"/>
  <c r="AJ135" i="31" s="1"/>
  <c r="AG118" i="31"/>
  <c r="AC113" i="31"/>
  <c r="AP113" i="31" s="1"/>
  <c r="AA104" i="31"/>
  <c r="AK104" i="31" s="1"/>
  <c r="AM102" i="31"/>
  <c r="AO102" i="31" s="1"/>
  <c r="AH101" i="31"/>
  <c r="AG101" i="31"/>
  <c r="AA92" i="31"/>
  <c r="AK92" i="31" s="1"/>
  <c r="R135" i="11"/>
  <c r="T135" i="11" s="1"/>
  <c r="AP40" i="31"/>
  <c r="AQ61" i="31"/>
  <c r="AP61" i="31"/>
  <c r="AC64" i="31"/>
  <c r="AP64" i="31" s="1"/>
  <c r="AP90" i="31"/>
  <c r="AR90" i="31" s="1"/>
  <c r="AH144" i="31"/>
  <c r="AI144" i="31" s="1"/>
  <c r="Z140" i="31"/>
  <c r="AH140" i="31" s="1"/>
  <c r="AG140" i="31"/>
  <c r="AI140" i="31" s="1"/>
  <c r="Y105" i="31"/>
  <c r="AD105" i="31" s="1"/>
  <c r="AE105" i="31"/>
  <c r="AA153" i="31"/>
  <c r="AJ153" i="31" s="1"/>
  <c r="AJ12" i="31"/>
  <c r="AK12" i="31"/>
  <c r="AB15" i="31"/>
  <c r="AM15" i="31" s="1"/>
  <c r="AO15" i="31" s="1"/>
  <c r="AM147" i="31"/>
  <c r="AO147" i="31" s="1"/>
  <c r="AO139" i="31"/>
  <c r="AE133" i="31"/>
  <c r="AF133" i="31" s="1"/>
  <c r="AD127" i="31"/>
  <c r="AJ124" i="31"/>
  <c r="AL124" i="31" s="1"/>
  <c r="AH116" i="31"/>
  <c r="AI116" i="31" s="1"/>
  <c r="AP111" i="31"/>
  <c r="AR111" i="31" s="1"/>
  <c r="AP108" i="31"/>
  <c r="AR108" i="31" s="1"/>
  <c r="AM107" i="31"/>
  <c r="AO107" i="31" s="1"/>
  <c r="AL105" i="31"/>
  <c r="AD103" i="31"/>
  <c r="AF103" i="31" s="1"/>
  <c r="AD153" i="31"/>
  <c r="AF153" i="31" s="1"/>
  <c r="AF108" i="18"/>
  <c r="AE108" i="18"/>
  <c r="AB152" i="3"/>
  <c r="AC152" i="3" s="1"/>
  <c r="AD152" i="3" s="1"/>
  <c r="AH152" i="3" s="1"/>
  <c r="AG111" i="22"/>
  <c r="AH111" i="22"/>
  <c r="P101" i="22"/>
  <c r="P97" i="22"/>
  <c r="Q97" i="22" s="1"/>
  <c r="U97" i="22" s="1"/>
  <c r="AO97" i="22" s="1"/>
  <c r="S149" i="11"/>
  <c r="R142" i="11"/>
  <c r="S142" i="11"/>
  <c r="O139" i="11"/>
  <c r="Q139" i="11" s="1"/>
  <c r="P135" i="11"/>
  <c r="O135" i="11"/>
  <c r="Q135" i="11" s="1"/>
  <c r="U135" i="11" s="1"/>
  <c r="R128" i="11"/>
  <c r="S128" i="11"/>
  <c r="O125" i="11"/>
  <c r="O118" i="11"/>
  <c r="Q118" i="11" s="1"/>
  <c r="R114" i="11"/>
  <c r="S114" i="11"/>
  <c r="S107" i="11"/>
  <c r="R107" i="11"/>
  <c r="T107" i="11" s="1"/>
  <c r="O104" i="11"/>
  <c r="P104" i="11"/>
  <c r="R96" i="11"/>
  <c r="S96" i="11"/>
  <c r="O154" i="11"/>
  <c r="AK115" i="31"/>
  <c r="AJ115" i="31"/>
  <c r="AQ79" i="31"/>
  <c r="AR79" i="31" s="1"/>
  <c r="AS79" i="31" s="1"/>
  <c r="AA152" i="31"/>
  <c r="AK152" i="31" s="1"/>
  <c r="AJ114" i="31"/>
  <c r="AL114" i="31" s="1"/>
  <c r="AB111" i="31"/>
  <c r="AN111" i="31" s="1"/>
  <c r="AP102" i="31"/>
  <c r="AQ102" i="31"/>
  <c r="AK100" i="31"/>
  <c r="AL100" i="31" s="1"/>
  <c r="AP98" i="31"/>
  <c r="AR98" i="31" s="1"/>
  <c r="AJ96" i="31"/>
  <c r="AL96" i="31" s="1"/>
  <c r="AB94" i="31"/>
  <c r="AN94" i="31" s="1"/>
  <c r="V136" i="18"/>
  <c r="AC136" i="18" s="1"/>
  <c r="R149" i="11"/>
  <c r="T149" i="11" s="1"/>
  <c r="AN15" i="31"/>
  <c r="P125" i="11"/>
  <c r="X138" i="18"/>
  <c r="AH138" i="18" s="1"/>
  <c r="AI138" i="18"/>
  <c r="O152" i="11"/>
  <c r="P152" i="11"/>
  <c r="R148" i="11"/>
  <c r="S148" i="11"/>
  <c r="P145" i="11"/>
  <c r="Q145" i="11" s="1"/>
  <c r="O131" i="11"/>
  <c r="P131" i="11"/>
  <c r="S127" i="11"/>
  <c r="R127" i="11"/>
  <c r="P124" i="11"/>
  <c r="R120" i="11"/>
  <c r="S120" i="11"/>
  <c r="S117" i="11"/>
  <c r="R117" i="11"/>
  <c r="S113" i="11"/>
  <c r="R113" i="11"/>
  <c r="T113" i="11" s="1"/>
  <c r="O110" i="11"/>
  <c r="Q110" i="11" s="1"/>
  <c r="N106" i="11"/>
  <c r="S106" i="11" s="1"/>
  <c r="R102" i="11"/>
  <c r="S102" i="11"/>
  <c r="O99" i="11"/>
  <c r="P99" i="11"/>
  <c r="AR153" i="31"/>
  <c r="AQ40" i="31"/>
  <c r="AK138" i="31"/>
  <c r="AC63" i="31"/>
  <c r="AP63" i="31" s="1"/>
  <c r="AP31" i="31"/>
  <c r="AR31" i="31" s="1"/>
  <c r="AG139" i="31"/>
  <c r="AI139" i="31" s="1"/>
  <c r="AJ128" i="31"/>
  <c r="AL128" i="31" s="1"/>
  <c r="AN123" i="31"/>
  <c r="AO123" i="31" s="1"/>
  <c r="AB115" i="31"/>
  <c r="AM115" i="31" s="1"/>
  <c r="AD114" i="31"/>
  <c r="AF114" i="31" s="1"/>
  <c r="AD107" i="31"/>
  <c r="AG93" i="31"/>
  <c r="AI93" i="31" s="1"/>
  <c r="O124" i="11"/>
  <c r="Q124" i="11" s="1"/>
  <c r="M6" i="11"/>
  <c r="P6" i="11" s="1"/>
  <c r="AG11" i="31"/>
  <c r="AI11" i="31" s="1"/>
  <c r="AP38" i="31"/>
  <c r="AR38" i="31" s="1"/>
  <c r="AH143" i="31"/>
  <c r="AI143" i="31" s="1"/>
  <c r="AE142" i="31"/>
  <c r="AF142" i="31" s="1"/>
  <c r="AD136" i="31"/>
  <c r="AF136" i="31" s="1"/>
  <c r="AG108" i="31"/>
  <c r="AI108" i="31" s="1"/>
  <c r="AJ101" i="31"/>
  <c r="AL101" i="31" s="1"/>
  <c r="S6" i="11"/>
  <c r="R6" i="11"/>
  <c r="T6" i="11" s="1"/>
  <c r="N6" i="11"/>
  <c r="AP85" i="31"/>
  <c r="AR85" i="31" s="1"/>
  <c r="AH129" i="31"/>
  <c r="AI129" i="31" s="1"/>
  <c r="AE118" i="31"/>
  <c r="AF118" i="31" s="1"/>
  <c r="AE117" i="31"/>
  <c r="AF117" i="31" s="1"/>
  <c r="AD109" i="31"/>
  <c r="AF109" i="31" s="1"/>
  <c r="Z98" i="31"/>
  <c r="AH98" i="31" s="1"/>
  <c r="AQ95" i="31"/>
  <c r="AR95" i="31" s="1"/>
  <c r="U34" i="2"/>
  <c r="AB134" i="18"/>
  <c r="AC134" i="18"/>
  <c r="AH120" i="18"/>
  <c r="U152" i="18"/>
  <c r="AB138" i="18"/>
  <c r="AC138" i="18"/>
  <c r="AB148" i="18"/>
  <c r="V148" i="18"/>
  <c r="AC148" i="18" s="1"/>
  <c r="AF106" i="18"/>
  <c r="AE106" i="18"/>
  <c r="W106" i="18"/>
  <c r="U23" i="2"/>
  <c r="W7" i="18"/>
  <c r="AF7" i="18" s="1"/>
  <c r="X153" i="18"/>
  <c r="AI153" i="18" s="1"/>
  <c r="AH153" i="18"/>
  <c r="AG148" i="18"/>
  <c r="AM148" i="18" s="1"/>
  <c r="AU148" i="18" s="1"/>
  <c r="AB144" i="18"/>
  <c r="AC144" i="18"/>
  <c r="AD135" i="18"/>
  <c r="AL135" i="18" s="1"/>
  <c r="AT135" i="18" s="1"/>
  <c r="X130" i="18"/>
  <c r="AI130" i="18" s="1"/>
  <c r="AB146" i="18"/>
  <c r="AC146" i="18"/>
  <c r="Y122" i="18"/>
  <c r="Z122" i="18"/>
  <c r="P120" i="11"/>
  <c r="AE154" i="18"/>
  <c r="AF154" i="18"/>
  <c r="AC153" i="18"/>
  <c r="AB153" i="18"/>
  <c r="AD153" i="18" s="1"/>
  <c r="AL153" i="18" s="1"/>
  <c r="AT153" i="18" s="1"/>
  <c r="U145" i="18"/>
  <c r="Y145" i="18" s="1"/>
  <c r="Y96" i="18"/>
  <c r="Z96" i="18"/>
  <c r="S143" i="11"/>
  <c r="S133" i="11"/>
  <c r="S123" i="11"/>
  <c r="S99" i="11"/>
  <c r="R92" i="11"/>
  <c r="S92" i="11"/>
  <c r="P154" i="11"/>
  <c r="P130" i="11"/>
  <c r="R123" i="11"/>
  <c r="T123" i="11" s="1"/>
  <c r="R99" i="11"/>
  <c r="U153" i="18"/>
  <c r="Z153" i="18" s="1"/>
  <c r="W126" i="18"/>
  <c r="AF126" i="18" s="1"/>
  <c r="AI55" i="18"/>
  <c r="AH55" i="18"/>
  <c r="P147" i="11"/>
  <c r="Q147" i="11" s="1"/>
  <c r="R133" i="11"/>
  <c r="T133" i="11" s="1"/>
  <c r="V154" i="18"/>
  <c r="AB154" i="18" s="1"/>
  <c r="AB109" i="18"/>
  <c r="AC109" i="18"/>
  <c r="S7" i="22"/>
  <c r="T7" i="22" s="1"/>
  <c r="V7" i="22" s="1"/>
  <c r="AQ7" i="22" s="1"/>
  <c r="R143" i="11"/>
  <c r="AC132" i="18"/>
  <c r="V132" i="18"/>
  <c r="AB132" i="18"/>
  <c r="AD132" i="18" s="1"/>
  <c r="AL132" i="18" s="1"/>
  <c r="AT132" i="18" s="1"/>
  <c r="X129" i="18"/>
  <c r="AH129" i="18" s="1"/>
  <c r="AF92" i="18"/>
  <c r="AE92" i="18"/>
  <c r="AG92" i="18" s="1"/>
  <c r="AM92" i="18" s="1"/>
  <c r="AU92" i="18" s="1"/>
  <c r="Y75" i="18"/>
  <c r="Z75" i="18"/>
  <c r="AH66" i="18"/>
  <c r="AI66" i="18"/>
  <c r="X6" i="18"/>
  <c r="AH6" i="18" s="1"/>
  <c r="V150" i="18"/>
  <c r="AB150" i="18" s="1"/>
  <c r="AH98" i="18"/>
  <c r="AI98" i="18"/>
  <c r="U149" i="18"/>
  <c r="Z149" i="18" s="1"/>
  <c r="Y149" i="18"/>
  <c r="V141" i="18"/>
  <c r="AB141" i="18" s="1"/>
  <c r="AC141" i="18"/>
  <c r="W128" i="18"/>
  <c r="AE128" i="18" s="1"/>
  <c r="AA124" i="18"/>
  <c r="AK124" i="18" s="1"/>
  <c r="AS124" i="18" s="1"/>
  <c r="U121" i="18"/>
  <c r="Z121" i="18" s="1"/>
  <c r="AI142" i="18"/>
  <c r="W127" i="18"/>
  <c r="AF127" i="18"/>
  <c r="AE127" i="18"/>
  <c r="W121" i="18"/>
  <c r="AF121" i="18"/>
  <c r="AE121" i="18"/>
  <c r="AG121" i="18" s="1"/>
  <c r="AM121" i="18" s="1"/>
  <c r="AU121" i="18" s="1"/>
  <c r="AB119" i="18"/>
  <c r="AC119" i="18"/>
  <c r="W82" i="18"/>
  <c r="AF82" i="18" s="1"/>
  <c r="AH79" i="18"/>
  <c r="AI79" i="18"/>
  <c r="X143" i="18"/>
  <c r="AI143" i="18" s="1"/>
  <c r="AH143" i="18"/>
  <c r="AJ143" i="18" s="1"/>
  <c r="AN143" i="18" s="1"/>
  <c r="AV143" i="18" s="1"/>
  <c r="AE138" i="18"/>
  <c r="AF138" i="18"/>
  <c r="AA136" i="18"/>
  <c r="AK136" i="18" s="1"/>
  <c r="AS136" i="18" s="1"/>
  <c r="AH125" i="18"/>
  <c r="AI125" i="18"/>
  <c r="AC124" i="18"/>
  <c r="AD124" i="18" s="1"/>
  <c r="AL124" i="18" s="1"/>
  <c r="AT124" i="18" s="1"/>
  <c r="AB120" i="18"/>
  <c r="AC120" i="18"/>
  <c r="Z118" i="18"/>
  <c r="AA118" i="18" s="1"/>
  <c r="AK118" i="18" s="1"/>
  <c r="AS118" i="18" s="1"/>
  <c r="Y117" i="18"/>
  <c r="Z117" i="18"/>
  <c r="U115" i="18"/>
  <c r="Y115" i="18" s="1"/>
  <c r="Z115" i="18"/>
  <c r="AE104" i="18"/>
  <c r="AF104" i="18"/>
  <c r="AA91" i="18"/>
  <c r="AK91" i="18" s="1"/>
  <c r="AS91" i="18" s="1"/>
  <c r="AE6" i="18"/>
  <c r="AF6" i="18"/>
  <c r="AE144" i="18"/>
  <c r="W139" i="18"/>
  <c r="AE139" i="18" s="1"/>
  <c r="W137" i="18"/>
  <c r="AF137" i="18" s="1"/>
  <c r="V133" i="18"/>
  <c r="AC133" i="18" s="1"/>
  <c r="V100" i="18"/>
  <c r="AB100" i="18" s="1"/>
  <c r="U99" i="18"/>
  <c r="Z99" i="18" s="1"/>
  <c r="W87" i="18"/>
  <c r="AE87" i="18" s="1"/>
  <c r="AG152" i="18"/>
  <c r="AM152" i="18" s="1"/>
  <c r="AU152" i="18" s="1"/>
  <c r="AD151" i="18"/>
  <c r="AL151" i="18" s="1"/>
  <c r="AT151" i="18" s="1"/>
  <c r="U150" i="18"/>
  <c r="Z150" i="18" s="1"/>
  <c r="Y150" i="18"/>
  <c r="AA150" i="18" s="1"/>
  <c r="AK150" i="18" s="1"/>
  <c r="AS150" i="18" s="1"/>
  <c r="V139" i="18"/>
  <c r="AC139" i="18" s="1"/>
  <c r="AB137" i="18"/>
  <c r="AC137" i="18"/>
  <c r="V112" i="18"/>
  <c r="AC112" i="18" s="1"/>
  <c r="AB112" i="18"/>
  <c r="AD112" i="18" s="1"/>
  <c r="AL112" i="18" s="1"/>
  <c r="AT112" i="18" s="1"/>
  <c r="AB107" i="18"/>
  <c r="AC107" i="18"/>
  <c r="V106" i="18"/>
  <c r="V103" i="18"/>
  <c r="AB103" i="18" s="1"/>
  <c r="AC103" i="18"/>
  <c r="AC7" i="18"/>
  <c r="AB7" i="18"/>
  <c r="AD7" i="18" s="1"/>
  <c r="AL7" i="18" s="1"/>
  <c r="AT7" i="18" s="1"/>
  <c r="W153" i="18"/>
  <c r="AE153" i="18" s="1"/>
  <c r="AF153" i="18"/>
  <c r="Y146" i="18"/>
  <c r="Z146" i="18"/>
  <c r="W145" i="18"/>
  <c r="X141" i="18"/>
  <c r="AI141" i="18" s="1"/>
  <c r="AJ140" i="18"/>
  <c r="AN140" i="18" s="1"/>
  <c r="AV140" i="18" s="1"/>
  <c r="Z140" i="18"/>
  <c r="AA140" i="18" s="1"/>
  <c r="AK140" i="18" s="1"/>
  <c r="AS140" i="18" s="1"/>
  <c r="U139" i="18"/>
  <c r="Y139" i="18" s="1"/>
  <c r="U132" i="18"/>
  <c r="Z132" i="18" s="1"/>
  <c r="Y132" i="18"/>
  <c r="AA132" i="18" s="1"/>
  <c r="AK132" i="18" s="1"/>
  <c r="AS132" i="18" s="1"/>
  <c r="AH128" i="18"/>
  <c r="AI128" i="18"/>
  <c r="U123" i="18"/>
  <c r="Y123" i="18" s="1"/>
  <c r="W114" i="18"/>
  <c r="AE114" i="18" s="1"/>
  <c r="AF114" i="18"/>
  <c r="U97" i="18"/>
  <c r="Y97" i="18" s="1"/>
  <c r="W93" i="18"/>
  <c r="AF93" i="18" s="1"/>
  <c r="AE93" i="18"/>
  <c r="W89" i="18"/>
  <c r="AE89" i="18"/>
  <c r="AF89" i="18"/>
  <c r="Y82" i="18"/>
  <c r="AF28" i="18"/>
  <c r="W28" i="18"/>
  <c r="AE28" i="18" s="1"/>
  <c r="AB142" i="18"/>
  <c r="AD142" i="18" s="1"/>
  <c r="AL142" i="18" s="1"/>
  <c r="AT142" i="18" s="1"/>
  <c r="W141" i="18"/>
  <c r="AE141" i="18" s="1"/>
  <c r="X135" i="18"/>
  <c r="AI135" i="18" s="1"/>
  <c r="AC130" i="18"/>
  <c r="AD130" i="18" s="1"/>
  <c r="AL130" i="18" s="1"/>
  <c r="AT130" i="18" s="1"/>
  <c r="U127" i="18"/>
  <c r="Y127" i="18" s="1"/>
  <c r="AB114" i="18"/>
  <c r="AC114" i="18"/>
  <c r="U109" i="18"/>
  <c r="Z109" i="18"/>
  <c r="Y109" i="18"/>
  <c r="AA109" i="18" s="1"/>
  <c r="AK109" i="18" s="1"/>
  <c r="AS109" i="18" s="1"/>
  <c r="AH101" i="18"/>
  <c r="AJ101" i="18" s="1"/>
  <c r="AN101" i="18" s="1"/>
  <c r="AV101" i="18" s="1"/>
  <c r="AB98" i="18"/>
  <c r="AC98" i="18"/>
  <c r="V59" i="18"/>
  <c r="AB59" i="18" s="1"/>
  <c r="X7" i="18"/>
  <c r="AI7" i="18" s="1"/>
  <c r="AH7" i="18"/>
  <c r="AH150" i="18"/>
  <c r="AJ150" i="18" s="1"/>
  <c r="AN150" i="18" s="1"/>
  <c r="AV150" i="18" s="1"/>
  <c r="AH148" i="18"/>
  <c r="AI148" i="18"/>
  <c r="AH123" i="18"/>
  <c r="AJ123" i="18" s="1"/>
  <c r="AN123" i="18" s="1"/>
  <c r="AV123" i="18" s="1"/>
  <c r="X120" i="18"/>
  <c r="AI120" i="18"/>
  <c r="W116" i="18"/>
  <c r="AE116" i="18" s="1"/>
  <c r="AF116" i="18"/>
  <c r="X96" i="18"/>
  <c r="AH96" i="18" s="1"/>
  <c r="V93" i="18"/>
  <c r="AE81" i="18"/>
  <c r="AG81" i="18" s="1"/>
  <c r="AM81" i="18" s="1"/>
  <c r="AU81" i="18" s="1"/>
  <c r="AF81" i="18"/>
  <c r="Y59" i="18"/>
  <c r="Z59" i="18"/>
  <c r="Y154" i="18"/>
  <c r="AA154" i="18" s="1"/>
  <c r="AK154" i="18" s="1"/>
  <c r="AS154" i="18" s="1"/>
  <c r="AH144" i="18"/>
  <c r="AI144" i="18"/>
  <c r="Z144" i="18"/>
  <c r="AA144" i="18" s="1"/>
  <c r="AK144" i="18" s="1"/>
  <c r="AS144" i="18" s="1"/>
  <c r="AJ139" i="18"/>
  <c r="AN139" i="18" s="1"/>
  <c r="AV139" i="18" s="1"/>
  <c r="X132" i="18"/>
  <c r="AI132" i="18" s="1"/>
  <c r="AB125" i="18"/>
  <c r="AC125" i="18"/>
  <c r="U79" i="18"/>
  <c r="Z79" i="18" s="1"/>
  <c r="Y79" i="18"/>
  <c r="X76" i="18"/>
  <c r="AI76" i="18" s="1"/>
  <c r="V152" i="18"/>
  <c r="AC152" i="18" s="1"/>
  <c r="AB152" i="18"/>
  <c r="W150" i="18"/>
  <c r="AF148" i="18"/>
  <c r="W146" i="18"/>
  <c r="AE146" i="18" s="1"/>
  <c r="AH142" i="18"/>
  <c r="AE140" i="18"/>
  <c r="AF140" i="18"/>
  <c r="AI127" i="18"/>
  <c r="AH127" i="18"/>
  <c r="AJ127" i="18" s="1"/>
  <c r="AN127" i="18" s="1"/>
  <c r="AV127" i="18" s="1"/>
  <c r="W119" i="18"/>
  <c r="AF119" i="18" s="1"/>
  <c r="AE119" i="18"/>
  <c r="AG119" i="18" s="1"/>
  <c r="AM119" i="18" s="1"/>
  <c r="AU119" i="18" s="1"/>
  <c r="X92" i="18"/>
  <c r="AI92" i="18" s="1"/>
  <c r="AH147" i="18"/>
  <c r="AJ147" i="18" s="1"/>
  <c r="AN147" i="18" s="1"/>
  <c r="AV147" i="18" s="1"/>
  <c r="AI147" i="18"/>
  <c r="AC147" i="18"/>
  <c r="AD147" i="18" s="1"/>
  <c r="AL147" i="18" s="1"/>
  <c r="AT147" i="18" s="1"/>
  <c r="Y105" i="18"/>
  <c r="Z105" i="18"/>
  <c r="W83" i="18"/>
  <c r="AF83" i="18" s="1"/>
  <c r="AE83" i="18"/>
  <c r="U80" i="18"/>
  <c r="Z80" i="18" s="1"/>
  <c r="Y80" i="18"/>
  <c r="U78" i="18"/>
  <c r="AH72" i="18"/>
  <c r="X72" i="18"/>
  <c r="AI72" i="18" s="1"/>
  <c r="AI136" i="18"/>
  <c r="AJ136" i="18" s="1"/>
  <c r="AN136" i="18" s="1"/>
  <c r="AV136" i="18" s="1"/>
  <c r="Z130" i="18"/>
  <c r="AA130" i="18" s="1"/>
  <c r="AK130" i="18" s="1"/>
  <c r="AS130" i="18" s="1"/>
  <c r="AF123" i="18"/>
  <c r="AG123" i="18" s="1"/>
  <c r="AM123" i="18" s="1"/>
  <c r="AU123" i="18" s="1"/>
  <c r="U112" i="18"/>
  <c r="Y112" i="18" s="1"/>
  <c r="Z112" i="18"/>
  <c r="AG90" i="18"/>
  <c r="AM90" i="18" s="1"/>
  <c r="AU90" i="18" s="1"/>
  <c r="Z133" i="18"/>
  <c r="Y133" i="18"/>
  <c r="Y131" i="18"/>
  <c r="AA131" i="18" s="1"/>
  <c r="AK131" i="18" s="1"/>
  <c r="AS131" i="18" s="1"/>
  <c r="W130" i="18"/>
  <c r="AE130" i="18" s="1"/>
  <c r="AC121" i="18"/>
  <c r="Z119" i="18"/>
  <c r="Y119" i="18"/>
  <c r="AA119" i="18" s="1"/>
  <c r="AK119" i="18" s="1"/>
  <c r="AS119" i="18" s="1"/>
  <c r="AA111" i="18"/>
  <c r="AK111" i="18" s="1"/>
  <c r="AS111" i="18" s="1"/>
  <c r="AW111" i="18" s="1"/>
  <c r="AX111" i="18" s="1"/>
  <c r="AY111" i="18" s="1"/>
  <c r="AE91" i="18"/>
  <c r="Z82" i="18"/>
  <c r="AF70" i="18"/>
  <c r="Z151" i="18"/>
  <c r="AA151" i="18" s="1"/>
  <c r="AK151" i="18" s="1"/>
  <c r="AS151" i="18" s="1"/>
  <c r="AI149" i="18"/>
  <c r="AJ149" i="18" s="1"/>
  <c r="AN149" i="18" s="1"/>
  <c r="AV149" i="18" s="1"/>
  <c r="U141" i="18"/>
  <c r="Y141" i="18" s="1"/>
  <c r="AI139" i="18"/>
  <c r="Z136" i="18"/>
  <c r="AC128" i="18"/>
  <c r="AD128" i="18" s="1"/>
  <c r="AL128" i="18" s="1"/>
  <c r="AT128" i="18" s="1"/>
  <c r="X126" i="18"/>
  <c r="AI126" i="18" s="1"/>
  <c r="W113" i="18"/>
  <c r="AE113" i="18" s="1"/>
  <c r="AF113" i="18"/>
  <c r="AE109" i="18"/>
  <c r="AG109" i="18" s="1"/>
  <c r="AM109" i="18" s="1"/>
  <c r="AU109" i="18" s="1"/>
  <c r="U87" i="18"/>
  <c r="Y87" i="18" s="1"/>
  <c r="AH82" i="18"/>
  <c r="AJ82" i="18" s="1"/>
  <c r="AN82" i="18" s="1"/>
  <c r="AV82" i="18" s="1"/>
  <c r="AI82" i="18"/>
  <c r="U37" i="18"/>
  <c r="Y37" i="18" s="1"/>
  <c r="AH145" i="18"/>
  <c r="AJ145" i="18" s="1"/>
  <c r="AN145" i="18" s="1"/>
  <c r="AV145" i="18" s="1"/>
  <c r="AC145" i="18"/>
  <c r="U138" i="18"/>
  <c r="Z138" i="18" s="1"/>
  <c r="Y138" i="18"/>
  <c r="AA138" i="18" s="1"/>
  <c r="AK138" i="18" s="1"/>
  <c r="AS138" i="18" s="1"/>
  <c r="Y134" i="18"/>
  <c r="AA134" i="18" s="1"/>
  <c r="AK134" i="18" s="1"/>
  <c r="AS134" i="18" s="1"/>
  <c r="W133" i="18"/>
  <c r="AE133" i="18" s="1"/>
  <c r="AF133" i="18"/>
  <c r="AI119" i="18"/>
  <c r="AJ119" i="18" s="1"/>
  <c r="AN119" i="18" s="1"/>
  <c r="AV119" i="18" s="1"/>
  <c r="W105" i="18"/>
  <c r="X97" i="18"/>
  <c r="AH97" i="18" s="1"/>
  <c r="X94" i="18"/>
  <c r="AI94" i="18" s="1"/>
  <c r="AB85" i="18"/>
  <c r="AC85" i="18"/>
  <c r="U84" i="18"/>
  <c r="Z84" i="18" s="1"/>
  <c r="Y84" i="18"/>
  <c r="AB70" i="18"/>
  <c r="AC70" i="18"/>
  <c r="W136" i="18"/>
  <c r="AE136" i="18" s="1"/>
  <c r="AF136" i="18"/>
  <c r="AF134" i="18"/>
  <c r="AE134" i="18"/>
  <c r="AG134" i="18" s="1"/>
  <c r="AM134" i="18" s="1"/>
  <c r="AU134" i="18" s="1"/>
  <c r="AD129" i="18"/>
  <c r="AL129" i="18" s="1"/>
  <c r="AT129" i="18" s="1"/>
  <c r="W112" i="18"/>
  <c r="AE112" i="18" s="1"/>
  <c r="AF112" i="18"/>
  <c r="AC92" i="18"/>
  <c r="AB92" i="18"/>
  <c r="U85" i="18"/>
  <c r="Y85" i="18" s="1"/>
  <c r="X81" i="18"/>
  <c r="AI81" i="18" s="1"/>
  <c r="V75" i="18"/>
  <c r="AC75" i="18" s="1"/>
  <c r="U76" i="18"/>
  <c r="Y76" i="18" s="1"/>
  <c r="AA74" i="18"/>
  <c r="AK74" i="18" s="1"/>
  <c r="AS74" i="18" s="1"/>
  <c r="AC73" i="18"/>
  <c r="AB73" i="18"/>
  <c r="AE71" i="18"/>
  <c r="AF71" i="18"/>
  <c r="AA45" i="18"/>
  <c r="AK45" i="18" s="1"/>
  <c r="AS45" i="18" s="1"/>
  <c r="W68" i="18"/>
  <c r="AE68" i="18" s="1"/>
  <c r="AF68" i="18"/>
  <c r="V52" i="18"/>
  <c r="AB52" i="18" s="1"/>
  <c r="AC52" i="18"/>
  <c r="AI38" i="18"/>
  <c r="X38" i="18"/>
  <c r="AH38" i="18"/>
  <c r="W107" i="18"/>
  <c r="AE107" i="18" s="1"/>
  <c r="Y106" i="18"/>
  <c r="Z106" i="18"/>
  <c r="AJ86" i="18"/>
  <c r="AN86" i="18" s="1"/>
  <c r="AV86" i="18" s="1"/>
  <c r="AD83" i="18"/>
  <c r="AL83" i="18" s="1"/>
  <c r="AT83" i="18" s="1"/>
  <c r="U66" i="18"/>
  <c r="Z66" i="18" s="1"/>
  <c r="Y66" i="18"/>
  <c r="V58" i="18"/>
  <c r="AB58" i="18" s="1"/>
  <c r="Z116" i="18"/>
  <c r="AA116" i="18" s="1"/>
  <c r="AK116" i="18" s="1"/>
  <c r="AS116" i="18" s="1"/>
  <c r="Z114" i="18"/>
  <c r="U114" i="18"/>
  <c r="Y114" i="18" s="1"/>
  <c r="AC113" i="18"/>
  <c r="U110" i="18"/>
  <c r="Z110" i="18" s="1"/>
  <c r="Y110" i="18"/>
  <c r="U102" i="18"/>
  <c r="Z102" i="18" s="1"/>
  <c r="Y102" i="18"/>
  <c r="AA102" i="18" s="1"/>
  <c r="AK102" i="18" s="1"/>
  <c r="AS102" i="18" s="1"/>
  <c r="AG100" i="18"/>
  <c r="AM100" i="18" s="1"/>
  <c r="AU100" i="18" s="1"/>
  <c r="X99" i="18"/>
  <c r="AI99" i="18" s="1"/>
  <c r="Y92" i="18"/>
  <c r="AA92" i="18" s="1"/>
  <c r="AK92" i="18" s="1"/>
  <c r="AS92" i="18" s="1"/>
  <c r="Y86" i="18"/>
  <c r="AA86" i="18" s="1"/>
  <c r="AK86" i="18" s="1"/>
  <c r="AS86" i="18" s="1"/>
  <c r="Z86" i="18"/>
  <c r="AC77" i="18"/>
  <c r="AI70" i="18"/>
  <c r="AJ70" i="18" s="1"/>
  <c r="AN70" i="18" s="1"/>
  <c r="AV70" i="18" s="1"/>
  <c r="W67" i="18"/>
  <c r="AF67" i="18" s="1"/>
  <c r="AE67" i="18"/>
  <c r="AF118" i="18"/>
  <c r="AG118" i="18" s="1"/>
  <c r="AM118" i="18" s="1"/>
  <c r="AU118" i="18" s="1"/>
  <c r="AH117" i="18"/>
  <c r="AJ117" i="18" s="1"/>
  <c r="AN117" i="18" s="1"/>
  <c r="AV117" i="18" s="1"/>
  <c r="X117" i="18"/>
  <c r="AI117" i="18"/>
  <c r="U108" i="18"/>
  <c r="Y108" i="18" s="1"/>
  <c r="U93" i="18"/>
  <c r="Y93" i="18" s="1"/>
  <c r="W88" i="18"/>
  <c r="AE88" i="18" s="1"/>
  <c r="AH85" i="18"/>
  <c r="AI85" i="18"/>
  <c r="AD77" i="18"/>
  <c r="AL77" i="18" s="1"/>
  <c r="AT77" i="18" s="1"/>
  <c r="AF69" i="18"/>
  <c r="AE69" i="18"/>
  <c r="AG69" i="18" s="1"/>
  <c r="AM69" i="18" s="1"/>
  <c r="AU69" i="18" s="1"/>
  <c r="AB113" i="18"/>
  <c r="AD113" i="18" s="1"/>
  <c r="AL113" i="18" s="1"/>
  <c r="AT113" i="18" s="1"/>
  <c r="V97" i="18"/>
  <c r="AB97" i="18" s="1"/>
  <c r="AC97" i="18"/>
  <c r="Z91" i="18"/>
  <c r="AA90" i="18"/>
  <c r="AK90" i="18" s="1"/>
  <c r="AS90" i="18" s="1"/>
  <c r="AB80" i="18"/>
  <c r="AC80" i="18"/>
  <c r="AD78" i="18"/>
  <c r="AL78" i="18" s="1"/>
  <c r="AT78" i="18" s="1"/>
  <c r="AE65" i="18"/>
  <c r="AF65" i="18"/>
  <c r="U63" i="18"/>
  <c r="Y63" i="18" s="1"/>
  <c r="V61" i="18"/>
  <c r="AB61" i="18" s="1"/>
  <c r="AC61" i="18"/>
  <c r="W55" i="18"/>
  <c r="AE55" i="18" s="1"/>
  <c r="W49" i="18"/>
  <c r="AF49" i="18" s="1"/>
  <c r="AH9" i="18"/>
  <c r="X9" i="18"/>
  <c r="AI9" i="18" s="1"/>
  <c r="W142" i="18"/>
  <c r="AE142" i="18" s="1"/>
  <c r="AF142" i="18"/>
  <c r="Z142" i="18"/>
  <c r="AA142" i="18" s="1"/>
  <c r="AK142" i="18" s="1"/>
  <c r="AS142" i="18" s="1"/>
  <c r="W124" i="18"/>
  <c r="AE124" i="18" s="1"/>
  <c r="AF124" i="18"/>
  <c r="Z124" i="18"/>
  <c r="AB117" i="18"/>
  <c r="AD117" i="18" s="1"/>
  <c r="AL117" i="18" s="1"/>
  <c r="AT117" i="18" s="1"/>
  <c r="AB115" i="18"/>
  <c r="AD115" i="18" s="1"/>
  <c r="AL115" i="18" s="1"/>
  <c r="AT115" i="18" s="1"/>
  <c r="AH114" i="18"/>
  <c r="AJ114" i="18" s="1"/>
  <c r="AN114" i="18" s="1"/>
  <c r="AV114" i="18" s="1"/>
  <c r="AB110" i="18"/>
  <c r="AD110" i="18" s="1"/>
  <c r="AL110" i="18" s="1"/>
  <c r="AT110" i="18" s="1"/>
  <c r="AH105" i="18"/>
  <c r="AJ105" i="18" s="1"/>
  <c r="AN105" i="18" s="1"/>
  <c r="AV105" i="18" s="1"/>
  <c r="Z103" i="18"/>
  <c r="AA103" i="18" s="1"/>
  <c r="AK103" i="18" s="1"/>
  <c r="AS103" i="18" s="1"/>
  <c r="X100" i="18"/>
  <c r="AH100" i="18" s="1"/>
  <c r="AI100" i="18"/>
  <c r="V96" i="18"/>
  <c r="AB96" i="18" s="1"/>
  <c r="AC96" i="18"/>
  <c r="AI95" i="18"/>
  <c r="AJ95" i="18" s="1"/>
  <c r="AN95" i="18" s="1"/>
  <c r="AV95" i="18" s="1"/>
  <c r="AH93" i="18"/>
  <c r="AD89" i="18"/>
  <c r="AL89" i="18" s="1"/>
  <c r="AT89" i="18" s="1"/>
  <c r="AH83" i="18"/>
  <c r="AJ83" i="18" s="1"/>
  <c r="AN83" i="18" s="1"/>
  <c r="AV83" i="18" s="1"/>
  <c r="AI83" i="18"/>
  <c r="U83" i="18"/>
  <c r="Y83" i="18" s="1"/>
  <c r="AI53" i="18"/>
  <c r="AH53" i="18"/>
  <c r="AJ53" i="18" s="1"/>
  <c r="AN53" i="18" s="1"/>
  <c r="AV53" i="18" s="1"/>
  <c r="AB25" i="18"/>
  <c r="X10" i="18"/>
  <c r="AI10" i="18" s="1"/>
  <c r="V116" i="18"/>
  <c r="AC116" i="18" s="1"/>
  <c r="AH115" i="18"/>
  <c r="X115" i="18"/>
  <c r="AI115" i="18" s="1"/>
  <c r="AH109" i="18"/>
  <c r="AJ109" i="18" s="1"/>
  <c r="AN109" i="18" s="1"/>
  <c r="AV109" i="18" s="1"/>
  <c r="AI107" i="18"/>
  <c r="AH106" i="18"/>
  <c r="AJ106" i="18" s="1"/>
  <c r="AN106" i="18" s="1"/>
  <c r="AV106" i="18" s="1"/>
  <c r="W97" i="18"/>
  <c r="AE97" i="18" s="1"/>
  <c r="W91" i="18"/>
  <c r="AF91" i="18"/>
  <c r="Z73" i="18"/>
  <c r="U73" i="18"/>
  <c r="Y73" i="18"/>
  <c r="V67" i="18"/>
  <c r="AB67" i="18" s="1"/>
  <c r="AE41" i="18"/>
  <c r="AF41" i="18"/>
  <c r="AE40" i="18"/>
  <c r="AG40" i="18" s="1"/>
  <c r="AM40" i="18" s="1"/>
  <c r="AU40" i="18" s="1"/>
  <c r="V29" i="18"/>
  <c r="AC29" i="18" s="1"/>
  <c r="AB29" i="18"/>
  <c r="V118" i="18"/>
  <c r="AB118" i="18" s="1"/>
  <c r="AC118" i="18"/>
  <c r="Y104" i="18"/>
  <c r="AA104" i="18" s="1"/>
  <c r="AK104" i="18" s="1"/>
  <c r="AS104" i="18" s="1"/>
  <c r="AF103" i="18"/>
  <c r="AG103" i="18" s="1"/>
  <c r="AM103" i="18" s="1"/>
  <c r="AU103" i="18" s="1"/>
  <c r="V99" i="18"/>
  <c r="AB99" i="18" s="1"/>
  <c r="AC99" i="18"/>
  <c r="U95" i="18"/>
  <c r="Y95" i="18" s="1"/>
  <c r="AB94" i="18"/>
  <c r="AD94" i="18" s="1"/>
  <c r="AL94" i="18" s="1"/>
  <c r="AT94" i="18" s="1"/>
  <c r="AH80" i="18"/>
  <c r="AJ80" i="18" s="1"/>
  <c r="AN80" i="18" s="1"/>
  <c r="AV80" i="18" s="1"/>
  <c r="AI80" i="18"/>
  <c r="W78" i="18"/>
  <c r="AE78" i="18" s="1"/>
  <c r="AF78" i="18"/>
  <c r="V102" i="18"/>
  <c r="AB102" i="18" s="1"/>
  <c r="AC102" i="18"/>
  <c r="AA101" i="18"/>
  <c r="AK101" i="18" s="1"/>
  <c r="AS101" i="18" s="1"/>
  <c r="AH89" i="18"/>
  <c r="AI89" i="18"/>
  <c r="Z89" i="18"/>
  <c r="Y89" i="18"/>
  <c r="AA89" i="18" s="1"/>
  <c r="AK89" i="18" s="1"/>
  <c r="AS89" i="18" s="1"/>
  <c r="W77" i="18"/>
  <c r="AF77" i="18" s="1"/>
  <c r="AD74" i="18"/>
  <c r="AL74" i="18" s="1"/>
  <c r="AT74" i="18" s="1"/>
  <c r="X65" i="18"/>
  <c r="AI65" i="18" s="1"/>
  <c r="Y58" i="18"/>
  <c r="Z58" i="18"/>
  <c r="Y50" i="18"/>
  <c r="Z50" i="18"/>
  <c r="X18" i="18"/>
  <c r="AH18" i="18" s="1"/>
  <c r="Y17" i="18"/>
  <c r="Z17" i="18"/>
  <c r="U13" i="18"/>
  <c r="Y13" i="18" s="1"/>
  <c r="AH73" i="18"/>
  <c r="AJ73" i="18" s="1"/>
  <c r="AN73" i="18" s="1"/>
  <c r="AV73" i="18" s="1"/>
  <c r="AE62" i="18"/>
  <c r="AG62" i="18" s="1"/>
  <c r="AM62" i="18" s="1"/>
  <c r="AU62" i="18" s="1"/>
  <c r="AE58" i="18"/>
  <c r="AF58" i="18"/>
  <c r="W57" i="18"/>
  <c r="AG53" i="18"/>
  <c r="AM53" i="18" s="1"/>
  <c r="AU53" i="18" s="1"/>
  <c r="U52" i="18"/>
  <c r="Y52" i="18" s="1"/>
  <c r="Z52" i="18"/>
  <c r="AD40" i="18"/>
  <c r="AL40" i="18" s="1"/>
  <c r="AT40" i="18" s="1"/>
  <c r="U22" i="18"/>
  <c r="Y22" i="18" s="1"/>
  <c r="AI8" i="18"/>
  <c r="X8" i="18"/>
  <c r="AH8" i="18" s="1"/>
  <c r="AH112" i="18"/>
  <c r="AJ112" i="18" s="1"/>
  <c r="AN112" i="18" s="1"/>
  <c r="AV112" i="18" s="1"/>
  <c r="Z107" i="18"/>
  <c r="AA107" i="18" s="1"/>
  <c r="AK107" i="18" s="1"/>
  <c r="AS107" i="18" s="1"/>
  <c r="V69" i="18"/>
  <c r="AB69" i="18" s="1"/>
  <c r="V55" i="18"/>
  <c r="AC55" i="18" s="1"/>
  <c r="AB55" i="18"/>
  <c r="V42" i="18"/>
  <c r="AC42" i="18" s="1"/>
  <c r="AB42" i="18"/>
  <c r="AD42" i="18" s="1"/>
  <c r="AL42" i="18" s="1"/>
  <c r="AT42" i="18" s="1"/>
  <c r="AH118" i="18"/>
  <c r="AJ118" i="18" s="1"/>
  <c r="AN118" i="18" s="1"/>
  <c r="AV118" i="18" s="1"/>
  <c r="Z113" i="18"/>
  <c r="AA113" i="18" s="1"/>
  <c r="AK113" i="18" s="1"/>
  <c r="AS113" i="18" s="1"/>
  <c r="AF95" i="18"/>
  <c r="AG95" i="18" s="1"/>
  <c r="AM95" i="18" s="1"/>
  <c r="AU95" i="18" s="1"/>
  <c r="AF94" i="18"/>
  <c r="AG94" i="18" s="1"/>
  <c r="AM94" i="18" s="1"/>
  <c r="AU94" i="18" s="1"/>
  <c r="Z94" i="18"/>
  <c r="AA94" i="18" s="1"/>
  <c r="AK94" i="18" s="1"/>
  <c r="AS94" i="18" s="1"/>
  <c r="AB87" i="18"/>
  <c r="AC87" i="18"/>
  <c r="AB84" i="18"/>
  <c r="AD84" i="18" s="1"/>
  <c r="AL84" i="18" s="1"/>
  <c r="AT84" i="18" s="1"/>
  <c r="X71" i="18"/>
  <c r="AH71" i="18" s="1"/>
  <c r="Y71" i="18"/>
  <c r="Z71" i="18"/>
  <c r="AB57" i="18"/>
  <c r="AD57" i="18" s="1"/>
  <c r="AL57" i="18" s="1"/>
  <c r="AT57" i="18" s="1"/>
  <c r="Z55" i="18"/>
  <c r="U55" i="18"/>
  <c r="Y55" i="18"/>
  <c r="AA49" i="18"/>
  <c r="AK49" i="18" s="1"/>
  <c r="AS49" i="18" s="1"/>
  <c r="AB90" i="18"/>
  <c r="AB81" i="18"/>
  <c r="AC81" i="18"/>
  <c r="Y69" i="18"/>
  <c r="Z69" i="18"/>
  <c r="AB66" i="18"/>
  <c r="AC66" i="18"/>
  <c r="AE63" i="18"/>
  <c r="AG63" i="18" s="1"/>
  <c r="AM63" i="18" s="1"/>
  <c r="AU63" i="18" s="1"/>
  <c r="Z62" i="18"/>
  <c r="Y62" i="18"/>
  <c r="AI56" i="18"/>
  <c r="W52" i="18"/>
  <c r="AE52" i="18" s="1"/>
  <c r="W51" i="18"/>
  <c r="AF51" i="18" s="1"/>
  <c r="W26" i="18"/>
  <c r="AE26" i="18" s="1"/>
  <c r="V25" i="18"/>
  <c r="AC25" i="18"/>
  <c r="W21" i="18"/>
  <c r="AE21" i="18" s="1"/>
  <c r="AB91" i="18"/>
  <c r="AC91" i="18"/>
  <c r="X90" i="18"/>
  <c r="AI90" i="18" s="1"/>
  <c r="AH87" i="18"/>
  <c r="AI87" i="18"/>
  <c r="AH75" i="18"/>
  <c r="AJ75" i="18" s="1"/>
  <c r="AN75" i="18" s="1"/>
  <c r="AV75" i="18" s="1"/>
  <c r="AI75" i="18"/>
  <c r="Y64" i="18"/>
  <c r="Z64" i="18"/>
  <c r="Y54" i="18"/>
  <c r="Z54" i="18"/>
  <c r="AI39" i="18"/>
  <c r="AH39" i="18"/>
  <c r="AJ39" i="18" s="1"/>
  <c r="AN39" i="18" s="1"/>
  <c r="AV39" i="18" s="1"/>
  <c r="AB35" i="18"/>
  <c r="AC35" i="18"/>
  <c r="Y23" i="18"/>
  <c r="AA23" i="18" s="1"/>
  <c r="AK23" i="18" s="1"/>
  <c r="AS23" i="18" s="1"/>
  <c r="Z23" i="18"/>
  <c r="AI50" i="18"/>
  <c r="AH50" i="18"/>
  <c r="AH102" i="18"/>
  <c r="AJ102" i="18" s="1"/>
  <c r="AN102" i="18" s="1"/>
  <c r="AV102" i="18" s="1"/>
  <c r="AH91" i="18"/>
  <c r="AI91" i="18"/>
  <c r="AH84" i="18"/>
  <c r="AJ84" i="18" s="1"/>
  <c r="AN84" i="18" s="1"/>
  <c r="AV84" i="18" s="1"/>
  <c r="AI64" i="18"/>
  <c r="AJ64" i="18" s="1"/>
  <c r="AN64" i="18" s="1"/>
  <c r="AV64" i="18" s="1"/>
  <c r="U47" i="18"/>
  <c r="Y47" i="18" s="1"/>
  <c r="Z47" i="18"/>
  <c r="U46" i="18"/>
  <c r="Z46" i="18" s="1"/>
  <c r="Y46" i="18"/>
  <c r="AA46" i="18" s="1"/>
  <c r="AK46" i="18" s="1"/>
  <c r="AS46" i="18" s="1"/>
  <c r="W43" i="18"/>
  <c r="AE43" i="18" s="1"/>
  <c r="AF43" i="18"/>
  <c r="X40" i="18"/>
  <c r="AI40" i="18" s="1"/>
  <c r="AE74" i="18"/>
  <c r="AG74" i="18" s="1"/>
  <c r="AM74" i="18" s="1"/>
  <c r="AU74" i="18" s="1"/>
  <c r="AI68" i="18"/>
  <c r="AI60" i="18"/>
  <c r="AJ60" i="18" s="1"/>
  <c r="AN60" i="18" s="1"/>
  <c r="AV60" i="18" s="1"/>
  <c r="AH54" i="18"/>
  <c r="V53" i="18"/>
  <c r="AB53" i="18" s="1"/>
  <c r="AE47" i="18"/>
  <c r="AG47" i="18" s="1"/>
  <c r="AM47" i="18" s="1"/>
  <c r="AU47" i="18" s="1"/>
  <c r="AB39" i="18"/>
  <c r="AD39" i="18" s="1"/>
  <c r="AL39" i="18" s="1"/>
  <c r="AT39" i="18" s="1"/>
  <c r="Z72" i="18"/>
  <c r="AA72" i="18" s="1"/>
  <c r="AK72" i="18" s="1"/>
  <c r="AS72" i="18" s="1"/>
  <c r="Z67" i="18"/>
  <c r="AA67" i="18" s="1"/>
  <c r="AK67" i="18" s="1"/>
  <c r="AS67" i="18" s="1"/>
  <c r="AE66" i="18"/>
  <c r="AG66" i="18" s="1"/>
  <c r="AM66" i="18" s="1"/>
  <c r="AU66" i="18" s="1"/>
  <c r="Y60" i="18"/>
  <c r="Z60" i="18"/>
  <c r="AB88" i="18"/>
  <c r="AD88" i="18" s="1"/>
  <c r="AL88" i="18" s="1"/>
  <c r="AT88" i="18" s="1"/>
  <c r="AH78" i="18"/>
  <c r="AJ78" i="18" s="1"/>
  <c r="AN78" i="18" s="1"/>
  <c r="AV78" i="18" s="1"/>
  <c r="AE72" i="18"/>
  <c r="AG72" i="18" s="1"/>
  <c r="AM72" i="18" s="1"/>
  <c r="AU72" i="18" s="1"/>
  <c r="Z70" i="18"/>
  <c r="Y70" i="18"/>
  <c r="AA70" i="18" s="1"/>
  <c r="AK70" i="18" s="1"/>
  <c r="AS70" i="18" s="1"/>
  <c r="AB64" i="18"/>
  <c r="AD64" i="18" s="1"/>
  <c r="AL64" i="18" s="1"/>
  <c r="AT64" i="18" s="1"/>
  <c r="AI57" i="18"/>
  <c r="AH57" i="18"/>
  <c r="AE50" i="18"/>
  <c r="AG50" i="18" s="1"/>
  <c r="AM50" i="18" s="1"/>
  <c r="AU50" i="18" s="1"/>
  <c r="AD38" i="18"/>
  <c r="AL38" i="18" s="1"/>
  <c r="AT38" i="18" s="1"/>
  <c r="Y36" i="18"/>
  <c r="Z36" i="18"/>
  <c r="AA33" i="18"/>
  <c r="AK33" i="18" s="1"/>
  <c r="AS33" i="18" s="1"/>
  <c r="X27" i="18"/>
  <c r="AH27" i="18" s="1"/>
  <c r="Y8" i="18"/>
  <c r="AA8" i="18" s="1"/>
  <c r="AK8" i="18" s="1"/>
  <c r="AS8" i="18" s="1"/>
  <c r="Z8" i="18"/>
  <c r="AI77" i="18"/>
  <c r="AJ77" i="18" s="1"/>
  <c r="AN77" i="18" s="1"/>
  <c r="AV77" i="18" s="1"/>
  <c r="W70" i="18"/>
  <c r="AE70" i="18" s="1"/>
  <c r="AC65" i="18"/>
  <c r="AB65" i="18"/>
  <c r="AE59" i="18"/>
  <c r="AF59" i="18"/>
  <c r="AE54" i="18"/>
  <c r="AG54" i="18" s="1"/>
  <c r="AM54" i="18" s="1"/>
  <c r="AU54" i="18" s="1"/>
  <c r="W54" i="18"/>
  <c r="AF54" i="18" s="1"/>
  <c r="Y51" i="18"/>
  <c r="Z51" i="18"/>
  <c r="X48" i="18"/>
  <c r="AI48" i="18" s="1"/>
  <c r="W45" i="18"/>
  <c r="AE45" i="18" s="1"/>
  <c r="AF45" i="18"/>
  <c r="V31" i="18"/>
  <c r="AB31" i="18" s="1"/>
  <c r="W48" i="18"/>
  <c r="AE48" i="18" s="1"/>
  <c r="AF48" i="18"/>
  <c r="X46" i="18"/>
  <c r="AI46" i="18" s="1"/>
  <c r="AD45" i="18"/>
  <c r="AL45" i="18" s="1"/>
  <c r="AT45" i="18" s="1"/>
  <c r="Z42" i="18"/>
  <c r="AA42" i="18" s="1"/>
  <c r="AK42" i="18" s="1"/>
  <c r="AS42" i="18" s="1"/>
  <c r="W36" i="18"/>
  <c r="AF36" i="18" s="1"/>
  <c r="W29" i="18"/>
  <c r="AE29" i="18" s="1"/>
  <c r="AF29" i="18"/>
  <c r="V22" i="18"/>
  <c r="AB22" i="18" s="1"/>
  <c r="Y21" i="18"/>
  <c r="AA21" i="18" s="1"/>
  <c r="AK21" i="18" s="1"/>
  <c r="AS21" i="18" s="1"/>
  <c r="X16" i="18"/>
  <c r="AI16" i="18" s="1"/>
  <c r="AH16" i="18"/>
  <c r="AH63" i="18"/>
  <c r="AJ63" i="18" s="1"/>
  <c r="AN63" i="18" s="1"/>
  <c r="AV63" i="18" s="1"/>
  <c r="AC63" i="18"/>
  <c r="AD63" i="18" s="1"/>
  <c r="AL63" i="18" s="1"/>
  <c r="AT63" i="18" s="1"/>
  <c r="AH58" i="18"/>
  <c r="AJ58" i="18" s="1"/>
  <c r="AN58" i="18" s="1"/>
  <c r="AV58" i="18" s="1"/>
  <c r="AB48" i="18"/>
  <c r="AD48" i="18" s="1"/>
  <c r="AL48" i="18" s="1"/>
  <c r="AT48" i="18" s="1"/>
  <c r="AE32" i="18"/>
  <c r="AF32" i="18"/>
  <c r="AI59" i="18"/>
  <c r="AJ59" i="18" s="1"/>
  <c r="AN59" i="18" s="1"/>
  <c r="AV59" i="18" s="1"/>
  <c r="X43" i="18"/>
  <c r="AI43" i="18" s="1"/>
  <c r="Y41" i="18"/>
  <c r="AA41" i="18" s="1"/>
  <c r="AK41" i="18" s="1"/>
  <c r="AS41" i="18" s="1"/>
  <c r="AC40" i="18"/>
  <c r="AG37" i="18"/>
  <c r="AM37" i="18" s="1"/>
  <c r="AU37" i="18" s="1"/>
  <c r="AB14" i="18"/>
  <c r="Z100" i="18"/>
  <c r="AA100" i="18" s="1"/>
  <c r="AK100" i="18" s="1"/>
  <c r="AS100" i="18" s="1"/>
  <c r="AH69" i="18"/>
  <c r="AJ69" i="18" s="1"/>
  <c r="AN69" i="18" s="1"/>
  <c r="AV69" i="18" s="1"/>
  <c r="AF64" i="18"/>
  <c r="AG64" i="18" s="1"/>
  <c r="AM64" i="18" s="1"/>
  <c r="AU64" i="18" s="1"/>
  <c r="AI62" i="18"/>
  <c r="AJ62" i="18" s="1"/>
  <c r="AN62" i="18" s="1"/>
  <c r="AV62" i="18" s="1"/>
  <c r="AE56" i="18"/>
  <c r="AG56" i="18" s="1"/>
  <c r="AM56" i="18" s="1"/>
  <c r="AU56" i="18" s="1"/>
  <c r="V46" i="18"/>
  <c r="AB46" i="18" s="1"/>
  <c r="U40" i="18"/>
  <c r="Y40" i="18" s="1"/>
  <c r="Z40" i="18"/>
  <c r="AE25" i="18"/>
  <c r="AF25" i="18"/>
  <c r="AE42" i="18"/>
  <c r="AG42" i="18" s="1"/>
  <c r="AM42" i="18" s="1"/>
  <c r="AU42" i="18" s="1"/>
  <c r="W24" i="18"/>
  <c r="AF24" i="18" s="1"/>
  <c r="AH12" i="18"/>
  <c r="AE60" i="18"/>
  <c r="AG60" i="18" s="1"/>
  <c r="AM60" i="18" s="1"/>
  <c r="AU60" i="18" s="1"/>
  <c r="AI51" i="18"/>
  <c r="AJ51" i="18" s="1"/>
  <c r="AN51" i="18" s="1"/>
  <c r="AV51" i="18" s="1"/>
  <c r="V47" i="18"/>
  <c r="AC47" i="18" s="1"/>
  <c r="AI42" i="18"/>
  <c r="AJ42" i="18" s="1"/>
  <c r="AN42" i="18" s="1"/>
  <c r="AV42" i="18" s="1"/>
  <c r="AI41" i="18"/>
  <c r="AJ41" i="18" s="1"/>
  <c r="AN41" i="18" s="1"/>
  <c r="AV41" i="18" s="1"/>
  <c r="Z29" i="18"/>
  <c r="AA29" i="18" s="1"/>
  <c r="AK29" i="18" s="1"/>
  <c r="AS29" i="18" s="1"/>
  <c r="X22" i="18"/>
  <c r="AI22" i="18" s="1"/>
  <c r="AH22" i="18"/>
  <c r="AJ22" i="18" s="1"/>
  <c r="AN22" i="18" s="1"/>
  <c r="AV22" i="18" s="1"/>
  <c r="AJ26" i="18"/>
  <c r="AN26" i="18" s="1"/>
  <c r="AV26" i="18" s="1"/>
  <c r="AJ20" i="18"/>
  <c r="AN20" i="18" s="1"/>
  <c r="AV20" i="18" s="1"/>
  <c r="V10" i="18"/>
  <c r="AI54" i="18"/>
  <c r="AB50" i="18"/>
  <c r="AD50" i="18" s="1"/>
  <c r="AL50" i="18" s="1"/>
  <c r="AT50" i="18" s="1"/>
  <c r="AA48" i="18"/>
  <c r="AK48" i="18" s="1"/>
  <c r="AS48" i="18" s="1"/>
  <c r="AI47" i="18"/>
  <c r="AJ47" i="18" s="1"/>
  <c r="AN47" i="18" s="1"/>
  <c r="AV47" i="18" s="1"/>
  <c r="AI45" i="18"/>
  <c r="AJ45" i="18" s="1"/>
  <c r="AN45" i="18" s="1"/>
  <c r="AV45" i="18" s="1"/>
  <c r="AD18" i="18"/>
  <c r="AL18" i="18" s="1"/>
  <c r="AT18" i="18" s="1"/>
  <c r="AJ15" i="18"/>
  <c r="AN15" i="18" s="1"/>
  <c r="AV15" i="18" s="1"/>
  <c r="AD12" i="18"/>
  <c r="AL12" i="18" s="1"/>
  <c r="AT12" i="18" s="1"/>
  <c r="AJ11" i="18"/>
  <c r="AN11" i="18" s="1"/>
  <c r="AV11" i="18" s="1"/>
  <c r="AF38" i="18"/>
  <c r="AG38" i="18" s="1"/>
  <c r="AM38" i="18" s="1"/>
  <c r="AU38" i="18" s="1"/>
  <c r="Y24" i="18"/>
  <c r="AA24" i="18" s="1"/>
  <c r="AK24" i="18" s="1"/>
  <c r="AS24" i="18" s="1"/>
  <c r="Z24" i="18"/>
  <c r="W11" i="18"/>
  <c r="AF11" i="18" s="1"/>
  <c r="AE11" i="18"/>
  <c r="AC33" i="18"/>
  <c r="AD33" i="18" s="1"/>
  <c r="AL33" i="18" s="1"/>
  <c r="AT33" i="18" s="1"/>
  <c r="AB32" i="18"/>
  <c r="AD32" i="18" s="1"/>
  <c r="AL32" i="18" s="1"/>
  <c r="AT32" i="18" s="1"/>
  <c r="V28" i="18"/>
  <c r="AC28" i="18" s="1"/>
  <c r="AB28" i="18"/>
  <c r="AD28" i="18" s="1"/>
  <c r="AL28" i="18" s="1"/>
  <c r="AT28" i="18" s="1"/>
  <c r="AA27" i="18"/>
  <c r="AK27" i="18" s="1"/>
  <c r="AS27" i="18" s="1"/>
  <c r="V23" i="18"/>
  <c r="AC20" i="18"/>
  <c r="AE15" i="18"/>
  <c r="AG15" i="18" s="1"/>
  <c r="AM15" i="18" s="1"/>
  <c r="AU15" i="18" s="1"/>
  <c r="AC14" i="18"/>
  <c r="AE30" i="18"/>
  <c r="AG30" i="18" s="1"/>
  <c r="AM30" i="18" s="1"/>
  <c r="AU30" i="18" s="1"/>
  <c r="AH25" i="18"/>
  <c r="AI25" i="18"/>
  <c r="X32" i="18"/>
  <c r="AH32" i="18" s="1"/>
  <c r="W22" i="18"/>
  <c r="AE22" i="18"/>
  <c r="AF22" i="18"/>
  <c r="AI20" i="18"/>
  <c r="AI12" i="18"/>
  <c r="AC9" i="18"/>
  <c r="AC43" i="18"/>
  <c r="AD43" i="18" s="1"/>
  <c r="AL43" i="18" s="1"/>
  <c r="AT43" i="18" s="1"/>
  <c r="AG39" i="18"/>
  <c r="AM39" i="18" s="1"/>
  <c r="AU39" i="18" s="1"/>
  <c r="AD34" i="18"/>
  <c r="AL34" i="18" s="1"/>
  <c r="AT34" i="18" s="1"/>
  <c r="V21" i="18"/>
  <c r="AC21" i="18" s="1"/>
  <c r="AB21" i="18"/>
  <c r="Y44" i="18"/>
  <c r="AA44" i="18" s="1"/>
  <c r="AK44" i="18" s="1"/>
  <c r="AS44" i="18" s="1"/>
  <c r="AI35" i="18"/>
  <c r="AJ35" i="18" s="1"/>
  <c r="AN35" i="18" s="1"/>
  <c r="AV35" i="18" s="1"/>
  <c r="AE31" i="18"/>
  <c r="AG31" i="18" s="1"/>
  <c r="AM31" i="18" s="1"/>
  <c r="AU31" i="18" s="1"/>
  <c r="AI29" i="18"/>
  <c r="AH29" i="18"/>
  <c r="AI14" i="18"/>
  <c r="AF35" i="18"/>
  <c r="AG35" i="18" s="1"/>
  <c r="AM35" i="18" s="1"/>
  <c r="AU35" i="18" s="1"/>
  <c r="Z33" i="18"/>
  <c r="Z31" i="18"/>
  <c r="AA31" i="18" s="1"/>
  <c r="AK31" i="18" s="1"/>
  <c r="AS31" i="18" s="1"/>
  <c r="AE27" i="18"/>
  <c r="AG27" i="18" s="1"/>
  <c r="AM27" i="18" s="1"/>
  <c r="AU27" i="18" s="1"/>
  <c r="AI11" i="18"/>
  <c r="AA9" i="18"/>
  <c r="AK9" i="18" s="1"/>
  <c r="AS9" i="18" s="1"/>
  <c r="AF8" i="18"/>
  <c r="AG8" i="18" s="1"/>
  <c r="AM8" i="18" s="1"/>
  <c r="AU8" i="18" s="1"/>
  <c r="AE33" i="18"/>
  <c r="AA18" i="18"/>
  <c r="AK18" i="18" s="1"/>
  <c r="AS18" i="18" s="1"/>
  <c r="AI17" i="18"/>
  <c r="AJ17" i="18" s="1"/>
  <c r="AN17" i="18" s="1"/>
  <c r="AV17" i="18" s="1"/>
  <c r="AE18" i="18"/>
  <c r="AG18" i="18" s="1"/>
  <c r="AM18" i="18" s="1"/>
  <c r="AU18" i="18" s="1"/>
  <c r="AI23" i="18"/>
  <c r="AJ23" i="18" s="1"/>
  <c r="AN23" i="18" s="1"/>
  <c r="AV23" i="18" s="1"/>
  <c r="AE9" i="18"/>
  <c r="AG9" i="18" s="1"/>
  <c r="AM9" i="18" s="1"/>
  <c r="AU9" i="18" s="1"/>
  <c r="U14" i="2"/>
  <c r="G14" i="2"/>
  <c r="K8" i="2"/>
  <c r="K51" i="2"/>
  <c r="K33" i="2"/>
  <c r="K44" i="2"/>
  <c r="K60" i="2"/>
  <c r="K45" i="2"/>
  <c r="K52" i="2"/>
  <c r="K30" i="2"/>
  <c r="K24" i="2"/>
  <c r="K31" i="2"/>
  <c r="K37" i="2"/>
  <c r="K64" i="2"/>
  <c r="K141" i="2"/>
  <c r="K109" i="2"/>
  <c r="K144" i="2"/>
  <c r="K136" i="2"/>
  <c r="K124" i="2"/>
  <c r="K112" i="2"/>
  <c r="K104" i="2"/>
  <c r="K92" i="2"/>
  <c r="K151" i="2"/>
  <c r="K139" i="2"/>
  <c r="K103" i="2"/>
  <c r="K91" i="2"/>
  <c r="K138" i="2"/>
  <c r="K110" i="2"/>
  <c r="K94" i="2"/>
  <c r="K79" i="2"/>
  <c r="K153" i="2"/>
  <c r="K67" i="2"/>
  <c r="K49" i="2"/>
  <c r="J21" i="2"/>
  <c r="I30" i="2"/>
  <c r="I37" i="2"/>
  <c r="G56" i="2"/>
  <c r="I27" i="2"/>
  <c r="G148" i="2"/>
  <c r="G143" i="2"/>
  <c r="G146" i="2"/>
  <c r="G145" i="2"/>
  <c r="I152" i="2"/>
  <c r="I75" i="2"/>
  <c r="G29" i="2"/>
  <c r="G81" i="2"/>
  <c r="I29" i="2"/>
  <c r="I7" i="2"/>
  <c r="F63" i="2"/>
  <c r="J71" i="2"/>
  <c r="J31" i="2"/>
  <c r="F61" i="2"/>
  <c r="J19" i="2"/>
  <c r="J130" i="2"/>
  <c r="J144" i="2"/>
  <c r="F152" i="2"/>
  <c r="F88" i="2"/>
  <c r="F90" i="2"/>
  <c r="F44" i="2"/>
  <c r="J20" i="2"/>
  <c r="J18" i="2"/>
  <c r="L117" i="2"/>
  <c r="M142" i="2"/>
  <c r="L28" i="2"/>
  <c r="M21" i="2"/>
  <c r="H36" i="2"/>
  <c r="H33" i="2"/>
  <c r="H31" i="2"/>
  <c r="H29" i="2"/>
  <c r="H27" i="2"/>
  <c r="H73" i="2"/>
  <c r="H139" i="2"/>
  <c r="H75" i="2"/>
  <c r="H103" i="2"/>
  <c r="H115" i="2"/>
  <c r="H60" i="2"/>
  <c r="H126" i="2"/>
  <c r="H110" i="2"/>
  <c r="H94" i="2"/>
  <c r="H78" i="2"/>
  <c r="H71" i="2"/>
  <c r="H145" i="2"/>
  <c r="H129" i="2"/>
  <c r="H113" i="2"/>
  <c r="H97" i="2"/>
  <c r="H81" i="2"/>
  <c r="H37" i="2"/>
  <c r="H53" i="2"/>
  <c r="H152" i="2"/>
  <c r="H136" i="2"/>
  <c r="H120" i="2"/>
  <c r="H104" i="2"/>
  <c r="H88" i="2"/>
  <c r="H79" i="2"/>
  <c r="H58" i="2"/>
  <c r="H55" i="2"/>
  <c r="H50" i="2"/>
  <c r="H47" i="2"/>
  <c r="H42" i="2"/>
  <c r="H39" i="2"/>
  <c r="H30" i="2"/>
  <c r="H11" i="2"/>
  <c r="H111" i="2"/>
  <c r="H61" i="2"/>
  <c r="H151" i="2"/>
  <c r="H147" i="2"/>
  <c r="H68" i="2"/>
  <c r="H138" i="2"/>
  <c r="H118" i="2"/>
  <c r="H98" i="2"/>
  <c r="H74" i="2"/>
  <c r="H153" i="2"/>
  <c r="H133" i="2"/>
  <c r="H109" i="2"/>
  <c r="H89" i="2"/>
  <c r="H67" i="2"/>
  <c r="H57" i="2"/>
  <c r="H144" i="2"/>
  <c r="H124" i="2"/>
  <c r="H100" i="2"/>
  <c r="H80" i="2"/>
  <c r="H54" i="2"/>
  <c r="H51" i="2"/>
  <c r="H38" i="2"/>
  <c r="H34" i="2"/>
  <c r="H28" i="2"/>
  <c r="H25" i="2"/>
  <c r="H23" i="2"/>
  <c r="H95" i="2"/>
  <c r="H107" i="2"/>
  <c r="H87" i="2"/>
  <c r="H130" i="2"/>
  <c r="H102" i="2"/>
  <c r="H40" i="2"/>
  <c r="H141" i="2"/>
  <c r="H117" i="2"/>
  <c r="H85" i="2"/>
  <c r="H45" i="2"/>
  <c r="H148" i="2"/>
  <c r="H116" i="2"/>
  <c r="H92" i="2"/>
  <c r="H59" i="2"/>
  <c r="H46" i="2"/>
  <c r="H43" i="2"/>
  <c r="H26" i="2"/>
  <c r="H24" i="2"/>
  <c r="H19" i="2"/>
  <c r="H13" i="2"/>
  <c r="H65" i="2"/>
  <c r="H135" i="2"/>
  <c r="H99" i="2"/>
  <c r="H146" i="2"/>
  <c r="H114" i="2"/>
  <c r="H86" i="2"/>
  <c r="H63" i="2"/>
  <c r="H125" i="2"/>
  <c r="H101" i="2"/>
  <c r="H52" i="2"/>
  <c r="H70" i="2"/>
  <c r="H132" i="2"/>
  <c r="H108" i="2"/>
  <c r="H76" i="2"/>
  <c r="H32" i="2"/>
  <c r="H21" i="2"/>
  <c r="H15" i="2"/>
  <c r="H127" i="2"/>
  <c r="H123" i="2"/>
  <c r="H119" i="2"/>
  <c r="H83" i="2"/>
  <c r="H134" i="2"/>
  <c r="H106" i="2"/>
  <c r="H82" i="2"/>
  <c r="H149" i="2"/>
  <c r="H121" i="2"/>
  <c r="H93" i="2"/>
  <c r="H41" i="2"/>
  <c r="H62" i="2"/>
  <c r="H128" i="2"/>
  <c r="H96" i="2"/>
  <c r="H143" i="2"/>
  <c r="H91" i="2"/>
  <c r="H90" i="2"/>
  <c r="H77" i="2"/>
  <c r="H84" i="2"/>
  <c r="H150" i="2"/>
  <c r="H137" i="2"/>
  <c r="H140" i="2"/>
  <c r="H69" i="2"/>
  <c r="H122" i="2"/>
  <c r="H105" i="2"/>
  <c r="H112" i="2"/>
  <c r="K5" i="2"/>
  <c r="K7" i="2"/>
  <c r="K41" i="2"/>
  <c r="K50" i="2"/>
  <c r="K57" i="2"/>
  <c r="K46" i="2"/>
  <c r="K39" i="2"/>
  <c r="K40" i="2"/>
  <c r="K23" i="2"/>
  <c r="K69" i="2"/>
  <c r="K68" i="2"/>
  <c r="K38" i="2"/>
  <c r="K11" i="2"/>
  <c r="K78" i="2"/>
  <c r="K149" i="2"/>
  <c r="K137" i="2"/>
  <c r="K129" i="2"/>
  <c r="K117" i="2"/>
  <c r="K105" i="2"/>
  <c r="K97" i="2"/>
  <c r="K132" i="2"/>
  <c r="K100" i="2"/>
  <c r="K135" i="2"/>
  <c r="K127" i="2"/>
  <c r="K115" i="2"/>
  <c r="K134" i="2"/>
  <c r="K122" i="2"/>
  <c r="K106" i="2"/>
  <c r="K13" i="2"/>
  <c r="K86" i="2"/>
  <c r="K72" i="2"/>
  <c r="G9" i="2"/>
  <c r="I63" i="2"/>
  <c r="I47" i="2"/>
  <c r="G41" i="2"/>
  <c r="G132" i="2"/>
  <c r="G127" i="2"/>
  <c r="G130" i="2"/>
  <c r="G129" i="2"/>
  <c r="G80" i="2"/>
  <c r="I139" i="2"/>
  <c r="I133" i="2"/>
  <c r="I132" i="2"/>
  <c r="I86" i="2"/>
  <c r="G76" i="2"/>
  <c r="J63" i="2"/>
  <c r="J51" i="2"/>
  <c r="F49" i="2"/>
  <c r="J37" i="2"/>
  <c r="J110" i="2"/>
  <c r="J112" i="2"/>
  <c r="F125" i="2"/>
  <c r="J85" i="2"/>
  <c r="L139" i="2"/>
  <c r="L22" i="2"/>
  <c r="F22" i="2"/>
  <c r="U22" i="2"/>
  <c r="K22" i="2"/>
  <c r="J22" i="2"/>
  <c r="L18" i="2"/>
  <c r="I18" i="2"/>
  <c r="F18" i="2"/>
  <c r="K18" i="2"/>
  <c r="J35" i="2"/>
  <c r="J36" i="2"/>
  <c r="J11" i="2"/>
  <c r="J41" i="2"/>
  <c r="J29" i="2"/>
  <c r="J27" i="2"/>
  <c r="J59" i="2"/>
  <c r="J57" i="2"/>
  <c r="J153" i="2"/>
  <c r="J83" i="2"/>
  <c r="J24" i="2"/>
  <c r="J99" i="2"/>
  <c r="J115" i="2"/>
  <c r="J131" i="2"/>
  <c r="J147" i="2"/>
  <c r="J100" i="2"/>
  <c r="J116" i="2"/>
  <c r="J132" i="2"/>
  <c r="J148" i="2"/>
  <c r="J93" i="2"/>
  <c r="J109" i="2"/>
  <c r="J125" i="2"/>
  <c r="J141" i="2"/>
  <c r="J98" i="2"/>
  <c r="J114" i="2"/>
  <c r="J25" i="2"/>
  <c r="J44" i="2"/>
  <c r="J74" i="2"/>
  <c r="J39" i="2"/>
  <c r="J45" i="2"/>
  <c r="J50" i="2"/>
  <c r="J28" i="2"/>
  <c r="J77" i="2"/>
  <c r="J86" i="2"/>
  <c r="J80" i="2"/>
  <c r="J91" i="2"/>
  <c r="J107" i="2"/>
  <c r="J123" i="2"/>
  <c r="J139" i="2"/>
  <c r="J92" i="2"/>
  <c r="J108" i="2"/>
  <c r="J124" i="2"/>
  <c r="J140" i="2"/>
  <c r="J145" i="2"/>
  <c r="J101" i="2"/>
  <c r="J117" i="2"/>
  <c r="J133" i="2"/>
  <c r="J90" i="2"/>
  <c r="J106" i="2"/>
  <c r="J8" i="2"/>
  <c r="J58" i="2"/>
  <c r="J15" i="2"/>
  <c r="J79" i="2"/>
  <c r="J13" i="2"/>
  <c r="J103" i="2"/>
  <c r="J135" i="2"/>
  <c r="J104" i="2"/>
  <c r="J136" i="2"/>
  <c r="J97" i="2"/>
  <c r="J129" i="2"/>
  <c r="J102" i="2"/>
  <c r="J126" i="2"/>
  <c r="J142" i="2"/>
  <c r="J82" i="2"/>
  <c r="J55" i="2"/>
  <c r="J38" i="2"/>
  <c r="J65" i="2"/>
  <c r="J67" i="2"/>
  <c r="J49" i="2"/>
  <c r="J61" i="2"/>
  <c r="J10" i="2"/>
  <c r="J43" i="2"/>
  <c r="J32" i="2"/>
  <c r="J70" i="2"/>
  <c r="I38" i="2"/>
  <c r="I25" i="2"/>
  <c r="I26" i="2"/>
  <c r="I84" i="2"/>
  <c r="I96" i="2"/>
  <c r="I145" i="2"/>
  <c r="I98" i="2"/>
  <c r="I130" i="2"/>
  <c r="I146" i="2"/>
  <c r="I103" i="2"/>
  <c r="I11" i="2"/>
  <c r="I35" i="2"/>
  <c r="I61" i="2"/>
  <c r="I20" i="2"/>
  <c r="I55" i="2"/>
  <c r="I43" i="2"/>
  <c r="I70" i="2"/>
  <c r="J47" i="2"/>
  <c r="J46" i="2"/>
  <c r="J34" i="2"/>
  <c r="J78" i="2"/>
  <c r="J75" i="2"/>
  <c r="J119" i="2"/>
  <c r="J88" i="2"/>
  <c r="J120" i="2"/>
  <c r="J152" i="2"/>
  <c r="J113" i="2"/>
  <c r="J149" i="2"/>
  <c r="J118" i="2"/>
  <c r="J134" i="2"/>
  <c r="J150" i="2"/>
  <c r="J68" i="2"/>
  <c r="J69" i="2"/>
  <c r="J66" i="2"/>
  <c r="J53" i="2"/>
  <c r="J56" i="2"/>
  <c r="J40" i="2"/>
  <c r="J72" i="2"/>
  <c r="I10" i="2"/>
  <c r="I32" i="2"/>
  <c r="I34" i="2"/>
  <c r="I9" i="2"/>
  <c r="I33" i="2"/>
  <c r="I58" i="2"/>
  <c r="I41" i="2"/>
  <c r="I88" i="2"/>
  <c r="I104" i="2"/>
  <c r="I120" i="2"/>
  <c r="I106" i="2"/>
  <c r="I122" i="2"/>
  <c r="I95" i="2"/>
  <c r="I111" i="2"/>
  <c r="I127" i="2"/>
  <c r="I16" i="2"/>
  <c r="I39" i="2"/>
  <c r="I53" i="2"/>
  <c r="I17" i="2"/>
  <c r="I36" i="2"/>
  <c r="I54" i="2"/>
  <c r="I21" i="2"/>
  <c r="K55" i="2"/>
  <c r="K85" i="2"/>
  <c r="K83" i="2"/>
  <c r="K84" i="2"/>
  <c r="K75" i="2"/>
  <c r="K98" i="2"/>
  <c r="K118" i="2"/>
  <c r="K130" i="2"/>
  <c r="K150" i="2"/>
  <c r="K99" i="2"/>
  <c r="K111" i="2"/>
  <c r="J48" i="2"/>
  <c r="J81" i="2"/>
  <c r="J30" i="2"/>
  <c r="J87" i="2"/>
  <c r="J95" i="2"/>
  <c r="J127" i="2"/>
  <c r="J96" i="2"/>
  <c r="J128" i="2"/>
  <c r="J89" i="2"/>
  <c r="J121" i="2"/>
  <c r="J94" i="2"/>
  <c r="J122" i="2"/>
  <c r="J138" i="2"/>
  <c r="J151" i="2"/>
  <c r="J54" i="2"/>
  <c r="J12" i="2"/>
  <c r="J26" i="2"/>
  <c r="J62" i="2"/>
  <c r="J52" i="2"/>
  <c r="J42" i="2"/>
  <c r="J33" i="2"/>
  <c r="J73" i="2"/>
  <c r="J7" i="2"/>
  <c r="I49" i="2"/>
  <c r="I13" i="2"/>
  <c r="I124" i="2"/>
  <c r="I140" i="2"/>
  <c r="I109" i="2"/>
  <c r="I125" i="2"/>
  <c r="I141" i="2"/>
  <c r="I131" i="2"/>
  <c r="I147" i="2"/>
  <c r="I82" i="2"/>
  <c r="I76" i="2"/>
  <c r="I31" i="2"/>
  <c r="I19" i="2"/>
  <c r="I15" i="2"/>
  <c r="I52" i="2"/>
  <c r="K71" i="2"/>
  <c r="K19" i="2"/>
  <c r="K53" i="2"/>
  <c r="K66" i="2"/>
  <c r="K36" i="2"/>
  <c r="K29" i="2"/>
  <c r="K25" i="2"/>
  <c r="K80" i="2"/>
  <c r="L36" i="2"/>
  <c r="L23" i="2"/>
  <c r="L35" i="2"/>
  <c r="L24" i="2"/>
  <c r="L69" i="2"/>
  <c r="L41" i="2"/>
  <c r="L138" i="2"/>
  <c r="L102" i="2"/>
  <c r="L37" i="2"/>
  <c r="L153" i="2"/>
  <c r="L137" i="2"/>
  <c r="L113" i="2"/>
  <c r="L93" i="2"/>
  <c r="L77" i="2"/>
  <c r="L71" i="2"/>
  <c r="L152" i="2"/>
  <c r="L136" i="2"/>
  <c r="L120" i="2"/>
  <c r="L104" i="2"/>
  <c r="L88" i="2"/>
  <c r="L73" i="2"/>
  <c r="L134" i="2"/>
  <c r="L94" i="2"/>
  <c r="L53" i="2"/>
  <c r="L109" i="2"/>
  <c r="L51" i="2"/>
  <c r="L151" i="2"/>
  <c r="L135" i="2"/>
  <c r="L10" i="2"/>
  <c r="L44" i="2"/>
  <c r="L48" i="2"/>
  <c r="L126" i="2"/>
  <c r="L74" i="2"/>
  <c r="L149" i="2"/>
  <c r="L121" i="2"/>
  <c r="L97" i="2"/>
  <c r="L38" i="2"/>
  <c r="L63" i="2"/>
  <c r="L140" i="2"/>
  <c r="L116" i="2"/>
  <c r="L96" i="2"/>
  <c r="L76" i="2"/>
  <c r="L122" i="2"/>
  <c r="L78" i="2"/>
  <c r="L125" i="2"/>
  <c r="L55" i="2"/>
  <c r="L143" i="2"/>
  <c r="L123" i="2"/>
  <c r="L107" i="2"/>
  <c r="L91" i="2"/>
  <c r="L75" i="2"/>
  <c r="L6" i="2"/>
  <c r="L118" i="2"/>
  <c r="L150" i="2"/>
  <c r="L90" i="2"/>
  <c r="L57" i="2"/>
  <c r="L141" i="2"/>
  <c r="L105" i="2"/>
  <c r="L85" i="2"/>
  <c r="L54" i="2"/>
  <c r="L148" i="2"/>
  <c r="L128" i="2"/>
  <c r="L108" i="2"/>
  <c r="L84" i="2"/>
  <c r="L106" i="2"/>
  <c r="L64" i="2"/>
  <c r="L43" i="2"/>
  <c r="L58" i="2"/>
  <c r="L131" i="2"/>
  <c r="L115" i="2"/>
  <c r="L99" i="2"/>
  <c r="L83" i="2"/>
  <c r="L33" i="2"/>
  <c r="L31" i="2"/>
  <c r="L29" i="2"/>
  <c r="L27" i="2"/>
  <c r="L25" i="2"/>
  <c r="L8" i="2"/>
  <c r="L98" i="2"/>
  <c r="L130" i="2"/>
  <c r="L82" i="2"/>
  <c r="L60" i="2"/>
  <c r="L129" i="2"/>
  <c r="L101" i="2"/>
  <c r="L81" i="2"/>
  <c r="L67" i="2"/>
  <c r="L144" i="2"/>
  <c r="L124" i="2"/>
  <c r="L100" i="2"/>
  <c r="L80" i="2"/>
  <c r="L142" i="2"/>
  <c r="L86" i="2"/>
  <c r="L133" i="2"/>
  <c r="L47" i="2"/>
  <c r="L147" i="2"/>
  <c r="L127" i="2"/>
  <c r="L111" i="2"/>
  <c r="L95" i="2"/>
  <c r="L79" i="2"/>
  <c r="L34" i="2"/>
  <c r="L26" i="2"/>
  <c r="L146" i="2"/>
  <c r="L145" i="2"/>
  <c r="L59" i="2"/>
  <c r="L61" i="2"/>
  <c r="L66" i="2"/>
  <c r="L87" i="2"/>
  <c r="L30" i="2"/>
  <c r="L20" i="2"/>
  <c r="L110" i="2"/>
  <c r="L89" i="2"/>
  <c r="L112" i="2"/>
  <c r="L49" i="2"/>
  <c r="L119" i="2"/>
  <c r="L32" i="2"/>
  <c r="L45" i="2"/>
  <c r="L46" i="2"/>
  <c r="L92" i="2"/>
  <c r="L39" i="2"/>
  <c r="L103" i="2"/>
  <c r="M43" i="2"/>
  <c r="M37" i="2"/>
  <c r="M35" i="2"/>
  <c r="M143" i="2"/>
  <c r="M79" i="2"/>
  <c r="M123" i="2"/>
  <c r="M151" i="2"/>
  <c r="M87" i="2"/>
  <c r="M115" i="2"/>
  <c r="M48" i="2"/>
  <c r="M65" i="2"/>
  <c r="M130" i="2"/>
  <c r="M114" i="2"/>
  <c r="M98" i="2"/>
  <c r="M82" i="2"/>
  <c r="M49" i="2"/>
  <c r="M64" i="2"/>
  <c r="M141" i="2"/>
  <c r="M125" i="2"/>
  <c r="M109" i="2"/>
  <c r="M93" i="2"/>
  <c r="M77" i="2"/>
  <c r="M71" i="2"/>
  <c r="M152" i="2"/>
  <c r="M136" i="2"/>
  <c r="M55" i="2"/>
  <c r="M11" i="2"/>
  <c r="M95" i="2"/>
  <c r="M107" i="2"/>
  <c r="M119" i="2"/>
  <c r="M131" i="2"/>
  <c r="M56" i="2"/>
  <c r="M134" i="2"/>
  <c r="M110" i="2"/>
  <c r="M90" i="2"/>
  <c r="M45" i="2"/>
  <c r="M153" i="2"/>
  <c r="M133" i="2"/>
  <c r="M113" i="2"/>
  <c r="M89" i="2"/>
  <c r="M46" i="2"/>
  <c r="M59" i="2"/>
  <c r="M132" i="2"/>
  <c r="M116" i="2"/>
  <c r="M100" i="2"/>
  <c r="M84" i="2"/>
  <c r="M51" i="2"/>
  <c r="M34" i="2"/>
  <c r="M32" i="2"/>
  <c r="M30" i="2"/>
  <c r="M28" i="2"/>
  <c r="M26" i="2"/>
  <c r="M24" i="2"/>
  <c r="M19" i="2"/>
  <c r="M13" i="2"/>
  <c r="M9" i="2"/>
  <c r="M111" i="2"/>
  <c r="M91" i="2"/>
  <c r="M41" i="2"/>
  <c r="M40" i="2"/>
  <c r="M150" i="2"/>
  <c r="M122" i="2"/>
  <c r="M94" i="2"/>
  <c r="M53" i="2"/>
  <c r="M145" i="2"/>
  <c r="M117" i="2"/>
  <c r="M85" i="2"/>
  <c r="M67" i="2"/>
  <c r="M140" i="2"/>
  <c r="M112" i="2"/>
  <c r="M92" i="2"/>
  <c r="M39" i="2"/>
  <c r="M36" i="2"/>
  <c r="M33" i="2"/>
  <c r="M31" i="2"/>
  <c r="M29" i="2"/>
  <c r="M27" i="2"/>
  <c r="M25" i="2"/>
  <c r="M23" i="2"/>
  <c r="M62" i="2"/>
  <c r="M135" i="2"/>
  <c r="M99" i="2"/>
  <c r="M69" i="2"/>
  <c r="M138" i="2"/>
  <c r="M106" i="2"/>
  <c r="M78" i="2"/>
  <c r="M72" i="2"/>
  <c r="M129" i="2"/>
  <c r="M101" i="2"/>
  <c r="M38" i="2"/>
  <c r="M148" i="2"/>
  <c r="M124" i="2"/>
  <c r="M104" i="2"/>
  <c r="M80" i="2"/>
  <c r="M7" i="2"/>
  <c r="M127" i="2"/>
  <c r="M139" i="2"/>
  <c r="M103" i="2"/>
  <c r="M83" i="2"/>
  <c r="M61" i="2"/>
  <c r="M126" i="2"/>
  <c r="M102" i="2"/>
  <c r="M74" i="2"/>
  <c r="M149" i="2"/>
  <c r="M121" i="2"/>
  <c r="M97" i="2"/>
  <c r="M54" i="2"/>
  <c r="M144" i="2"/>
  <c r="M120" i="2"/>
  <c r="M96" i="2"/>
  <c r="M76" i="2"/>
  <c r="M15" i="2"/>
  <c r="M73" i="2"/>
  <c r="M57" i="2"/>
  <c r="M63" i="2"/>
  <c r="M75" i="2"/>
  <c r="M118" i="2"/>
  <c r="M105" i="2"/>
  <c r="M108" i="2"/>
  <c r="M47" i="2"/>
  <c r="M147" i="2"/>
  <c r="M86" i="2"/>
  <c r="M81" i="2"/>
  <c r="M88" i="2"/>
  <c r="F59" i="2"/>
  <c r="F36" i="2"/>
  <c r="F15" i="2"/>
  <c r="F27" i="2"/>
  <c r="F58" i="2"/>
  <c r="F83" i="2"/>
  <c r="F13" i="2"/>
  <c r="F24" i="2"/>
  <c r="F41" i="2"/>
  <c r="N41" i="2" s="1"/>
  <c r="F153" i="2"/>
  <c r="F94" i="2"/>
  <c r="F110" i="2"/>
  <c r="F126" i="2"/>
  <c r="F142" i="2"/>
  <c r="F99" i="2"/>
  <c r="F115" i="2"/>
  <c r="F131" i="2"/>
  <c r="F147" i="2"/>
  <c r="F92" i="2"/>
  <c r="F108" i="2"/>
  <c r="F124" i="2"/>
  <c r="F140" i="2"/>
  <c r="F97" i="2"/>
  <c r="F113" i="2"/>
  <c r="N113" i="2" s="1"/>
  <c r="F129" i="2"/>
  <c r="F145" i="2"/>
  <c r="F82" i="2"/>
  <c r="F35" i="2"/>
  <c r="F48" i="2"/>
  <c r="F25" i="2"/>
  <c r="F30" i="2"/>
  <c r="F19" i="2"/>
  <c r="F81" i="2"/>
  <c r="N81" i="2" s="1"/>
  <c r="F50" i="2"/>
  <c r="F54" i="2"/>
  <c r="F57" i="2"/>
  <c r="F9" i="2"/>
  <c r="F86" i="2"/>
  <c r="F75" i="2"/>
  <c r="F102" i="2"/>
  <c r="F118" i="2"/>
  <c r="F134" i="2"/>
  <c r="F91" i="2"/>
  <c r="F107" i="2"/>
  <c r="F123" i="2"/>
  <c r="F139" i="2"/>
  <c r="F144" i="2"/>
  <c r="F100" i="2"/>
  <c r="F116" i="2"/>
  <c r="N116" i="2" s="1"/>
  <c r="F132" i="2"/>
  <c r="F89" i="2"/>
  <c r="F105" i="2"/>
  <c r="F121" i="2"/>
  <c r="F137" i="2"/>
  <c r="F150" i="2"/>
  <c r="F87" i="2"/>
  <c r="F12" i="2"/>
  <c r="F8" i="2"/>
  <c r="F114" i="2"/>
  <c r="N114" i="2" s="1"/>
  <c r="F146" i="2"/>
  <c r="F119" i="2"/>
  <c r="F151" i="2"/>
  <c r="F112" i="2"/>
  <c r="F148" i="2"/>
  <c r="F117" i="2"/>
  <c r="F149" i="2"/>
  <c r="F68" i="2"/>
  <c r="F26" i="2"/>
  <c r="F66" i="2"/>
  <c r="F60" i="2"/>
  <c r="F40" i="2"/>
  <c r="F70" i="2"/>
  <c r="F39" i="2"/>
  <c r="F62" i="2"/>
  <c r="G32" i="2"/>
  <c r="G27" i="2"/>
  <c r="G54" i="2"/>
  <c r="G48" i="2"/>
  <c r="G60" i="2"/>
  <c r="G38" i="2"/>
  <c r="G34" i="2"/>
  <c r="G45" i="2"/>
  <c r="G53" i="2"/>
  <c r="G87" i="2"/>
  <c r="G74" i="2"/>
  <c r="G93" i="2"/>
  <c r="G109" i="2"/>
  <c r="G125" i="2"/>
  <c r="G141" i="2"/>
  <c r="G94" i="2"/>
  <c r="G110" i="2"/>
  <c r="G126" i="2"/>
  <c r="G142" i="2"/>
  <c r="G91" i="2"/>
  <c r="G107" i="2"/>
  <c r="G123" i="2"/>
  <c r="G139" i="2"/>
  <c r="G96" i="2"/>
  <c r="G112" i="2"/>
  <c r="G128" i="2"/>
  <c r="G144" i="2"/>
  <c r="G78" i="2"/>
  <c r="G44" i="2"/>
  <c r="G68" i="2"/>
  <c r="G67" i="2"/>
  <c r="N67" i="2" s="1"/>
  <c r="G65" i="2"/>
  <c r="G55" i="2"/>
  <c r="G61" i="2"/>
  <c r="G21" i="2"/>
  <c r="F34" i="2"/>
  <c r="F10" i="2"/>
  <c r="F47" i="2"/>
  <c r="F45" i="2"/>
  <c r="F78" i="2"/>
  <c r="F79" i="2"/>
  <c r="F98" i="2"/>
  <c r="F130" i="2"/>
  <c r="F103" i="2"/>
  <c r="F135" i="2"/>
  <c r="F96" i="2"/>
  <c r="F128" i="2"/>
  <c r="F101" i="2"/>
  <c r="F133" i="2"/>
  <c r="F84" i="2"/>
  <c r="F17" i="2"/>
  <c r="F51" i="2"/>
  <c r="F31" i="2"/>
  <c r="F53" i="2"/>
  <c r="F42" i="2"/>
  <c r="F32" i="2"/>
  <c r="F72" i="2"/>
  <c r="G28" i="2"/>
  <c r="F64" i="2"/>
  <c r="F29" i="2"/>
  <c r="G13" i="2"/>
  <c r="G26" i="2"/>
  <c r="G35" i="2"/>
  <c r="G86" i="2"/>
  <c r="G52" i="2"/>
  <c r="G51" i="2"/>
  <c r="G77" i="2"/>
  <c r="N77" i="2" s="1"/>
  <c r="G42" i="2"/>
  <c r="G49" i="2"/>
  <c r="G50" i="2"/>
  <c r="G153" i="2"/>
  <c r="G75" i="2"/>
  <c r="G101" i="2"/>
  <c r="G117" i="2"/>
  <c r="G133" i="2"/>
  <c r="G149" i="2"/>
  <c r="G102" i="2"/>
  <c r="G118" i="2"/>
  <c r="G134" i="2"/>
  <c r="G150" i="2"/>
  <c r="G99" i="2"/>
  <c r="G115" i="2"/>
  <c r="G131" i="2"/>
  <c r="G88" i="2"/>
  <c r="G104" i="2"/>
  <c r="G120" i="2"/>
  <c r="G136" i="2"/>
  <c r="G152" i="2"/>
  <c r="G11" i="2"/>
  <c r="G62" i="2"/>
  <c r="G10" i="2"/>
  <c r="G19" i="2"/>
  <c r="G23" i="2"/>
  <c r="G70" i="2"/>
  <c r="G7" i="2"/>
  <c r="F74" i="2"/>
  <c r="F38" i="2"/>
  <c r="F80" i="2"/>
  <c r="F11" i="2"/>
  <c r="F85" i="2"/>
  <c r="F106" i="2"/>
  <c r="F138" i="2"/>
  <c r="F111" i="2"/>
  <c r="F143" i="2"/>
  <c r="F104" i="2"/>
  <c r="F136" i="2"/>
  <c r="F109" i="2"/>
  <c r="F141" i="2"/>
  <c r="F37" i="2"/>
  <c r="F55" i="2"/>
  <c r="F69" i="2"/>
  <c r="F65" i="2"/>
  <c r="F52" i="2"/>
  <c r="F43" i="2"/>
  <c r="F16" i="2"/>
  <c r="F73" i="2"/>
  <c r="F76" i="2"/>
  <c r="F28" i="2"/>
  <c r="G83" i="2"/>
  <c r="G39" i="2"/>
  <c r="G85" i="2"/>
  <c r="G73" i="2"/>
  <c r="G40" i="2"/>
  <c r="G79" i="2"/>
  <c r="G63" i="2"/>
  <c r="G47" i="2"/>
  <c r="G72" i="2"/>
  <c r="G36" i="2"/>
  <c r="G57" i="2"/>
  <c r="G66" i="2"/>
  <c r="G82" i="2"/>
  <c r="G89" i="2"/>
  <c r="G105" i="2"/>
  <c r="G121" i="2"/>
  <c r="G137" i="2"/>
  <c r="G90" i="2"/>
  <c r="G106" i="2"/>
  <c r="G122" i="2"/>
  <c r="G138" i="2"/>
  <c r="G147" i="2"/>
  <c r="G103" i="2"/>
  <c r="G119" i="2"/>
  <c r="G135" i="2"/>
  <c r="G92" i="2"/>
  <c r="G108" i="2"/>
  <c r="G124" i="2"/>
  <c r="G140" i="2"/>
  <c r="G151" i="2"/>
  <c r="G15" i="2"/>
  <c r="G43" i="2"/>
  <c r="G59" i="2"/>
  <c r="G37" i="2"/>
  <c r="G46" i="2"/>
  <c r="G33" i="2"/>
  <c r="G58" i="2"/>
  <c r="G20" i="2"/>
  <c r="G8" i="2"/>
  <c r="F21" i="2"/>
  <c r="K73" i="2"/>
  <c r="K47" i="2"/>
  <c r="K59" i="2"/>
  <c r="K26" i="2"/>
  <c r="K58" i="2"/>
  <c r="K56" i="2"/>
  <c r="K10" i="2"/>
  <c r="K17" i="2"/>
  <c r="K16" i="2"/>
  <c r="K70" i="2"/>
  <c r="K61" i="2"/>
  <c r="K43" i="2"/>
  <c r="K54" i="2"/>
  <c r="K152" i="2"/>
  <c r="K145" i="2"/>
  <c r="K133" i="2"/>
  <c r="K121" i="2"/>
  <c r="K113" i="2"/>
  <c r="K101" i="2"/>
  <c r="K89" i="2"/>
  <c r="K116" i="2"/>
  <c r="K148" i="2"/>
  <c r="K143" i="2"/>
  <c r="K131" i="2"/>
  <c r="K119" i="2"/>
  <c r="K107" i="2"/>
  <c r="K95" i="2"/>
  <c r="K142" i="2"/>
  <c r="K126" i="2"/>
  <c r="K114" i="2"/>
  <c r="K76" i="2"/>
  <c r="K77" i="2"/>
  <c r="K74" i="2"/>
  <c r="K81" i="2"/>
  <c r="G17" i="2"/>
  <c r="G69" i="2"/>
  <c r="G22" i="2"/>
  <c r="G100" i="2"/>
  <c r="G95" i="2"/>
  <c r="G98" i="2"/>
  <c r="G97" i="2"/>
  <c r="I83" i="2"/>
  <c r="I107" i="2"/>
  <c r="G64" i="2"/>
  <c r="G18" i="2"/>
  <c r="G84" i="2"/>
  <c r="I5" i="2"/>
  <c r="J5" i="2"/>
  <c r="G24" i="2"/>
  <c r="J9" i="2"/>
  <c r="F71" i="2"/>
  <c r="N71" i="2" s="1"/>
  <c r="J64" i="2"/>
  <c r="F56" i="2"/>
  <c r="N56" i="2" s="1"/>
  <c r="J17" i="2"/>
  <c r="J146" i="2"/>
  <c r="J105" i="2"/>
  <c r="J111" i="2"/>
  <c r="F120" i="2"/>
  <c r="F122" i="2"/>
  <c r="J76" i="2"/>
  <c r="F23" i="2"/>
  <c r="L132" i="2"/>
  <c r="M137" i="2"/>
  <c r="H56" i="2"/>
  <c r="M5" i="2"/>
  <c r="M8" i="2"/>
  <c r="M6" i="2"/>
  <c r="H9" i="2"/>
  <c r="L9" i="2"/>
  <c r="L7" i="2"/>
  <c r="L19" i="2"/>
  <c r="L15" i="2"/>
  <c r="U7" i="2"/>
  <c r="U11" i="2"/>
  <c r="U27" i="2"/>
  <c r="L11" i="2"/>
  <c r="L21" i="2"/>
  <c r="M17" i="2"/>
  <c r="L17" i="2"/>
  <c r="H17" i="2"/>
  <c r="M146" i="2"/>
  <c r="H142" i="2"/>
  <c r="U9" i="2"/>
  <c r="U13" i="2"/>
  <c r="U6" i="2"/>
  <c r="F5" i="2"/>
  <c r="H5" i="2"/>
  <c r="M12" i="2"/>
  <c r="L12" i="2"/>
  <c r="H12" i="2"/>
  <c r="M10" i="2"/>
  <c r="H10" i="2"/>
  <c r="U10" i="2"/>
  <c r="H8" i="2"/>
  <c r="U8" i="2"/>
  <c r="M22" i="2"/>
  <c r="H22" i="2"/>
  <c r="M20" i="2"/>
  <c r="H20" i="2"/>
  <c r="U20" i="2"/>
  <c r="M18" i="2"/>
  <c r="H18" i="2"/>
  <c r="U18" i="2"/>
  <c r="M16" i="2"/>
  <c r="L16" i="2"/>
  <c r="H16" i="2"/>
  <c r="U16" i="2"/>
  <c r="M14" i="2"/>
  <c r="L14" i="2"/>
  <c r="H14" i="2"/>
  <c r="H35" i="2"/>
  <c r="G6" i="2"/>
  <c r="H6" i="2"/>
  <c r="K6" i="2"/>
  <c r="J6" i="2"/>
  <c r="G16" i="2"/>
  <c r="J16" i="2"/>
  <c r="G5" i="2"/>
  <c r="F14" i="2"/>
  <c r="J14" i="2"/>
  <c r="F20" i="2"/>
  <c r="F6" i="2"/>
  <c r="Q5" i="2"/>
  <c r="L5" i="2"/>
  <c r="U12" i="2"/>
  <c r="H72" i="2"/>
  <c r="L72" i="2"/>
  <c r="U72" i="2"/>
  <c r="L70" i="2"/>
  <c r="L68" i="2"/>
  <c r="M68" i="2"/>
  <c r="H66" i="2"/>
  <c r="M66" i="2"/>
  <c r="U64" i="2"/>
  <c r="H64" i="2"/>
  <c r="U62" i="2"/>
  <c r="L62" i="2"/>
  <c r="M60" i="2"/>
  <c r="U60" i="2"/>
  <c r="M58" i="2"/>
  <c r="U56" i="2"/>
  <c r="L56" i="2"/>
  <c r="L52" i="2"/>
  <c r="M52" i="2"/>
  <c r="M50" i="2"/>
  <c r="L50" i="2"/>
  <c r="H48" i="2"/>
  <c r="M44" i="2"/>
  <c r="H44" i="2"/>
  <c r="U44" i="2"/>
  <c r="L42" i="2"/>
  <c r="M42" i="2"/>
  <c r="U42" i="2"/>
  <c r="L40" i="2"/>
  <c r="U40" i="2"/>
  <c r="U38" i="2"/>
  <c r="U35" i="2"/>
  <c r="O36" i="22"/>
  <c r="P36" i="22"/>
  <c r="R36" i="22"/>
  <c r="S36" i="22"/>
  <c r="Q7" i="2" l="1"/>
  <c r="Q20" i="45"/>
  <c r="T20" i="45" s="1"/>
  <c r="T34" i="45"/>
  <c r="T21" i="45"/>
  <c r="V21" i="45" s="1"/>
  <c r="X21" i="45" s="1"/>
  <c r="Y21" i="45" s="1"/>
  <c r="N23" i="45"/>
  <c r="N27" i="45"/>
  <c r="T35" i="45"/>
  <c r="N16" i="45"/>
  <c r="V16" i="45" s="1"/>
  <c r="X16" i="45" s="1"/>
  <c r="Y16" i="45" s="1"/>
  <c r="N17" i="45"/>
  <c r="T30" i="45"/>
  <c r="N35" i="45"/>
  <c r="N9" i="45"/>
  <c r="V9" i="45" s="1"/>
  <c r="X9" i="45" s="1"/>
  <c r="Y9" i="45" s="1"/>
  <c r="N12" i="45"/>
  <c r="V12" i="45" s="1"/>
  <c r="X12" i="45" s="1"/>
  <c r="Y12" i="45" s="1"/>
  <c r="V10" i="45"/>
  <c r="X10" i="45" s="1"/>
  <c r="Y10" i="45" s="1"/>
  <c r="T8" i="45"/>
  <c r="N26" i="45"/>
  <c r="N18" i="45"/>
  <c r="V18" i="45" s="1"/>
  <c r="X18" i="45" s="1"/>
  <c r="Y18" i="45" s="1"/>
  <c r="N34" i="45"/>
  <c r="V34" i="45" s="1"/>
  <c r="X34" i="45" s="1"/>
  <c r="Y34" i="45" s="1"/>
  <c r="N32" i="45"/>
  <c r="N20" i="45"/>
  <c r="T14" i="45"/>
  <c r="N30" i="45"/>
  <c r="N19" i="45"/>
  <c r="T15" i="45"/>
  <c r="T11" i="45"/>
  <c r="N15" i="45"/>
  <c r="T5" i="45"/>
  <c r="N8" i="45"/>
  <c r="T32" i="45"/>
  <c r="T24" i="45"/>
  <c r="T17" i="45"/>
  <c r="V17" i="45" s="1"/>
  <c r="X17" i="45" s="1"/>
  <c r="Y17" i="45" s="1"/>
  <c r="N11" i="45"/>
  <c r="N14" i="45"/>
  <c r="N24" i="45"/>
  <c r="N7" i="45"/>
  <c r="N28" i="45"/>
  <c r="N31" i="45"/>
  <c r="T13" i="45"/>
  <c r="T7" i="45"/>
  <c r="N13" i="45"/>
  <c r="T19" i="45"/>
  <c r="T23" i="45"/>
  <c r="V23" i="45" s="1"/>
  <c r="X23" i="45" s="1"/>
  <c r="Y23" i="45" s="1"/>
  <c r="T31" i="45"/>
  <c r="T26" i="45"/>
  <c r="T27" i="45"/>
  <c r="V27" i="45" s="1"/>
  <c r="X27" i="45" s="1"/>
  <c r="Y27" i="45" s="1"/>
  <c r="T22" i="45"/>
  <c r="V22" i="45" s="1"/>
  <c r="X22" i="45" s="1"/>
  <c r="Y22" i="45" s="1"/>
  <c r="T6" i="45"/>
  <c r="N33" i="45"/>
  <c r="V33" i="45" s="1"/>
  <c r="X33" i="45" s="1"/>
  <c r="Y33" i="45" s="1"/>
  <c r="N5" i="45"/>
  <c r="T25" i="45"/>
  <c r="V25" i="45" s="1"/>
  <c r="X25" i="45" s="1"/>
  <c r="Y25" i="45" s="1"/>
  <c r="T28" i="45"/>
  <c r="N6" i="45"/>
  <c r="N125" i="2"/>
  <c r="AE150" i="18"/>
  <c r="AG150" i="18" s="1"/>
  <c r="AM150" i="18" s="1"/>
  <c r="AU150" i="18" s="1"/>
  <c r="AF150" i="18"/>
  <c r="AG133" i="18"/>
  <c r="AM133" i="18" s="1"/>
  <c r="AU133" i="18" s="1"/>
  <c r="AA56" i="18"/>
  <c r="AK56" i="18" s="1"/>
  <c r="AS56" i="18" s="1"/>
  <c r="AG132" i="18"/>
  <c r="AM132" i="18" s="1"/>
  <c r="AU132" i="18" s="1"/>
  <c r="AW132" i="18" s="1"/>
  <c r="AX132" i="18" s="1"/>
  <c r="AY132" i="18" s="1"/>
  <c r="AA52" i="18"/>
  <c r="AK52" i="18" s="1"/>
  <c r="AS52" i="18" s="1"/>
  <c r="AJ88" i="18"/>
  <c r="AN88" i="18" s="1"/>
  <c r="AV88" i="18" s="1"/>
  <c r="AG96" i="18"/>
  <c r="AM96" i="18" s="1"/>
  <c r="AU96" i="18" s="1"/>
  <c r="AC23" i="18"/>
  <c r="AD23" i="18" s="1"/>
  <c r="AL23" i="18" s="1"/>
  <c r="AT23" i="18" s="1"/>
  <c r="AW23" i="18" s="1"/>
  <c r="AX23" i="18" s="1"/>
  <c r="AY23" i="18" s="1"/>
  <c r="AB23" i="18"/>
  <c r="AH81" i="18"/>
  <c r="AA135" i="18"/>
  <c r="AK135" i="18" s="1"/>
  <c r="AS135" i="18" s="1"/>
  <c r="AJ116" i="18"/>
  <c r="AN116" i="18" s="1"/>
  <c r="AV116" i="18" s="1"/>
  <c r="AD61" i="18"/>
  <c r="AL61" i="18" s="1"/>
  <c r="AT61" i="18" s="1"/>
  <c r="AC67" i="18"/>
  <c r="Z127" i="18"/>
  <c r="AA127" i="18" s="1"/>
  <c r="AK127" i="18" s="1"/>
  <c r="AS127" i="18" s="1"/>
  <c r="AC106" i="18"/>
  <c r="AB106" i="18"/>
  <c r="AD106" i="18" s="1"/>
  <c r="AL106" i="18" s="1"/>
  <c r="AT106" i="18" s="1"/>
  <c r="Y39" i="18"/>
  <c r="Z39" i="18"/>
  <c r="AE101" i="18"/>
  <c r="AG101" i="18" s="1"/>
  <c r="AM101" i="18" s="1"/>
  <c r="AU101" i="18" s="1"/>
  <c r="AD71" i="18"/>
  <c r="AL71" i="18" s="1"/>
  <c r="AT71" i="18" s="1"/>
  <c r="AI61" i="18"/>
  <c r="AH61" i="18"/>
  <c r="AW44" i="18"/>
  <c r="AX44" i="18" s="1"/>
  <c r="AY44" i="18" s="1"/>
  <c r="AI27" i="18"/>
  <c r="AJ93" i="18"/>
  <c r="AN93" i="18" s="1"/>
  <c r="AV93" i="18" s="1"/>
  <c r="AB93" i="18"/>
  <c r="AC93" i="18"/>
  <c r="AD144" i="18"/>
  <c r="AL144" i="18" s="1"/>
  <c r="AT144" i="18" s="1"/>
  <c r="AW144" i="18" s="1"/>
  <c r="AX144" i="18" s="1"/>
  <c r="AY144" i="18" s="1"/>
  <c r="AD138" i="18"/>
  <c r="AL138" i="18" s="1"/>
  <c r="AT138" i="18" s="1"/>
  <c r="AD13" i="18"/>
  <c r="AL13" i="18" s="1"/>
  <c r="AT13" i="18" s="1"/>
  <c r="AJ115" i="18"/>
  <c r="AN115" i="18" s="1"/>
  <c r="AV115" i="18" s="1"/>
  <c r="AW151" i="18"/>
  <c r="AX151" i="18" s="1"/>
  <c r="AY151" i="18" s="1"/>
  <c r="AI96" i="18"/>
  <c r="Z152" i="18"/>
  <c r="Y152" i="18"/>
  <c r="AD140" i="18"/>
  <c r="AL140" i="18" s="1"/>
  <c r="AT140" i="18" s="1"/>
  <c r="AW140" i="18" s="1"/>
  <c r="AX140" i="18" s="1"/>
  <c r="AY140" i="18" s="1"/>
  <c r="Y35" i="18"/>
  <c r="Z35" i="18"/>
  <c r="AE84" i="18"/>
  <c r="AG84" i="18" s="1"/>
  <c r="AM84" i="18" s="1"/>
  <c r="AU84" i="18" s="1"/>
  <c r="AB24" i="18"/>
  <c r="AC24" i="18"/>
  <c r="AE24" i="18"/>
  <c r="AG24" i="18" s="1"/>
  <c r="AM24" i="18" s="1"/>
  <c r="AU24" i="18" s="1"/>
  <c r="AA50" i="18"/>
  <c r="AK50" i="18" s="1"/>
  <c r="AS50" i="18" s="1"/>
  <c r="AG6" i="18"/>
  <c r="AM6" i="18" s="1"/>
  <c r="AU6" i="18" s="1"/>
  <c r="AJ36" i="18"/>
  <c r="AN36" i="18" s="1"/>
  <c r="AV36" i="18" s="1"/>
  <c r="AD35" i="18"/>
  <c r="AL35" i="18" s="1"/>
  <c r="AT35" i="18" s="1"/>
  <c r="AA66" i="18"/>
  <c r="AK66" i="18" s="1"/>
  <c r="AS66" i="18" s="1"/>
  <c r="AA47" i="18"/>
  <c r="AK47" i="18" s="1"/>
  <c r="AS47" i="18" s="1"/>
  <c r="AD91" i="18"/>
  <c r="AL91" i="18" s="1"/>
  <c r="AT91" i="18" s="1"/>
  <c r="AF57" i="18"/>
  <c r="AE57" i="18"/>
  <c r="AG57" i="18" s="1"/>
  <c r="AM57" i="18" s="1"/>
  <c r="AU57" i="18" s="1"/>
  <c r="AW57" i="18" s="1"/>
  <c r="AX57" i="18" s="1"/>
  <c r="AY57" i="18" s="1"/>
  <c r="AH99" i="18"/>
  <c r="AJ99" i="18" s="1"/>
  <c r="AN99" i="18" s="1"/>
  <c r="AV99" i="18" s="1"/>
  <c r="Z78" i="18"/>
  <c r="Y78" i="18"/>
  <c r="AA78" i="18" s="1"/>
  <c r="AK78" i="18" s="1"/>
  <c r="AS78" i="18" s="1"/>
  <c r="AW78" i="18" s="1"/>
  <c r="AX78" i="18" s="1"/>
  <c r="AY78" i="18" s="1"/>
  <c r="AH76" i="18"/>
  <c r="AD149" i="18"/>
  <c r="AL149" i="18" s="1"/>
  <c r="AT149" i="18" s="1"/>
  <c r="AJ96" i="18"/>
  <c r="AN96" i="18" s="1"/>
  <c r="AV96" i="18" s="1"/>
  <c r="AF145" i="18"/>
  <c r="AE145" i="18"/>
  <c r="AG145" i="18" s="1"/>
  <c r="AM145" i="18" s="1"/>
  <c r="AU145" i="18" s="1"/>
  <c r="AE105" i="18"/>
  <c r="AF105" i="18"/>
  <c r="AA112" i="18"/>
  <c r="AK112" i="18" s="1"/>
  <c r="AS112" i="18" s="1"/>
  <c r="AW112" i="18" s="1"/>
  <c r="AX112" i="18" s="1"/>
  <c r="AY112" i="18" s="1"/>
  <c r="AG154" i="18"/>
  <c r="AM154" i="18" s="1"/>
  <c r="AU154" i="18" s="1"/>
  <c r="AA126" i="18"/>
  <c r="AK126" i="18" s="1"/>
  <c r="AS126" i="18" s="1"/>
  <c r="AD56" i="18"/>
  <c r="AL56" i="18" s="1"/>
  <c r="AT56" i="18" s="1"/>
  <c r="AW56" i="18" s="1"/>
  <c r="AX56" i="18" s="1"/>
  <c r="AY56" i="18" s="1"/>
  <c r="AG135" i="18"/>
  <c r="AM135" i="18" s="1"/>
  <c r="AU135" i="18" s="1"/>
  <c r="AC10" i="18"/>
  <c r="AB10" i="18"/>
  <c r="AH10" i="18"/>
  <c r="AJ10" i="18" s="1"/>
  <c r="AN10" i="18" s="1"/>
  <c r="AV10" i="18" s="1"/>
  <c r="AG116" i="18"/>
  <c r="AM116" i="18" s="1"/>
  <c r="AU116" i="18" s="1"/>
  <c r="Z123" i="18"/>
  <c r="AA123" i="18" s="1"/>
  <c r="AK123" i="18" s="1"/>
  <c r="AS123" i="18" s="1"/>
  <c r="AW123" i="18" s="1"/>
  <c r="AX123" i="18" s="1"/>
  <c r="AY123" i="18" s="1"/>
  <c r="AA75" i="18"/>
  <c r="AK75" i="18" s="1"/>
  <c r="AS75" i="18" s="1"/>
  <c r="AC154" i="18"/>
  <c r="AD154" i="18" s="1"/>
  <c r="AL154" i="18" s="1"/>
  <c r="AT154" i="18" s="1"/>
  <c r="AW154" i="18" s="1"/>
  <c r="AX154" i="18" s="1"/>
  <c r="AY154" i="18" s="1"/>
  <c r="AF149" i="18"/>
  <c r="AE149" i="18"/>
  <c r="AG149" i="18" s="1"/>
  <c r="AM149" i="18" s="1"/>
  <c r="AU149" i="18" s="1"/>
  <c r="AA143" i="18"/>
  <c r="AK143" i="18" s="1"/>
  <c r="AS143" i="18" s="1"/>
  <c r="AW143" i="18" s="1"/>
  <c r="AX143" i="18" s="1"/>
  <c r="AY143" i="18" s="1"/>
  <c r="AH134" i="18"/>
  <c r="AI134" i="18"/>
  <c r="AG113" i="18"/>
  <c r="AM113" i="18" s="1"/>
  <c r="AU113" i="18" s="1"/>
  <c r="AJ33" i="18"/>
  <c r="AN33" i="18" s="1"/>
  <c r="AV33" i="18" s="1"/>
  <c r="AA69" i="18"/>
  <c r="AK69" i="18" s="1"/>
  <c r="AS69" i="18" s="1"/>
  <c r="AA110" i="18"/>
  <c r="AK110" i="18" s="1"/>
  <c r="AS110" i="18" s="1"/>
  <c r="AH135" i="18"/>
  <c r="AJ135" i="18" s="1"/>
  <c r="AN135" i="18" s="1"/>
  <c r="AV135" i="18" s="1"/>
  <c r="AG138" i="18"/>
  <c r="AM138" i="18" s="1"/>
  <c r="AU138" i="18" s="1"/>
  <c r="AD101" i="18"/>
  <c r="AL101" i="18" s="1"/>
  <c r="AT101" i="18" s="1"/>
  <c r="AW101" i="18" s="1"/>
  <c r="AX101" i="18" s="1"/>
  <c r="AY101" i="18" s="1"/>
  <c r="AA36" i="18"/>
  <c r="AK36" i="18" s="1"/>
  <c r="AS36" i="18" s="1"/>
  <c r="AJ68" i="18"/>
  <c r="AN68" i="18" s="1"/>
  <c r="AV68" i="18" s="1"/>
  <c r="AW68" i="18" s="1"/>
  <c r="AX68" i="18" s="1"/>
  <c r="AY68" i="18" s="1"/>
  <c r="AA54" i="18"/>
  <c r="AK54" i="18" s="1"/>
  <c r="AS54" i="18" s="1"/>
  <c r="AG140" i="18"/>
  <c r="AM140" i="18" s="1"/>
  <c r="AU140" i="18" s="1"/>
  <c r="Z97" i="18"/>
  <c r="AA115" i="18"/>
  <c r="AK115" i="18" s="1"/>
  <c r="AS115" i="18" s="1"/>
  <c r="AW115" i="18" s="1"/>
  <c r="AX115" i="18" s="1"/>
  <c r="AY115" i="18" s="1"/>
  <c r="AD16" i="18"/>
  <c r="AL16" i="18" s="1"/>
  <c r="AT16" i="18" s="1"/>
  <c r="AG79" i="18"/>
  <c r="AM79" i="18" s="1"/>
  <c r="AU79" i="18" s="1"/>
  <c r="AA60" i="18"/>
  <c r="AK60" i="18" s="1"/>
  <c r="AS60" i="18" s="1"/>
  <c r="AW60" i="18" s="1"/>
  <c r="AX60" i="18" s="1"/>
  <c r="AY60" i="18" s="1"/>
  <c r="BD60" i="18" s="1"/>
  <c r="AJ91" i="18"/>
  <c r="AN91" i="18" s="1"/>
  <c r="AV91" i="18" s="1"/>
  <c r="AD87" i="18"/>
  <c r="AL87" i="18" s="1"/>
  <c r="AT87" i="18" s="1"/>
  <c r="AG58" i="18"/>
  <c r="AM58" i="18" s="1"/>
  <c r="AU58" i="18" s="1"/>
  <c r="AD85" i="18"/>
  <c r="AL85" i="18" s="1"/>
  <c r="AT85" i="18" s="1"/>
  <c r="AD145" i="18"/>
  <c r="AL145" i="18" s="1"/>
  <c r="AT145" i="18" s="1"/>
  <c r="AJ142" i="18"/>
  <c r="AN142" i="18" s="1"/>
  <c r="AV142" i="18" s="1"/>
  <c r="AG19" i="18"/>
  <c r="AM19" i="18" s="1"/>
  <c r="AU19" i="18" s="1"/>
  <c r="AW19" i="18" s="1"/>
  <c r="AX19" i="18" s="1"/>
  <c r="AY19" i="18" s="1"/>
  <c r="AC22" i="18"/>
  <c r="AC31" i="18"/>
  <c r="AD31" i="18" s="1"/>
  <c r="AL31" i="18" s="1"/>
  <c r="AT31" i="18" s="1"/>
  <c r="AW31" i="18" s="1"/>
  <c r="AX31" i="18" s="1"/>
  <c r="AY31" i="18" s="1"/>
  <c r="AH40" i="18"/>
  <c r="AA64" i="18"/>
  <c r="AK64" i="18" s="1"/>
  <c r="AS64" i="18" s="1"/>
  <c r="AW64" i="18" s="1"/>
  <c r="AX64" i="18" s="1"/>
  <c r="AY64" i="18" s="1"/>
  <c r="AD90" i="18"/>
  <c r="AL90" i="18" s="1"/>
  <c r="AT90" i="18" s="1"/>
  <c r="AJ8" i="18"/>
  <c r="AN8" i="18" s="1"/>
  <c r="AV8" i="18" s="1"/>
  <c r="AW8" i="18" s="1"/>
  <c r="AX8" i="18" s="1"/>
  <c r="AY8" i="18" s="1"/>
  <c r="AE77" i="18"/>
  <c r="AG77" i="18" s="1"/>
  <c r="AM77" i="18" s="1"/>
  <c r="AU77" i="18" s="1"/>
  <c r="AW77" i="18" s="1"/>
  <c r="AX77" i="18" s="1"/>
  <c r="AY77" i="18" s="1"/>
  <c r="AF107" i="18"/>
  <c r="AG107" i="18" s="1"/>
  <c r="AM107" i="18" s="1"/>
  <c r="AU107" i="18" s="1"/>
  <c r="AG112" i="18"/>
  <c r="AM112" i="18" s="1"/>
  <c r="AU112" i="18" s="1"/>
  <c r="AD121" i="18"/>
  <c r="AL121" i="18" s="1"/>
  <c r="AT121" i="18" s="1"/>
  <c r="AF146" i="18"/>
  <c r="AG146" i="18" s="1"/>
  <c r="AM146" i="18" s="1"/>
  <c r="AU146" i="18" s="1"/>
  <c r="AA59" i="18"/>
  <c r="AK59" i="18" s="1"/>
  <c r="AS59" i="18" s="1"/>
  <c r="AG114" i="18"/>
  <c r="AM114" i="18" s="1"/>
  <c r="AU114" i="18" s="1"/>
  <c r="AE137" i="18"/>
  <c r="AA117" i="18"/>
  <c r="AK117" i="18" s="1"/>
  <c r="AS117" i="18" s="1"/>
  <c r="Y6" i="18"/>
  <c r="AA6" i="18" s="1"/>
  <c r="AK6" i="18" s="1"/>
  <c r="AS6" i="18" s="1"/>
  <c r="AD146" i="18"/>
  <c r="AL146" i="18" s="1"/>
  <c r="AT146" i="18" s="1"/>
  <c r="AB136" i="18"/>
  <c r="AD136" i="18" s="1"/>
  <c r="AL136" i="18" s="1"/>
  <c r="AT136" i="18" s="1"/>
  <c r="AW136" i="18" s="1"/>
  <c r="AX136" i="18" s="1"/>
  <c r="AY136" i="18" s="1"/>
  <c r="AI113" i="18"/>
  <c r="AJ113" i="18" s="1"/>
  <c r="AN113" i="18" s="1"/>
  <c r="AV113" i="18" s="1"/>
  <c r="AW113" i="18" s="1"/>
  <c r="AX113" i="18" s="1"/>
  <c r="AY113" i="18" s="1"/>
  <c r="AA129" i="18"/>
  <c r="AK129" i="18" s="1"/>
  <c r="AS129" i="18" s="1"/>
  <c r="AF115" i="18"/>
  <c r="AG115" i="18" s="1"/>
  <c r="AM115" i="18" s="1"/>
  <c r="AU115" i="18" s="1"/>
  <c r="AD82" i="18"/>
  <c r="AL82" i="18" s="1"/>
  <c r="AT82" i="18" s="1"/>
  <c r="AB30" i="18"/>
  <c r="AD30" i="18" s="1"/>
  <c r="AL30" i="18" s="1"/>
  <c r="AT30" i="18" s="1"/>
  <c r="AG68" i="18"/>
  <c r="AM68" i="18" s="1"/>
  <c r="AU68" i="18" s="1"/>
  <c r="AJ144" i="18"/>
  <c r="AN144" i="18" s="1"/>
  <c r="AV144" i="18" s="1"/>
  <c r="AD98" i="18"/>
  <c r="AL98" i="18" s="1"/>
  <c r="AT98" i="18" s="1"/>
  <c r="AG153" i="18"/>
  <c r="AM153" i="18" s="1"/>
  <c r="AU153" i="18" s="1"/>
  <c r="AG104" i="18"/>
  <c r="AM104" i="18" s="1"/>
  <c r="AU104" i="18" s="1"/>
  <c r="AA79" i="18"/>
  <c r="AK79" i="18" s="1"/>
  <c r="AS79" i="18" s="1"/>
  <c r="AW79" i="18" s="1"/>
  <c r="AX79" i="18" s="1"/>
  <c r="AY79" i="18" s="1"/>
  <c r="AD49" i="18"/>
  <c r="AL49" i="18" s="1"/>
  <c r="AT49" i="18" s="1"/>
  <c r="AW49" i="18" s="1"/>
  <c r="AX49" i="18" s="1"/>
  <c r="AY49" i="18" s="1"/>
  <c r="AD108" i="18"/>
  <c r="AL108" i="18" s="1"/>
  <c r="AT108" i="18" s="1"/>
  <c r="AJ25" i="18"/>
  <c r="AN25" i="18" s="1"/>
  <c r="AV25" i="18" s="1"/>
  <c r="AG59" i="18"/>
  <c r="AM59" i="18" s="1"/>
  <c r="AU59" i="18" s="1"/>
  <c r="AD29" i="18"/>
  <c r="AL29" i="18" s="1"/>
  <c r="AT29" i="18" s="1"/>
  <c r="AJ29" i="18"/>
  <c r="AN29" i="18" s="1"/>
  <c r="AV29" i="18" s="1"/>
  <c r="AD9" i="18"/>
  <c r="AL9" i="18" s="1"/>
  <c r="AT9" i="18" s="1"/>
  <c r="AG70" i="18"/>
  <c r="AM70" i="18" s="1"/>
  <c r="AU70" i="18" s="1"/>
  <c r="AJ57" i="18"/>
  <c r="AN57" i="18" s="1"/>
  <c r="AV57" i="18" s="1"/>
  <c r="AJ107" i="18"/>
  <c r="AN107" i="18" s="1"/>
  <c r="AV107" i="18" s="1"/>
  <c r="AD73" i="18"/>
  <c r="AL73" i="18" s="1"/>
  <c r="AT73" i="18" s="1"/>
  <c r="AI97" i="18"/>
  <c r="Z37" i="18"/>
  <c r="Z141" i="18"/>
  <c r="AA141" i="18" s="1"/>
  <c r="AK141" i="18" s="1"/>
  <c r="AS141" i="18" s="1"/>
  <c r="AG28" i="18"/>
  <c r="AM28" i="18" s="1"/>
  <c r="AU28" i="18" s="1"/>
  <c r="AW28" i="18" s="1"/>
  <c r="AX28" i="18" s="1"/>
  <c r="AY28" i="18" s="1"/>
  <c r="BD28" i="18" s="1"/>
  <c r="R27" i="2" s="1"/>
  <c r="AG106" i="18"/>
  <c r="AM106" i="18" s="1"/>
  <c r="AU106" i="18" s="1"/>
  <c r="AF147" i="18"/>
  <c r="AG147" i="18" s="1"/>
  <c r="AM147" i="18" s="1"/>
  <c r="AU147" i="18" s="1"/>
  <c r="AW147" i="18" s="1"/>
  <c r="AX147" i="18" s="1"/>
  <c r="AY147" i="18" s="1"/>
  <c r="Y12" i="18"/>
  <c r="AA12" i="18" s="1"/>
  <c r="AK12" i="18" s="1"/>
  <c r="AS12" i="18" s="1"/>
  <c r="AF96" i="18"/>
  <c r="AD20" i="18"/>
  <c r="AL20" i="18" s="1"/>
  <c r="AT20" i="18" s="1"/>
  <c r="AW20" i="18" s="1"/>
  <c r="AX20" i="18" s="1"/>
  <c r="AY20" i="18" s="1"/>
  <c r="BD20" i="18" s="1"/>
  <c r="R19" i="2" s="1"/>
  <c r="AW72" i="18"/>
  <c r="AX72" i="18" s="1"/>
  <c r="AY72" i="18" s="1"/>
  <c r="BA72" i="18" s="1"/>
  <c r="BB72" i="18" s="1"/>
  <c r="AJ56" i="18"/>
  <c r="AN56" i="18" s="1"/>
  <c r="AV56" i="18" s="1"/>
  <c r="AW86" i="18"/>
  <c r="AX86" i="18" s="1"/>
  <c r="AY86" i="18" s="1"/>
  <c r="BD86" i="18" s="1"/>
  <c r="AJ38" i="18"/>
  <c r="AN38" i="18" s="1"/>
  <c r="AV38" i="18" s="1"/>
  <c r="AW38" i="18" s="1"/>
  <c r="AX38" i="18" s="1"/>
  <c r="AY38" i="18" s="1"/>
  <c r="AA37" i="18"/>
  <c r="AK37" i="18" s="1"/>
  <c r="AS37" i="18" s="1"/>
  <c r="AW37" i="18" s="1"/>
  <c r="AX37" i="18" s="1"/>
  <c r="AY37" i="18" s="1"/>
  <c r="BD37" i="18" s="1"/>
  <c r="AW131" i="18"/>
  <c r="AX131" i="18" s="1"/>
  <c r="AY131" i="18" s="1"/>
  <c r="AJ72" i="18"/>
  <c r="AN72" i="18" s="1"/>
  <c r="AV72" i="18" s="1"/>
  <c r="AG23" i="18"/>
  <c r="AM23" i="18" s="1"/>
  <c r="AU23" i="18" s="1"/>
  <c r="AA128" i="18"/>
  <c r="AK128" i="18" s="1"/>
  <c r="AS128" i="18" s="1"/>
  <c r="AW34" i="18"/>
  <c r="AX34" i="18" s="1"/>
  <c r="AY34" i="18" s="1"/>
  <c r="BD34" i="18" s="1"/>
  <c r="R33" i="2" s="1"/>
  <c r="AA97" i="18"/>
  <c r="AK97" i="18" s="1"/>
  <c r="AS97" i="18" s="1"/>
  <c r="AD17" i="18"/>
  <c r="AL17" i="18" s="1"/>
  <c r="AT17" i="18" s="1"/>
  <c r="AG33" i="18"/>
  <c r="AM33" i="18" s="1"/>
  <c r="AU33" i="18" s="1"/>
  <c r="AW33" i="18" s="1"/>
  <c r="AX33" i="18" s="1"/>
  <c r="AY33" i="18" s="1"/>
  <c r="AJ12" i="18"/>
  <c r="AN12" i="18" s="1"/>
  <c r="AV12" i="18" s="1"/>
  <c r="AG32" i="18"/>
  <c r="AM32" i="18" s="1"/>
  <c r="AU32" i="18" s="1"/>
  <c r="AG41" i="18"/>
  <c r="AM41" i="18" s="1"/>
  <c r="AU41" i="18" s="1"/>
  <c r="AW41" i="18" s="1"/>
  <c r="AX41" i="18" s="1"/>
  <c r="AY41" i="18" s="1"/>
  <c r="AD97" i="18"/>
  <c r="AL97" i="18" s="1"/>
  <c r="AT97" i="18" s="1"/>
  <c r="AA133" i="18"/>
  <c r="AK133" i="18" s="1"/>
  <c r="AS133" i="18" s="1"/>
  <c r="AH92" i="18"/>
  <c r="AJ92" i="18" s="1"/>
  <c r="AN92" i="18" s="1"/>
  <c r="AV92" i="18" s="1"/>
  <c r="AW92" i="18" s="1"/>
  <c r="AX92" i="18" s="1"/>
  <c r="AY92" i="18" s="1"/>
  <c r="AD125" i="18"/>
  <c r="AL125" i="18" s="1"/>
  <c r="AT125" i="18" s="1"/>
  <c r="AG144" i="18"/>
  <c r="AM144" i="18" s="1"/>
  <c r="AU144" i="18" s="1"/>
  <c r="AD120" i="18"/>
  <c r="AL120" i="18" s="1"/>
  <c r="AT120" i="18" s="1"/>
  <c r="AJ79" i="18"/>
  <c r="AN79" i="18" s="1"/>
  <c r="AV79" i="18" s="1"/>
  <c r="AH130" i="18"/>
  <c r="T44" i="11"/>
  <c r="U147" i="11"/>
  <c r="T130" i="11"/>
  <c r="S131" i="11"/>
  <c r="U36" i="11"/>
  <c r="S35" i="2" s="1"/>
  <c r="T42" i="11"/>
  <c r="T84" i="11"/>
  <c r="T114" i="11"/>
  <c r="U114" i="11" s="1"/>
  <c r="Q119" i="11"/>
  <c r="T58" i="11"/>
  <c r="Q45" i="11"/>
  <c r="P119" i="11"/>
  <c r="U24" i="11"/>
  <c r="S23" i="2" s="1"/>
  <c r="T80" i="11"/>
  <c r="R106" i="11"/>
  <c r="T28" i="11"/>
  <c r="P140" i="11"/>
  <c r="Q140" i="11" s="1"/>
  <c r="U140" i="11" s="1"/>
  <c r="T146" i="11"/>
  <c r="Q102" i="11"/>
  <c r="T34" i="11"/>
  <c r="S129" i="11"/>
  <c r="T129" i="11" s="1"/>
  <c r="T76" i="11"/>
  <c r="Q123" i="11"/>
  <c r="O103" i="11"/>
  <c r="Q103" i="11" s="1"/>
  <c r="U103" i="11" s="1"/>
  <c r="T134" i="11"/>
  <c r="T116" i="11"/>
  <c r="T94" i="11"/>
  <c r="T22" i="11"/>
  <c r="Q81" i="11"/>
  <c r="Q58" i="11"/>
  <c r="U58" i="11" s="1"/>
  <c r="Q108" i="11"/>
  <c r="U108" i="11" s="1"/>
  <c r="T72" i="11"/>
  <c r="T8" i="11"/>
  <c r="U8" i="11" s="1"/>
  <c r="S7" i="2" s="1"/>
  <c r="Q131" i="11"/>
  <c r="Q107" i="11"/>
  <c r="T108" i="11"/>
  <c r="T138" i="11"/>
  <c r="T124" i="11"/>
  <c r="T98" i="11"/>
  <c r="T132" i="11"/>
  <c r="Q112" i="11"/>
  <c r="U112" i="11" s="1"/>
  <c r="T64" i="11"/>
  <c r="Q15" i="11"/>
  <c r="Q51" i="11"/>
  <c r="Q127" i="11"/>
  <c r="P128" i="11"/>
  <c r="P112" i="11"/>
  <c r="T154" i="11"/>
  <c r="T36" i="11"/>
  <c r="T78" i="11"/>
  <c r="T92" i="11"/>
  <c r="U92" i="11" s="1"/>
  <c r="T93" i="11"/>
  <c r="U93" i="11" s="1"/>
  <c r="S126" i="11"/>
  <c r="T126" i="11" s="1"/>
  <c r="Q92" i="11"/>
  <c r="Q141" i="11"/>
  <c r="T70" i="11"/>
  <c r="U80" i="11"/>
  <c r="Q21" i="11"/>
  <c r="Q57" i="11"/>
  <c r="Q70" i="11"/>
  <c r="O6" i="11"/>
  <c r="Q6" i="11" s="1"/>
  <c r="O121" i="11"/>
  <c r="Q121" i="11" s="1"/>
  <c r="T144" i="11"/>
  <c r="T40" i="11"/>
  <c r="Q152" i="11"/>
  <c r="R91" i="11"/>
  <c r="R137" i="11"/>
  <c r="O134" i="11"/>
  <c r="T147" i="11"/>
  <c r="O137" i="11"/>
  <c r="Q137" i="11" s="1"/>
  <c r="P150" i="11"/>
  <c r="S150" i="11"/>
  <c r="T150" i="11" s="1"/>
  <c r="T12" i="11"/>
  <c r="U12" i="11" s="1"/>
  <c r="S11" i="2" s="1"/>
  <c r="T54" i="11"/>
  <c r="T90" i="11"/>
  <c r="U90" i="11" s="1"/>
  <c r="T55" i="11"/>
  <c r="T142" i="11"/>
  <c r="T104" i="11"/>
  <c r="R141" i="11"/>
  <c r="Q93" i="11"/>
  <c r="R100" i="11"/>
  <c r="T100" i="11" s="1"/>
  <c r="U84" i="11"/>
  <c r="T18" i="11"/>
  <c r="U18" i="11" s="1"/>
  <c r="S17" i="2" s="1"/>
  <c r="T60" i="11"/>
  <c r="U60" i="11" s="1"/>
  <c r="T7" i="11"/>
  <c r="T143" i="11"/>
  <c r="Q101" i="11"/>
  <c r="T112" i="11"/>
  <c r="T140" i="11"/>
  <c r="T16" i="11"/>
  <c r="U16" i="11" s="1"/>
  <c r="S15" i="2" s="1"/>
  <c r="T52" i="11"/>
  <c r="T88" i="11"/>
  <c r="T71" i="11"/>
  <c r="T17" i="11"/>
  <c r="T53" i="11"/>
  <c r="T25" i="11"/>
  <c r="Q14" i="11"/>
  <c r="Q39" i="11"/>
  <c r="U39" i="11" s="1"/>
  <c r="Q75" i="11"/>
  <c r="S7" i="11"/>
  <c r="Q110" i="2"/>
  <c r="Q85" i="2"/>
  <c r="Q71" i="2"/>
  <c r="Q86" i="2"/>
  <c r="Q69" i="2"/>
  <c r="Q128" i="2"/>
  <c r="Q130" i="2"/>
  <c r="Q111" i="2"/>
  <c r="Q94" i="2"/>
  <c r="Q150" i="2"/>
  <c r="Q64" i="2"/>
  <c r="Q148" i="2"/>
  <c r="Q81" i="2"/>
  <c r="Q87" i="2"/>
  <c r="Q136" i="2"/>
  <c r="Q115" i="2"/>
  <c r="Q89" i="2"/>
  <c r="Q60" i="2"/>
  <c r="Q43" i="2"/>
  <c r="Q129" i="2"/>
  <c r="Q59" i="2"/>
  <c r="Q151" i="2"/>
  <c r="Q152" i="2"/>
  <c r="Q146" i="2"/>
  <c r="Q102" i="2"/>
  <c r="Q91" i="2"/>
  <c r="Q53" i="2"/>
  <c r="Q116" i="2"/>
  <c r="AD17" i="3"/>
  <c r="AH17" i="3" s="1"/>
  <c r="Q16" i="2" s="1"/>
  <c r="AC142" i="3"/>
  <c r="AD142" i="3" s="1"/>
  <c r="AH142" i="3" s="1"/>
  <c r="AC119" i="3"/>
  <c r="AD119" i="3" s="1"/>
  <c r="AH119" i="3" s="1"/>
  <c r="AS148" i="22"/>
  <c r="AT148" i="22" s="1"/>
  <c r="AS13" i="22"/>
  <c r="AT13" i="22" s="1"/>
  <c r="P11" i="2" s="1"/>
  <c r="T96" i="22"/>
  <c r="V96" i="22" s="1"/>
  <c r="AQ96" i="22" s="1"/>
  <c r="AS96" i="22" s="1"/>
  <c r="AT96" i="22" s="1"/>
  <c r="S139" i="22"/>
  <c r="T139" i="22" s="1"/>
  <c r="V139" i="22" s="1"/>
  <c r="AQ139" i="22" s="1"/>
  <c r="AS139" i="22" s="1"/>
  <c r="AT139" i="22" s="1"/>
  <c r="O77" i="22"/>
  <c r="Q77" i="22" s="1"/>
  <c r="U77" i="22" s="1"/>
  <c r="AO77" i="22" s="1"/>
  <c r="AS77" i="22" s="1"/>
  <c r="AT77" i="22" s="1"/>
  <c r="AI71" i="22"/>
  <c r="AM71" i="22" s="1"/>
  <c r="AP71" i="22" s="1"/>
  <c r="AS71" i="22" s="1"/>
  <c r="AT71" i="22" s="1"/>
  <c r="AS15" i="22"/>
  <c r="AT15" i="22" s="1"/>
  <c r="P13" i="2" s="1"/>
  <c r="AI115" i="22"/>
  <c r="AM115" i="22" s="1"/>
  <c r="AP115" i="22" s="1"/>
  <c r="AS115" i="22" s="1"/>
  <c r="AT115" i="22" s="1"/>
  <c r="T145" i="22"/>
  <c r="V145" i="22" s="1"/>
  <c r="AQ145" i="22" s="1"/>
  <c r="AS145" i="22" s="1"/>
  <c r="AT145" i="22" s="1"/>
  <c r="Q105" i="22"/>
  <c r="U105" i="22" s="1"/>
  <c r="AO105" i="22" s="1"/>
  <c r="T137" i="22"/>
  <c r="V137" i="22" s="1"/>
  <c r="AQ137" i="22" s="1"/>
  <c r="R28" i="22"/>
  <c r="T28" i="22" s="1"/>
  <c r="V28" i="22" s="1"/>
  <c r="AQ28" i="22" s="1"/>
  <c r="R55" i="22"/>
  <c r="T55" i="22" s="1"/>
  <c r="V55" i="22" s="1"/>
  <c r="AQ55" i="22" s="1"/>
  <c r="O114" i="22"/>
  <c r="Q114" i="22" s="1"/>
  <c r="U114" i="22" s="1"/>
  <c r="AO114" i="22" s="1"/>
  <c r="AS114" i="22" s="1"/>
  <c r="AT114" i="22" s="1"/>
  <c r="AS134" i="22"/>
  <c r="AT134" i="22" s="1"/>
  <c r="Q39" i="22"/>
  <c r="U39" i="22" s="1"/>
  <c r="AO39" i="22" s="1"/>
  <c r="AL28" i="22"/>
  <c r="AN28" i="22" s="1"/>
  <c r="AR28" i="22" s="1"/>
  <c r="AS120" i="22"/>
  <c r="AT120" i="22" s="1"/>
  <c r="R116" i="22"/>
  <c r="T116" i="22" s="1"/>
  <c r="V116" i="22" s="1"/>
  <c r="AQ116" i="22" s="1"/>
  <c r="AS116" i="22" s="1"/>
  <c r="AT116" i="22" s="1"/>
  <c r="Q18" i="22"/>
  <c r="U18" i="22" s="1"/>
  <c r="AO18" i="22" s="1"/>
  <c r="AS18" i="22" s="1"/>
  <c r="AT18" i="22" s="1"/>
  <c r="P16" i="2" s="1"/>
  <c r="AI93" i="22"/>
  <c r="AM93" i="22" s="1"/>
  <c r="AP93" i="22" s="1"/>
  <c r="T124" i="22"/>
  <c r="V124" i="22" s="1"/>
  <c r="AQ124" i="22" s="1"/>
  <c r="AS136" i="22"/>
  <c r="AT136" i="22" s="1"/>
  <c r="AS49" i="22"/>
  <c r="AT49" i="22" s="1"/>
  <c r="AS42" i="22"/>
  <c r="AT42" i="22" s="1"/>
  <c r="AL29" i="22"/>
  <c r="AN29" i="22" s="1"/>
  <c r="AR29" i="22" s="1"/>
  <c r="Q134" i="22"/>
  <c r="U134" i="22" s="1"/>
  <c r="AO134" i="22" s="1"/>
  <c r="T34" i="22"/>
  <c r="V34" i="22" s="1"/>
  <c r="AQ34" i="22" s="1"/>
  <c r="T13" i="22"/>
  <c r="V13" i="22" s="1"/>
  <c r="AQ13" i="22" s="1"/>
  <c r="AI154" i="22"/>
  <c r="AM154" i="22" s="1"/>
  <c r="AP154" i="22" s="1"/>
  <c r="T68" i="22"/>
  <c r="V68" i="22" s="1"/>
  <c r="AQ68" i="22" s="1"/>
  <c r="AS68" i="22" s="1"/>
  <c r="AT68" i="22" s="1"/>
  <c r="AI79" i="22"/>
  <c r="AM79" i="22" s="1"/>
  <c r="AP79" i="22" s="1"/>
  <c r="T79" i="22"/>
  <c r="V79" i="22" s="1"/>
  <c r="AQ79" i="22" s="1"/>
  <c r="AI23" i="22"/>
  <c r="AM23" i="22" s="1"/>
  <c r="AP23" i="22" s="1"/>
  <c r="AS23" i="22" s="1"/>
  <c r="AT23" i="22" s="1"/>
  <c r="P21" i="2" s="1"/>
  <c r="O30" i="22"/>
  <c r="Q30" i="22" s="1"/>
  <c r="U30" i="22" s="1"/>
  <c r="AO30" i="22" s="1"/>
  <c r="AS91" i="22"/>
  <c r="AT91" i="22" s="1"/>
  <c r="AS97" i="22"/>
  <c r="AT97" i="22" s="1"/>
  <c r="AS132" i="22"/>
  <c r="AT132" i="22" s="1"/>
  <c r="Q9" i="22"/>
  <c r="U9" i="22" s="1"/>
  <c r="AO9" i="22" s="1"/>
  <c r="AS9" i="22" s="1"/>
  <c r="AT9" i="22" s="1"/>
  <c r="P7" i="2" s="1"/>
  <c r="AS87" i="22"/>
  <c r="AT87" i="22" s="1"/>
  <c r="T50" i="22"/>
  <c r="V50" i="22" s="1"/>
  <c r="AQ50" i="22" s="1"/>
  <c r="AS90" i="22"/>
  <c r="AT90" i="22" s="1"/>
  <c r="Q28" i="22"/>
  <c r="U28" i="22" s="1"/>
  <c r="AO28" i="22" s="1"/>
  <c r="AS85" i="22"/>
  <c r="AT85" i="22" s="1"/>
  <c r="T131" i="22"/>
  <c r="V131" i="22" s="1"/>
  <c r="AQ131" i="22" s="1"/>
  <c r="AS131" i="22" s="1"/>
  <c r="AT131" i="22" s="1"/>
  <c r="AL56" i="22"/>
  <c r="AN56" i="22" s="1"/>
  <c r="AR56" i="22" s="1"/>
  <c r="AS56" i="22" s="1"/>
  <c r="AT56" i="22" s="1"/>
  <c r="AL103" i="22"/>
  <c r="AN103" i="22" s="1"/>
  <c r="AR103" i="22" s="1"/>
  <c r="AS103" i="22" s="1"/>
  <c r="AT103" i="22" s="1"/>
  <c r="T42" i="22"/>
  <c r="V42" i="22" s="1"/>
  <c r="AQ42" i="22" s="1"/>
  <c r="AS54" i="22"/>
  <c r="AT54" i="22" s="1"/>
  <c r="AL98" i="22"/>
  <c r="AN98" i="22" s="1"/>
  <c r="AR98" i="22" s="1"/>
  <c r="AS98" i="22" s="1"/>
  <c r="AT98" i="22" s="1"/>
  <c r="T91" i="22"/>
  <c r="V91" i="22" s="1"/>
  <c r="AQ91" i="22" s="1"/>
  <c r="Q101" i="22"/>
  <c r="U101" i="22" s="1"/>
  <c r="AO101" i="22" s="1"/>
  <c r="AS101" i="22" s="1"/>
  <c r="AT101" i="22" s="1"/>
  <c r="AS129" i="22"/>
  <c r="AT129" i="22" s="1"/>
  <c r="AS21" i="22"/>
  <c r="AT21" i="22" s="1"/>
  <c r="P19" i="2" s="1"/>
  <c r="O86" i="22"/>
  <c r="Q86" i="22" s="1"/>
  <c r="U86" i="22" s="1"/>
  <c r="AO86" i="22" s="1"/>
  <c r="O40" i="22"/>
  <c r="T60" i="22"/>
  <c r="V60" i="22" s="1"/>
  <c r="AQ60" i="22" s="1"/>
  <c r="AS60" i="22" s="1"/>
  <c r="AT60" i="22" s="1"/>
  <c r="AL121" i="22"/>
  <c r="AN121" i="22" s="1"/>
  <c r="AR121" i="22" s="1"/>
  <c r="T147" i="22"/>
  <c r="V147" i="22" s="1"/>
  <c r="AQ147" i="22" s="1"/>
  <c r="AS147" i="22" s="1"/>
  <c r="AT147" i="22" s="1"/>
  <c r="T26" i="22"/>
  <c r="V26" i="22" s="1"/>
  <c r="AQ26" i="22" s="1"/>
  <c r="AI118" i="22"/>
  <c r="AM118" i="22" s="1"/>
  <c r="AP118" i="22" s="1"/>
  <c r="AS118" i="22" s="1"/>
  <c r="AT118" i="22" s="1"/>
  <c r="AL154" i="22"/>
  <c r="AN154" i="22" s="1"/>
  <c r="AR154" i="22" s="1"/>
  <c r="O17" i="22"/>
  <c r="Q17" i="22" s="1"/>
  <c r="U17" i="22" s="1"/>
  <c r="AO17" i="22" s="1"/>
  <c r="AS17" i="22" s="1"/>
  <c r="AT17" i="22" s="1"/>
  <c r="P15" i="2" s="1"/>
  <c r="AL38" i="22"/>
  <c r="AN38" i="22" s="1"/>
  <c r="AR38" i="22" s="1"/>
  <c r="S111" i="22"/>
  <c r="T111" i="22" s="1"/>
  <c r="V111" i="22" s="1"/>
  <c r="AQ111" i="22" s="1"/>
  <c r="AS111" i="22" s="1"/>
  <c r="AT111" i="22" s="1"/>
  <c r="S31" i="22"/>
  <c r="T31" i="22" s="1"/>
  <c r="V31" i="22" s="1"/>
  <c r="AQ31" i="22" s="1"/>
  <c r="S91" i="22"/>
  <c r="AL77" i="22"/>
  <c r="AN77" i="22" s="1"/>
  <c r="AR77" i="22" s="1"/>
  <c r="AS67" i="22"/>
  <c r="AT67" i="22" s="1"/>
  <c r="AS93" i="22"/>
  <c r="AT93" i="22" s="1"/>
  <c r="Q94" i="22"/>
  <c r="U94" i="22" s="1"/>
  <c r="AO94" i="22" s="1"/>
  <c r="AS43" i="22"/>
  <c r="AT43" i="22" s="1"/>
  <c r="S64" i="22"/>
  <c r="T64" i="22" s="1"/>
  <c r="V64" i="22" s="1"/>
  <c r="AQ64" i="22" s="1"/>
  <c r="AS64" i="22" s="1"/>
  <c r="AT64" i="22" s="1"/>
  <c r="T15" i="22"/>
  <c r="V15" i="22" s="1"/>
  <c r="AQ15" i="22" s="1"/>
  <c r="Q29" i="22"/>
  <c r="U29" i="22" s="1"/>
  <c r="AO29" i="22" s="1"/>
  <c r="T67" i="22"/>
  <c r="V67" i="22" s="1"/>
  <c r="AQ67" i="22" s="1"/>
  <c r="S67" i="22"/>
  <c r="O79" i="22"/>
  <c r="Q79" i="22" s="1"/>
  <c r="U79" i="22" s="1"/>
  <c r="AO79" i="22" s="1"/>
  <c r="AS79" i="22" s="1"/>
  <c r="AT79" i="22" s="1"/>
  <c r="AI125" i="22"/>
  <c r="AM125" i="22" s="1"/>
  <c r="AP125" i="22" s="1"/>
  <c r="AS125" i="22" s="1"/>
  <c r="AT125" i="22" s="1"/>
  <c r="Q155" i="22"/>
  <c r="U155" i="22" s="1"/>
  <c r="AO155" i="22" s="1"/>
  <c r="AS155" i="22" s="1"/>
  <c r="AT155" i="22" s="1"/>
  <c r="O8" i="22"/>
  <c r="Q8" i="22" s="1"/>
  <c r="U8" i="22" s="1"/>
  <c r="AO8" i="22" s="1"/>
  <c r="AS8" i="22" s="1"/>
  <c r="AT8" i="22" s="1"/>
  <c r="P6" i="2" s="1"/>
  <c r="O45" i="22"/>
  <c r="Q45" i="22" s="1"/>
  <c r="U45" i="22" s="1"/>
  <c r="AO45" i="22" s="1"/>
  <c r="Q65" i="22"/>
  <c r="U65" i="22" s="1"/>
  <c r="AO65" i="22" s="1"/>
  <c r="AS65" i="22" s="1"/>
  <c r="AT65" i="22" s="1"/>
  <c r="Q80" i="22"/>
  <c r="U80" i="22" s="1"/>
  <c r="AO80" i="22" s="1"/>
  <c r="AS80" i="22" s="1"/>
  <c r="AT80" i="22" s="1"/>
  <c r="AI68" i="22"/>
  <c r="AM68" i="22" s="1"/>
  <c r="AP68" i="22" s="1"/>
  <c r="AL151" i="22"/>
  <c r="AN151" i="22" s="1"/>
  <c r="AR151" i="22" s="1"/>
  <c r="AI48" i="22"/>
  <c r="AM48" i="22" s="1"/>
  <c r="AP48" i="22" s="1"/>
  <c r="AS48" i="22" s="1"/>
  <c r="AT48" i="22" s="1"/>
  <c r="Q121" i="22"/>
  <c r="U121" i="22" s="1"/>
  <c r="AO121" i="22" s="1"/>
  <c r="Q137" i="22"/>
  <c r="U137" i="22" s="1"/>
  <c r="AO137" i="22" s="1"/>
  <c r="AS137" i="22" s="1"/>
  <c r="AT137" i="22" s="1"/>
  <c r="T142" i="22"/>
  <c r="V142" i="22" s="1"/>
  <c r="AQ142" i="22" s="1"/>
  <c r="AS142" i="22" s="1"/>
  <c r="AT142" i="22" s="1"/>
  <c r="AI75" i="22"/>
  <c r="AM75" i="22" s="1"/>
  <c r="AP75" i="22" s="1"/>
  <c r="AS75" i="22" s="1"/>
  <c r="AT75" i="22" s="1"/>
  <c r="Q66" i="22"/>
  <c r="U66" i="22" s="1"/>
  <c r="AO66" i="22" s="1"/>
  <c r="AS66" i="22" s="1"/>
  <c r="AT66" i="22" s="1"/>
  <c r="AI130" i="22"/>
  <c r="AM130" i="22" s="1"/>
  <c r="AP130" i="22" s="1"/>
  <c r="R43" i="22"/>
  <c r="T43" i="22" s="1"/>
  <c r="V43" i="22" s="1"/>
  <c r="AQ43" i="22" s="1"/>
  <c r="Q19" i="22"/>
  <c r="U19" i="22" s="1"/>
  <c r="AO19" i="22" s="1"/>
  <c r="AS19" i="22" s="1"/>
  <c r="AT19" i="22" s="1"/>
  <c r="P17" i="2" s="1"/>
  <c r="AL72" i="22"/>
  <c r="AN72" i="22" s="1"/>
  <c r="AR72" i="22" s="1"/>
  <c r="AS72" i="22" s="1"/>
  <c r="AT72" i="22" s="1"/>
  <c r="T33" i="22"/>
  <c r="V33" i="22" s="1"/>
  <c r="AQ33" i="22" s="1"/>
  <c r="R41" i="22"/>
  <c r="T41" i="22" s="1"/>
  <c r="V41" i="22" s="1"/>
  <c r="AQ41" i="22" s="1"/>
  <c r="O41" i="22"/>
  <c r="Q41" i="22" s="1"/>
  <c r="U41" i="22" s="1"/>
  <c r="AO41" i="22" s="1"/>
  <c r="AS41" i="22"/>
  <c r="AT41" i="22" s="1"/>
  <c r="O43" i="22"/>
  <c r="Q43" i="22" s="1"/>
  <c r="U43" i="22" s="1"/>
  <c r="AO43" i="22" s="1"/>
  <c r="Q37" i="22"/>
  <c r="U37" i="22" s="1"/>
  <c r="AO37" i="22" s="1"/>
  <c r="Q143" i="22"/>
  <c r="U143" i="22" s="1"/>
  <c r="AO143" i="22" s="1"/>
  <c r="Q151" i="22"/>
  <c r="U151" i="22" s="1"/>
  <c r="AO151" i="22" s="1"/>
  <c r="AS151" i="22" s="1"/>
  <c r="AT151" i="22" s="1"/>
  <c r="O76" i="22"/>
  <c r="Q76" i="22" s="1"/>
  <c r="U76" i="22" s="1"/>
  <c r="AO76" i="22" s="1"/>
  <c r="AS122" i="22"/>
  <c r="AT122" i="22" s="1"/>
  <c r="Q89" i="22"/>
  <c r="U89" i="22" s="1"/>
  <c r="AO89" i="22" s="1"/>
  <c r="AI59" i="22"/>
  <c r="AM59" i="22" s="1"/>
  <c r="AP59" i="22" s="1"/>
  <c r="AS59" i="22" s="1"/>
  <c r="AT59" i="22" s="1"/>
  <c r="T76" i="22"/>
  <c r="V76" i="22" s="1"/>
  <c r="AQ76" i="22" s="1"/>
  <c r="Q104" i="22"/>
  <c r="U104" i="22" s="1"/>
  <c r="AO104" i="22" s="1"/>
  <c r="AS104" i="22" s="1"/>
  <c r="AT104" i="22" s="1"/>
  <c r="AI54" i="22"/>
  <c r="AM54" i="22" s="1"/>
  <c r="AP54" i="22" s="1"/>
  <c r="AI30" i="22"/>
  <c r="AM30" i="22" s="1"/>
  <c r="AP30" i="22" s="1"/>
  <c r="AS30" i="22" s="1"/>
  <c r="AT30" i="22" s="1"/>
  <c r="P28" i="2" s="1"/>
  <c r="Q32" i="22"/>
  <c r="U32" i="22" s="1"/>
  <c r="AO32" i="22" s="1"/>
  <c r="AS32" i="22" s="1"/>
  <c r="AT32" i="22" s="1"/>
  <c r="P30" i="2" s="1"/>
  <c r="Q122" i="22"/>
  <c r="U122" i="22" s="1"/>
  <c r="AO122" i="22" s="1"/>
  <c r="AI124" i="22"/>
  <c r="AM124" i="22" s="1"/>
  <c r="AP124" i="22" s="1"/>
  <c r="Q63" i="22"/>
  <c r="U63" i="22" s="1"/>
  <c r="AO63" i="22" s="1"/>
  <c r="AS63" i="22" s="1"/>
  <c r="AT63" i="22" s="1"/>
  <c r="AS73" i="22"/>
  <c r="AT73" i="22" s="1"/>
  <c r="AS106" i="22"/>
  <c r="AT106" i="22" s="1"/>
  <c r="AS124" i="22"/>
  <c r="AT124" i="22" s="1"/>
  <c r="AS105" i="22"/>
  <c r="AT105" i="22" s="1"/>
  <c r="T16" i="22"/>
  <c r="V16" i="22" s="1"/>
  <c r="AQ16" i="22" s="1"/>
  <c r="AS146" i="22"/>
  <c r="AT146" i="22" s="1"/>
  <c r="AS25" i="22"/>
  <c r="AT25" i="22" s="1"/>
  <c r="P23" i="2" s="1"/>
  <c r="S100" i="22"/>
  <c r="AS149" i="22"/>
  <c r="AT149" i="22" s="1"/>
  <c r="AS44" i="22"/>
  <c r="AT44" i="22" s="1"/>
  <c r="P26" i="22"/>
  <c r="AL94" i="22"/>
  <c r="AN94" i="22" s="1"/>
  <c r="AR94" i="22" s="1"/>
  <c r="T123" i="22"/>
  <c r="V123" i="22" s="1"/>
  <c r="AQ123" i="22" s="1"/>
  <c r="AS123" i="22" s="1"/>
  <c r="AT123" i="22" s="1"/>
  <c r="P130" i="22"/>
  <c r="Q130" i="22" s="1"/>
  <c r="U130" i="22" s="1"/>
  <c r="AO130" i="22" s="1"/>
  <c r="AS130" i="22" s="1"/>
  <c r="AT130" i="22" s="1"/>
  <c r="AL134" i="22"/>
  <c r="AN134" i="22" s="1"/>
  <c r="AR134" i="22" s="1"/>
  <c r="T97" i="22"/>
  <c r="V97" i="22" s="1"/>
  <c r="AQ97" i="22" s="1"/>
  <c r="AL63" i="22"/>
  <c r="AN63" i="22" s="1"/>
  <c r="AR63" i="22" s="1"/>
  <c r="O78" i="22"/>
  <c r="Q78" i="22" s="1"/>
  <c r="U78" i="22" s="1"/>
  <c r="AO78" i="22" s="1"/>
  <c r="AI19" i="22"/>
  <c r="AM19" i="22" s="1"/>
  <c r="AP19" i="22" s="1"/>
  <c r="AL37" i="22"/>
  <c r="AN37" i="22" s="1"/>
  <c r="AR37" i="22" s="1"/>
  <c r="AI107" i="31"/>
  <c r="AS8" i="31"/>
  <c r="O7" i="2" s="1"/>
  <c r="AI152" i="31"/>
  <c r="AF74" i="31"/>
  <c r="AS74" i="31" s="1"/>
  <c r="AO112" i="31"/>
  <c r="AL69" i="31"/>
  <c r="AR43" i="31"/>
  <c r="AS43" i="31" s="1"/>
  <c r="AQ106" i="31"/>
  <c r="AG136" i="31"/>
  <c r="AI136" i="31" s="1"/>
  <c r="AS83" i="31"/>
  <c r="AP75" i="31"/>
  <c r="AR75" i="31" s="1"/>
  <c r="AR24" i="31"/>
  <c r="AS24" i="31" s="1"/>
  <c r="O23" i="2" s="1"/>
  <c r="AM74" i="31"/>
  <c r="AO74" i="31" s="1"/>
  <c r="AR7" i="31"/>
  <c r="AS38" i="31"/>
  <c r="AF95" i="31"/>
  <c r="AN121" i="31"/>
  <c r="AN112" i="31"/>
  <c r="AI14" i="31"/>
  <c r="AG152" i="31"/>
  <c r="AE74" i="31"/>
  <c r="AR60" i="31"/>
  <c r="AI117" i="31"/>
  <c r="AL62" i="31"/>
  <c r="AS62" i="31" s="1"/>
  <c r="AK123" i="31"/>
  <c r="AN109" i="31"/>
  <c r="AR132" i="31"/>
  <c r="AO32" i="31"/>
  <c r="AS32" i="31" s="1"/>
  <c r="O31" i="2" s="1"/>
  <c r="AF127" i="31"/>
  <c r="AS127" i="31" s="1"/>
  <c r="AS31" i="31"/>
  <c r="O30" i="2" s="1"/>
  <c r="AQ25" i="31"/>
  <c r="AR25" i="31" s="1"/>
  <c r="AS25" i="31" s="1"/>
  <c r="O24" i="2" s="1"/>
  <c r="AH135" i="31"/>
  <c r="AI135" i="31" s="1"/>
  <c r="AS135" i="31" s="1"/>
  <c r="AH111" i="31"/>
  <c r="AJ148" i="31"/>
  <c r="AL148" i="31" s="1"/>
  <c r="AR107" i="31"/>
  <c r="AO12" i="31"/>
  <c r="AQ80" i="31"/>
  <c r="AR80" i="31" s="1"/>
  <c r="AS21" i="31"/>
  <c r="O20" i="2" s="1"/>
  <c r="AK80" i="31"/>
  <c r="AL80" i="31" s="1"/>
  <c r="AO14" i="31"/>
  <c r="AJ142" i="31"/>
  <c r="AL142" i="31" s="1"/>
  <c r="AO59" i="31"/>
  <c r="AP10" i="31"/>
  <c r="AR10" i="31" s="1"/>
  <c r="AS10" i="31" s="1"/>
  <c r="O9" i="2" s="1"/>
  <c r="AD119" i="31"/>
  <c r="AF119" i="31" s="1"/>
  <c r="AS119" i="31" s="1"/>
  <c r="AN133" i="31"/>
  <c r="AO133" i="31" s="1"/>
  <c r="AL60" i="31"/>
  <c r="AS60" i="31" s="1"/>
  <c r="AH85" i="31"/>
  <c r="AL130" i="31"/>
  <c r="AL58" i="31"/>
  <c r="AS58" i="31" s="1"/>
  <c r="AI118" i="31"/>
  <c r="AS118" i="31" s="1"/>
  <c r="AS29" i="31"/>
  <c r="O28" i="2" s="1"/>
  <c r="AJ150" i="31"/>
  <c r="AL134" i="31"/>
  <c r="AP134" i="31"/>
  <c r="AR134" i="31" s="1"/>
  <c r="AI106" i="31"/>
  <c r="AF39" i="31"/>
  <c r="AS39" i="31" s="1"/>
  <c r="AF143" i="31"/>
  <c r="AS143" i="31" s="1"/>
  <c r="AI68" i="31"/>
  <c r="AL77" i="31"/>
  <c r="AR93" i="31"/>
  <c r="AQ63" i="31"/>
  <c r="AK135" i="31"/>
  <c r="AS47" i="31"/>
  <c r="AJ110" i="31"/>
  <c r="AL110" i="31" s="1"/>
  <c r="AG149" i="31"/>
  <c r="AI149" i="31" s="1"/>
  <c r="AK149" i="31"/>
  <c r="AL149" i="31" s="1"/>
  <c r="AS149" i="31" s="1"/>
  <c r="AQ30" i="31"/>
  <c r="AR30" i="31" s="1"/>
  <c r="AS30" i="31" s="1"/>
  <c r="O29" i="2" s="1"/>
  <c r="AF93" i="31"/>
  <c r="AS93" i="31" s="1"/>
  <c r="AF120" i="31"/>
  <c r="AR129" i="31"/>
  <c r="AG133" i="31"/>
  <c r="AE128" i="31"/>
  <c r="AS15" i="31"/>
  <c r="O14" i="2" s="1"/>
  <c r="AF116" i="31"/>
  <c r="AH110" i="31"/>
  <c r="AI69" i="31"/>
  <c r="AM10" i="31"/>
  <c r="AO10" i="31" s="1"/>
  <c r="AK67" i="31"/>
  <c r="AL67" i="31" s="1"/>
  <c r="AD30" i="31"/>
  <c r="AF30" i="31" s="1"/>
  <c r="AH107" i="31"/>
  <c r="AN126" i="31"/>
  <c r="AO126" i="31" s="1"/>
  <c r="AF84" i="31"/>
  <c r="AM45" i="31"/>
  <c r="AO45" i="31" s="1"/>
  <c r="AS45" i="31" s="1"/>
  <c r="AL75" i="31"/>
  <c r="AO56" i="31"/>
  <c r="AO84" i="31"/>
  <c r="AQ9" i="31"/>
  <c r="AR9" i="31" s="1"/>
  <c r="AI119" i="31"/>
  <c r="AH72" i="31"/>
  <c r="AI72" i="31" s="1"/>
  <c r="AH33" i="31"/>
  <c r="AI33" i="31" s="1"/>
  <c r="AS33" i="31" s="1"/>
  <c r="O32" i="2" s="1"/>
  <c r="AS85" i="31"/>
  <c r="AS48" i="31"/>
  <c r="AR19" i="31"/>
  <c r="AS19" i="31" s="1"/>
  <c r="O18" i="2" s="1"/>
  <c r="AS124" i="31"/>
  <c r="AP103" i="31"/>
  <c r="AR122" i="31"/>
  <c r="AS53" i="31"/>
  <c r="AP133" i="31"/>
  <c r="AR133" i="31" s="1"/>
  <c r="AS52" i="31"/>
  <c r="AM132" i="31"/>
  <c r="AO132" i="31" s="1"/>
  <c r="AS132" i="31" s="1"/>
  <c r="AO80" i="31"/>
  <c r="AP49" i="31"/>
  <c r="AR49" i="31" s="1"/>
  <c r="AO47" i="31"/>
  <c r="AH82" i="31"/>
  <c r="AI7" i="31"/>
  <c r="AS7" i="31" s="1"/>
  <c r="O6" i="2" s="1"/>
  <c r="AL41" i="31"/>
  <c r="AF49" i="31"/>
  <c r="AS49" i="31" s="1"/>
  <c r="AI23" i="31"/>
  <c r="AO54" i="31"/>
  <c r="AO69" i="31"/>
  <c r="AI90" i="31"/>
  <c r="AS90" i="31" s="1"/>
  <c r="AF107" i="31"/>
  <c r="AR102" i="31"/>
  <c r="AP154" i="31"/>
  <c r="AR154" i="31" s="1"/>
  <c r="AL121" i="31"/>
  <c r="AR109" i="31"/>
  <c r="AQ101" i="31"/>
  <c r="AQ35" i="31"/>
  <c r="AR35" i="31" s="1"/>
  <c r="AS35" i="31" s="1"/>
  <c r="O34" i="2" s="1"/>
  <c r="AD102" i="31"/>
  <c r="AF102" i="31" s="1"/>
  <c r="AS102" i="31" s="1"/>
  <c r="AL122" i="31"/>
  <c r="AS70" i="31"/>
  <c r="AF125" i="31"/>
  <c r="AS125" i="31" s="1"/>
  <c r="AO143" i="31"/>
  <c r="AF134" i="31"/>
  <c r="AL42" i="31"/>
  <c r="AS42" i="31" s="1"/>
  <c r="AP57" i="31"/>
  <c r="AR57" i="31" s="1"/>
  <c r="AS57" i="31" s="1"/>
  <c r="AQ99" i="31"/>
  <c r="AK76" i="31"/>
  <c r="AL76" i="31" s="1"/>
  <c r="AS76" i="31" s="1"/>
  <c r="AP128" i="31"/>
  <c r="AR128" i="31" s="1"/>
  <c r="AO71" i="31"/>
  <c r="AS71" i="31" s="1"/>
  <c r="AO141" i="31"/>
  <c r="AI70" i="31"/>
  <c r="AR71" i="31"/>
  <c r="AO67" i="31"/>
  <c r="AI125" i="31"/>
  <c r="AD101" i="31"/>
  <c r="AL140" i="31"/>
  <c r="AL29" i="31"/>
  <c r="AR99" i="31"/>
  <c r="AS99" i="31" s="1"/>
  <c r="AI44" i="31"/>
  <c r="AK14" i="31"/>
  <c r="AL14" i="31" s="1"/>
  <c r="AS14" i="31" s="1"/>
  <c r="O13" i="2" s="1"/>
  <c r="AI36" i="31"/>
  <c r="AS23" i="31"/>
  <c r="O22" i="2" s="1"/>
  <c r="AR34" i="31"/>
  <c r="AS34" i="31" s="1"/>
  <c r="O33" i="2" s="1"/>
  <c r="AS51" i="31"/>
  <c r="AO21" i="31"/>
  <c r="AI112" i="31"/>
  <c r="AI85" i="31"/>
  <c r="AS11" i="31"/>
  <c r="O10" i="2" s="1"/>
  <c r="AS137" i="31"/>
  <c r="AI110" i="31"/>
  <c r="AI82" i="31"/>
  <c r="AS82" i="31" s="1"/>
  <c r="AO85" i="31"/>
  <c r="AQ7" i="31"/>
  <c r="AG98" i="31"/>
  <c r="AI98" i="31" s="1"/>
  <c r="AS139" i="31"/>
  <c r="AG120" i="31"/>
  <c r="AI120" i="31" s="1"/>
  <c r="AS120" i="31" s="1"/>
  <c r="AP27" i="31"/>
  <c r="AR27" i="31" s="1"/>
  <c r="AD145" i="31"/>
  <c r="AF145" i="31" s="1"/>
  <c r="AR68" i="31"/>
  <c r="AS68" i="31" s="1"/>
  <c r="AI147" i="31"/>
  <c r="AF98" i="31"/>
  <c r="AR120" i="31"/>
  <c r="AE150" i="31"/>
  <c r="AF150" i="31" s="1"/>
  <c r="AO125" i="31"/>
  <c r="AL70" i="31"/>
  <c r="AO27" i="31"/>
  <c r="AL52" i="31"/>
  <c r="AN9" i="31"/>
  <c r="AO9" i="31" s="1"/>
  <c r="AS9" i="31" s="1"/>
  <c r="O8" i="2" s="1"/>
  <c r="AH44" i="31"/>
  <c r="AL16" i="31"/>
  <c r="AS16" i="31" s="1"/>
  <c r="O15" i="2" s="1"/>
  <c r="AF22" i="31"/>
  <c r="AS22" i="31" s="1"/>
  <c r="O21" i="2" s="1"/>
  <c r="AM75" i="31"/>
  <c r="AO75" i="31" s="1"/>
  <c r="AI41" i="31"/>
  <c r="AS41" i="31" s="1"/>
  <c r="AF132" i="31"/>
  <c r="AO42" i="31"/>
  <c r="AR118" i="31"/>
  <c r="AL88" i="31"/>
  <c r="AS88" i="31" s="1"/>
  <c r="I78" i="2"/>
  <c r="I93" i="2"/>
  <c r="I59" i="2"/>
  <c r="I138" i="2"/>
  <c r="I153" i="2"/>
  <c r="I114" i="2"/>
  <c r="I134" i="2"/>
  <c r="I115" i="2"/>
  <c r="I90" i="2"/>
  <c r="I129" i="2"/>
  <c r="I64" i="2"/>
  <c r="I149" i="2"/>
  <c r="I113" i="2"/>
  <c r="I91" i="2"/>
  <c r="I142" i="2"/>
  <c r="I68" i="2"/>
  <c r="N28" i="2"/>
  <c r="I66" i="2"/>
  <c r="I92" i="2"/>
  <c r="I80" i="2"/>
  <c r="I72" i="2"/>
  <c r="I56" i="2"/>
  <c r="I77" i="2"/>
  <c r="I97" i="2"/>
  <c r="I148" i="2"/>
  <c r="I40" i="2"/>
  <c r="I62" i="2"/>
  <c r="I105" i="2"/>
  <c r="I151" i="2"/>
  <c r="I69" i="2"/>
  <c r="I81" i="2"/>
  <c r="I137" i="2"/>
  <c r="I121" i="2"/>
  <c r="I74" i="2"/>
  <c r="I85" i="2"/>
  <c r="I100" i="2"/>
  <c r="I126" i="2"/>
  <c r="I87" i="2"/>
  <c r="I71" i="2"/>
  <c r="I144" i="2"/>
  <c r="I101" i="2"/>
  <c r="I45" i="2"/>
  <c r="I110" i="2"/>
  <c r="I46" i="2"/>
  <c r="I150" i="2"/>
  <c r="I89" i="2"/>
  <c r="I135" i="2"/>
  <c r="I128" i="2"/>
  <c r="I48" i="2"/>
  <c r="I42" i="2"/>
  <c r="I44" i="2"/>
  <c r="I108" i="2"/>
  <c r="I99" i="2"/>
  <c r="I60" i="2"/>
  <c r="I102" i="2"/>
  <c r="I57" i="2"/>
  <c r="I94" i="2"/>
  <c r="I50" i="2"/>
  <c r="I143" i="2"/>
  <c r="I136" i="2"/>
  <c r="I119" i="2"/>
  <c r="N46" i="2"/>
  <c r="N64" i="2"/>
  <c r="N12" i="2"/>
  <c r="N151" i="2"/>
  <c r="N62" i="2"/>
  <c r="N53" i="2"/>
  <c r="N66" i="2"/>
  <c r="N31" i="2"/>
  <c r="N110" i="2"/>
  <c r="N80" i="2"/>
  <c r="N103" i="2"/>
  <c r="N132" i="2"/>
  <c r="N145" i="2"/>
  <c r="N23" i="2"/>
  <c r="N146" i="2"/>
  <c r="N129" i="2"/>
  <c r="AD15" i="18"/>
  <c r="AL15" i="18" s="1"/>
  <c r="AT15" i="18" s="1"/>
  <c r="AW15" i="18" s="1"/>
  <c r="AX15" i="18" s="1"/>
  <c r="AY15" i="18" s="1"/>
  <c r="N20" i="2"/>
  <c r="N49" i="2"/>
  <c r="N33" i="2"/>
  <c r="N126" i="2"/>
  <c r="N127" i="2"/>
  <c r="N8" i="2"/>
  <c r="N55" i="2"/>
  <c r="N45" i="2"/>
  <c r="N74" i="2"/>
  <c r="N10" i="2"/>
  <c r="N7" i="2"/>
  <c r="N65" i="2"/>
  <c r="N17" i="2"/>
  <c r="N25" i="2"/>
  <c r="N72" i="2"/>
  <c r="N122" i="2"/>
  <c r="N95" i="2"/>
  <c r="N119" i="2"/>
  <c r="N29" i="2"/>
  <c r="N93" i="2"/>
  <c r="BD72" i="18"/>
  <c r="BD115" i="18"/>
  <c r="BA115" i="18"/>
  <c r="BB115" i="18" s="1"/>
  <c r="BD151" i="18"/>
  <c r="BA151" i="18"/>
  <c r="BB151" i="18" s="1"/>
  <c r="AW42" i="18"/>
  <c r="AX42" i="18" s="1"/>
  <c r="AY42" i="18" s="1"/>
  <c r="AS116" i="31"/>
  <c r="AF152" i="31"/>
  <c r="Q62" i="11"/>
  <c r="BA34" i="18"/>
  <c r="BB34" i="18" s="1"/>
  <c r="N44" i="2"/>
  <c r="N135" i="2"/>
  <c r="N112" i="2"/>
  <c r="AA40" i="18"/>
  <c r="AK40" i="18" s="1"/>
  <c r="AS40" i="18" s="1"/>
  <c r="BA60" i="18"/>
  <c r="BB60" i="18" s="1"/>
  <c r="AW50" i="18"/>
  <c r="AX50" i="18" s="1"/>
  <c r="AY50" i="18" s="1"/>
  <c r="AG91" i="18"/>
  <c r="AM91" i="18" s="1"/>
  <c r="AU91" i="18" s="1"/>
  <c r="AW91" i="18" s="1"/>
  <c r="AX91" i="18" s="1"/>
  <c r="AY91" i="18" s="1"/>
  <c r="AG137" i="18"/>
  <c r="AM137" i="18" s="1"/>
  <c r="AU137" i="18" s="1"/>
  <c r="Y153" i="18"/>
  <c r="AA153" i="18" s="1"/>
  <c r="AK153" i="18" s="1"/>
  <c r="AS153" i="18" s="1"/>
  <c r="AW153" i="18" s="1"/>
  <c r="AX153" i="18" s="1"/>
  <c r="AY153" i="18" s="1"/>
  <c r="AJ153" i="18"/>
  <c r="AN153" i="18" s="1"/>
  <c r="AV153" i="18" s="1"/>
  <c r="U107" i="11"/>
  <c r="R152" i="11"/>
  <c r="T152" i="11" s="1"/>
  <c r="R110" i="11"/>
  <c r="T110" i="11" s="1"/>
  <c r="AR66" i="31"/>
  <c r="AS66" i="31" s="1"/>
  <c r="O117" i="11"/>
  <c r="Q117" i="11" s="1"/>
  <c r="P95" i="11"/>
  <c r="Q95" i="11" s="1"/>
  <c r="U95" i="11" s="1"/>
  <c r="R102" i="22"/>
  <c r="T102" i="22" s="1"/>
  <c r="V102" i="22" s="1"/>
  <c r="AQ102" i="22" s="1"/>
  <c r="AS102" i="22" s="1"/>
  <c r="AT102" i="22" s="1"/>
  <c r="AL150" i="31"/>
  <c r="AN150" i="31"/>
  <c r="AO150" i="31" s="1"/>
  <c r="O136" i="11"/>
  <c r="Q136" i="11" s="1"/>
  <c r="O91" i="11"/>
  <c r="Q91" i="11" s="1"/>
  <c r="AN108" i="31"/>
  <c r="AO108" i="31" s="1"/>
  <c r="AS108" i="31" s="1"/>
  <c r="T31" i="11"/>
  <c r="U76" i="11"/>
  <c r="N83" i="2"/>
  <c r="N34" i="2"/>
  <c r="AD21" i="18"/>
  <c r="AL21" i="18" s="1"/>
  <c r="AT21" i="18" s="1"/>
  <c r="AG22" i="18"/>
  <c r="AM22" i="18" s="1"/>
  <c r="AU22" i="18" s="1"/>
  <c r="AD46" i="18"/>
  <c r="AL46" i="18" s="1"/>
  <c r="AT46" i="18" s="1"/>
  <c r="AW46" i="18" s="1"/>
  <c r="AX46" i="18" s="1"/>
  <c r="AY46" i="18" s="1"/>
  <c r="AH43" i="18"/>
  <c r="AJ43" i="18" s="1"/>
  <c r="AN43" i="18" s="1"/>
  <c r="AV43" i="18" s="1"/>
  <c r="AH48" i="18"/>
  <c r="AJ48" i="18" s="1"/>
  <c r="AN48" i="18" s="1"/>
  <c r="AV48" i="18" s="1"/>
  <c r="AF26" i="18"/>
  <c r="AG26" i="18" s="1"/>
  <c r="AM26" i="18" s="1"/>
  <c r="AU26" i="18" s="1"/>
  <c r="AD66" i="18"/>
  <c r="AL66" i="18" s="1"/>
  <c r="AT66" i="18" s="1"/>
  <c r="AA71" i="18"/>
  <c r="AK71" i="18" s="1"/>
  <c r="AS71" i="18" s="1"/>
  <c r="Z22" i="18"/>
  <c r="AA22" i="18" s="1"/>
  <c r="AK22" i="18" s="1"/>
  <c r="AS22" i="18" s="1"/>
  <c r="AJ89" i="18"/>
  <c r="AN89" i="18" s="1"/>
  <c r="AV89" i="18" s="1"/>
  <c r="AE49" i="18"/>
  <c r="AG49" i="18" s="1"/>
  <c r="AM49" i="18" s="1"/>
  <c r="AU49" i="18" s="1"/>
  <c r="Z85" i="18"/>
  <c r="AA85" i="18" s="1"/>
  <c r="AK85" i="18" s="1"/>
  <c r="AS85" i="18" s="1"/>
  <c r="AD70" i="18"/>
  <c r="AL70" i="18" s="1"/>
  <c r="AT70" i="18" s="1"/>
  <c r="AW70" i="18" s="1"/>
  <c r="AX70" i="18" s="1"/>
  <c r="AY70" i="18" s="1"/>
  <c r="BD111" i="18"/>
  <c r="BA111" i="18"/>
  <c r="BB111" i="18" s="1"/>
  <c r="AJ148" i="18"/>
  <c r="AN148" i="18" s="1"/>
  <c r="AV148" i="18" s="1"/>
  <c r="AF141" i="18"/>
  <c r="AG141" i="18" s="1"/>
  <c r="AM141" i="18" s="1"/>
  <c r="AU141" i="18" s="1"/>
  <c r="AG89" i="18"/>
  <c r="AM89" i="18" s="1"/>
  <c r="AU89" i="18" s="1"/>
  <c r="AW89" i="18" s="1"/>
  <c r="AX89" i="18" s="1"/>
  <c r="AY89" i="18" s="1"/>
  <c r="Z139" i="18"/>
  <c r="AA139" i="18" s="1"/>
  <c r="AK139" i="18" s="1"/>
  <c r="AS139" i="18" s="1"/>
  <c r="AF128" i="18"/>
  <c r="AG128" i="18" s="1"/>
  <c r="AM128" i="18" s="1"/>
  <c r="AU128" i="18" s="1"/>
  <c r="AW128" i="18" s="1"/>
  <c r="AX128" i="18" s="1"/>
  <c r="AY128" i="18" s="1"/>
  <c r="AC150" i="18"/>
  <c r="AD150" i="18" s="1"/>
  <c r="AL150" i="18" s="1"/>
  <c r="AT150" i="18" s="1"/>
  <c r="AW150" i="18" s="1"/>
  <c r="AX150" i="18" s="1"/>
  <c r="AY150" i="18" s="1"/>
  <c r="AJ66" i="18"/>
  <c r="AN66" i="18" s="1"/>
  <c r="AV66" i="18" s="1"/>
  <c r="AD109" i="18"/>
  <c r="AL109" i="18" s="1"/>
  <c r="AT109" i="18" s="1"/>
  <c r="AW109" i="18" s="1"/>
  <c r="AX109" i="18" s="1"/>
  <c r="AY109" i="18" s="1"/>
  <c r="T99" i="11"/>
  <c r="AA122" i="18"/>
  <c r="AK122" i="18" s="1"/>
  <c r="AS122" i="18" s="1"/>
  <c r="AW122" i="18" s="1"/>
  <c r="AX122" i="18" s="1"/>
  <c r="AY122" i="18" s="1"/>
  <c r="AS136" i="31"/>
  <c r="U124" i="11"/>
  <c r="T148" i="11"/>
  <c r="U148" i="11" s="1"/>
  <c r="AJ92" i="31"/>
  <c r="AL92" i="31" s="1"/>
  <c r="AO106" i="31"/>
  <c r="AR16" i="31"/>
  <c r="AQ96" i="31"/>
  <c r="AO121" i="31"/>
  <c r="AS121" i="31" s="1"/>
  <c r="O153" i="11"/>
  <c r="Q153" i="11" s="1"/>
  <c r="Q100" i="11"/>
  <c r="AG115" i="31"/>
  <c r="AI115" i="31" s="1"/>
  <c r="AN113" i="31"/>
  <c r="AO113" i="31" s="1"/>
  <c r="T109" i="11"/>
  <c r="AG92" i="31"/>
  <c r="AI92" i="31" s="1"/>
  <c r="Q122" i="11"/>
  <c r="AR123" i="31"/>
  <c r="S108" i="22"/>
  <c r="T108" i="22" s="1"/>
  <c r="V108" i="22" s="1"/>
  <c r="AQ108" i="22" s="1"/>
  <c r="AS108" i="22" s="1"/>
  <c r="AT108" i="22" s="1"/>
  <c r="AF115" i="31"/>
  <c r="AP54" i="31"/>
  <c r="AR54" i="31" s="1"/>
  <c r="AS54" i="31" s="1"/>
  <c r="Q143" i="11"/>
  <c r="AS24" i="22"/>
  <c r="AT24" i="22" s="1"/>
  <c r="P22" i="2" s="1"/>
  <c r="AI7" i="22"/>
  <c r="AM7" i="22" s="1"/>
  <c r="AP7" i="22" s="1"/>
  <c r="O83" i="22"/>
  <c r="Q83" i="22" s="1"/>
  <c r="U83" i="22" s="1"/>
  <c r="AO83" i="22" s="1"/>
  <c r="AS83" i="22" s="1"/>
  <c r="AT83" i="22" s="1"/>
  <c r="S69" i="22"/>
  <c r="T69" i="22" s="1"/>
  <c r="V69" i="22" s="1"/>
  <c r="AQ69" i="22" s="1"/>
  <c r="AS69" i="22" s="1"/>
  <c r="AT69" i="22" s="1"/>
  <c r="AL11" i="22"/>
  <c r="AN11" i="22" s="1"/>
  <c r="AR11" i="22" s="1"/>
  <c r="Q38" i="22"/>
  <c r="U38" i="22" s="1"/>
  <c r="AO38" i="22" s="1"/>
  <c r="Q52" i="22"/>
  <c r="U52" i="22" s="1"/>
  <c r="AO52" i="22" s="1"/>
  <c r="AS52" i="22" s="1"/>
  <c r="AT52" i="22" s="1"/>
  <c r="Q54" i="11"/>
  <c r="Q37" i="11"/>
  <c r="U37" i="11" s="1"/>
  <c r="Q73" i="11"/>
  <c r="U73" i="11" s="1"/>
  <c r="Q17" i="11"/>
  <c r="Q53" i="11"/>
  <c r="U53" i="11" s="1"/>
  <c r="Q89" i="11"/>
  <c r="U89" i="11" s="1"/>
  <c r="AI55" i="22"/>
  <c r="AM55" i="22" s="1"/>
  <c r="AP55" i="22" s="1"/>
  <c r="AS55" i="22" s="1"/>
  <c r="AT55" i="22" s="1"/>
  <c r="Q11" i="22"/>
  <c r="U11" i="22" s="1"/>
  <c r="AO11" i="22" s="1"/>
  <c r="Q44" i="11"/>
  <c r="U44" i="11" s="1"/>
  <c r="T26" i="11"/>
  <c r="T62" i="11"/>
  <c r="T21" i="11"/>
  <c r="T57" i="11"/>
  <c r="T35" i="22"/>
  <c r="V35" i="22" s="1"/>
  <c r="AQ35" i="22" s="1"/>
  <c r="AS35" i="22" s="1"/>
  <c r="AT35" i="22" s="1"/>
  <c r="P33" i="2" s="1"/>
  <c r="Q40" i="11"/>
  <c r="N5" i="2"/>
  <c r="N136" i="2"/>
  <c r="AC46" i="18"/>
  <c r="AH46" i="18"/>
  <c r="AJ46" i="18" s="1"/>
  <c r="AN46" i="18" s="1"/>
  <c r="AV46" i="18" s="1"/>
  <c r="AJ87" i="18"/>
  <c r="AN87" i="18" s="1"/>
  <c r="AV87" i="18" s="1"/>
  <c r="AI71" i="18"/>
  <c r="AJ71" i="18" s="1"/>
  <c r="AN71" i="18" s="1"/>
  <c r="AV71" i="18" s="1"/>
  <c r="AA58" i="18"/>
  <c r="AK58" i="18" s="1"/>
  <c r="AS58" i="18" s="1"/>
  <c r="Z95" i="18"/>
  <c r="AA95" i="18" s="1"/>
  <c r="AK95" i="18" s="1"/>
  <c r="AS95" i="18" s="1"/>
  <c r="AW95" i="18" s="1"/>
  <c r="AX95" i="18" s="1"/>
  <c r="AY95" i="18" s="1"/>
  <c r="AF97" i="18"/>
  <c r="AG97" i="18" s="1"/>
  <c r="AM97" i="18" s="1"/>
  <c r="AU97" i="18" s="1"/>
  <c r="AW97" i="18" s="1"/>
  <c r="AX97" i="18" s="1"/>
  <c r="AY97" i="18" s="1"/>
  <c r="AF55" i="18"/>
  <c r="AG55" i="18" s="1"/>
  <c r="AM55" i="18" s="1"/>
  <c r="AU55" i="18" s="1"/>
  <c r="AD80" i="18"/>
  <c r="AL80" i="18" s="1"/>
  <c r="AT80" i="18" s="1"/>
  <c r="AA114" i="18"/>
  <c r="AK114" i="18" s="1"/>
  <c r="AS114" i="18" s="1"/>
  <c r="AD52" i="18"/>
  <c r="AL52" i="18" s="1"/>
  <c r="AT52" i="18" s="1"/>
  <c r="AW74" i="18"/>
  <c r="AX74" i="18" s="1"/>
  <c r="AY74" i="18" s="1"/>
  <c r="AD92" i="18"/>
  <c r="AL92" i="18" s="1"/>
  <c r="AT92" i="18" s="1"/>
  <c r="AH126" i="18"/>
  <c r="AJ126" i="18" s="1"/>
  <c r="AN126" i="18" s="1"/>
  <c r="AV126" i="18" s="1"/>
  <c r="AH132" i="18"/>
  <c r="AJ132" i="18" s="1"/>
  <c r="AN132" i="18" s="1"/>
  <c r="AV132" i="18" s="1"/>
  <c r="AD93" i="18"/>
  <c r="AL93" i="18" s="1"/>
  <c r="AT93" i="18" s="1"/>
  <c r="AF87" i="18"/>
  <c r="AG87" i="18" s="1"/>
  <c r="AM87" i="18" s="1"/>
  <c r="AU87" i="18" s="1"/>
  <c r="AF139" i="18"/>
  <c r="AG139" i="18" s="1"/>
  <c r="AM139" i="18" s="1"/>
  <c r="AU139" i="18" s="1"/>
  <c r="AI6" i="18"/>
  <c r="AJ6" i="18" s="1"/>
  <c r="AN6" i="18" s="1"/>
  <c r="AV6" i="18" s="1"/>
  <c r="AW6" i="18" s="1"/>
  <c r="AX6" i="18" s="1"/>
  <c r="AY6" i="18" s="1"/>
  <c r="AJ55" i="18"/>
  <c r="AN55" i="18" s="1"/>
  <c r="AV55" i="18" s="1"/>
  <c r="T117" i="11"/>
  <c r="AJ152" i="31"/>
  <c r="AL152" i="31" s="1"/>
  <c r="AL12" i="31"/>
  <c r="AQ64" i="31"/>
  <c r="AR64" i="31" s="1"/>
  <c r="AS64" i="31" s="1"/>
  <c r="AI101" i="31"/>
  <c r="Q130" i="11"/>
  <c r="U130" i="11" s="1"/>
  <c r="AL123" i="31"/>
  <c r="AF101" i="31"/>
  <c r="AR96" i="31"/>
  <c r="T153" i="11"/>
  <c r="AM130" i="31"/>
  <c r="AO130" i="31" s="1"/>
  <c r="AR72" i="31"/>
  <c r="T131" i="11"/>
  <c r="AQ84" i="31"/>
  <c r="AR84" i="31" s="1"/>
  <c r="AS84" i="31" s="1"/>
  <c r="AR116" i="31"/>
  <c r="T111" i="11"/>
  <c r="AR138" i="31"/>
  <c r="AS138" i="31" s="1"/>
  <c r="R37" i="22"/>
  <c r="T37" i="22" s="1"/>
  <c r="V37" i="22" s="1"/>
  <c r="AQ37" i="22" s="1"/>
  <c r="AS37" i="22" s="1"/>
  <c r="AT37" i="22" s="1"/>
  <c r="P35" i="2" s="1"/>
  <c r="U21" i="11"/>
  <c r="S20" i="2" s="1"/>
  <c r="U57" i="11"/>
  <c r="Q10" i="11"/>
  <c r="U10" i="11" s="1"/>
  <c r="S9" i="2" s="1"/>
  <c r="N120" i="2"/>
  <c r="N76" i="2"/>
  <c r="AJ16" i="18"/>
  <c r="AN16" i="18" s="1"/>
  <c r="AV16" i="18" s="1"/>
  <c r="AW16" i="18" s="1"/>
  <c r="AX16" i="18" s="1"/>
  <c r="AY16" i="18" s="1"/>
  <c r="AD55" i="18"/>
  <c r="AL55" i="18" s="1"/>
  <c r="AT55" i="18" s="1"/>
  <c r="AD25" i="18"/>
  <c r="AL25" i="18" s="1"/>
  <c r="AT25" i="18" s="1"/>
  <c r="AW90" i="18"/>
  <c r="AX90" i="18" s="1"/>
  <c r="AY90" i="18" s="1"/>
  <c r="BA86" i="18"/>
  <c r="BB86" i="18" s="1"/>
  <c r="AA84" i="18"/>
  <c r="AK84" i="18" s="1"/>
  <c r="AS84" i="18" s="1"/>
  <c r="AW84" i="18" s="1"/>
  <c r="AX84" i="18" s="1"/>
  <c r="AY84" i="18" s="1"/>
  <c r="AD118" i="18"/>
  <c r="AL118" i="18" s="1"/>
  <c r="AT118" i="18" s="1"/>
  <c r="AW118" i="18" s="1"/>
  <c r="AX118" i="18" s="1"/>
  <c r="AY118" i="18" s="1"/>
  <c r="AA80" i="18"/>
  <c r="AK80" i="18" s="1"/>
  <c r="AS80" i="18" s="1"/>
  <c r="AW80" i="18" s="1"/>
  <c r="AX80" i="18" s="1"/>
  <c r="AY80" i="18" s="1"/>
  <c r="AJ76" i="18"/>
  <c r="AN76" i="18" s="1"/>
  <c r="AV76" i="18" s="1"/>
  <c r="AG93" i="18"/>
  <c r="AM93" i="18" s="1"/>
  <c r="AU93" i="18" s="1"/>
  <c r="AW117" i="18"/>
  <c r="AX117" i="18" s="1"/>
  <c r="AY117" i="18" s="1"/>
  <c r="AG127" i="18"/>
  <c r="AM127" i="18" s="1"/>
  <c r="AU127" i="18" s="1"/>
  <c r="AJ120" i="18"/>
  <c r="AN120" i="18" s="1"/>
  <c r="AV120" i="18" s="1"/>
  <c r="AW120" i="18" s="1"/>
  <c r="AX120" i="18" s="1"/>
  <c r="AY120" i="18" s="1"/>
  <c r="U152" i="11"/>
  <c r="AA26" i="18"/>
  <c r="AK26" i="18" s="1"/>
  <c r="AS26" i="18" s="1"/>
  <c r="T97" i="11"/>
  <c r="AB27" i="18"/>
  <c r="AD27" i="18" s="1"/>
  <c r="AL27" i="18" s="1"/>
  <c r="AT27" i="18" s="1"/>
  <c r="AR142" i="31"/>
  <c r="AS142" i="31" s="1"/>
  <c r="AR56" i="31"/>
  <c r="AS56" i="31" s="1"/>
  <c r="U123" i="11"/>
  <c r="AS94" i="31"/>
  <c r="AL127" i="31"/>
  <c r="AS144" i="31"/>
  <c r="AR115" i="31"/>
  <c r="T121" i="11"/>
  <c r="AO109" i="31"/>
  <c r="AS109" i="31" s="1"/>
  <c r="P126" i="11"/>
  <c r="Q126" i="11" s="1"/>
  <c r="R135" i="22"/>
  <c r="T135" i="22" s="1"/>
  <c r="V135" i="22" s="1"/>
  <c r="AQ135" i="22" s="1"/>
  <c r="AS135" i="22" s="1"/>
  <c r="AT135" i="22" s="1"/>
  <c r="Q98" i="11"/>
  <c r="U98" i="11" s="1"/>
  <c r="AO122" i="31"/>
  <c r="Q128" i="11"/>
  <c r="AI141" i="31"/>
  <c r="AQ26" i="31"/>
  <c r="AR26" i="31" s="1"/>
  <c r="AS26" i="31" s="1"/>
  <c r="O25" i="2" s="1"/>
  <c r="Q116" i="11"/>
  <c r="U116" i="11" s="1"/>
  <c r="AG114" i="31"/>
  <c r="AI114" i="31" s="1"/>
  <c r="AS114" i="31" s="1"/>
  <c r="AO146" i="31"/>
  <c r="T61" i="22"/>
  <c r="V61" i="22" s="1"/>
  <c r="AQ61" i="22" s="1"/>
  <c r="AS61" i="22" s="1"/>
  <c r="AT61" i="22" s="1"/>
  <c r="R81" i="22"/>
  <c r="T81" i="22" s="1"/>
  <c r="V81" i="22" s="1"/>
  <c r="AQ81" i="22" s="1"/>
  <c r="AS81" i="22" s="1"/>
  <c r="AT81" i="22" s="1"/>
  <c r="Q50" i="22"/>
  <c r="U50" i="22" s="1"/>
  <c r="AO50" i="22" s="1"/>
  <c r="AS50" i="22" s="1"/>
  <c r="AT50" i="22" s="1"/>
  <c r="AL78" i="22"/>
  <c r="AN78" i="22" s="1"/>
  <c r="AR78" i="22" s="1"/>
  <c r="AS78" i="22" s="1"/>
  <c r="AT78" i="22" s="1"/>
  <c r="Q7" i="11"/>
  <c r="Q43" i="11"/>
  <c r="U43" i="11" s="1"/>
  <c r="Q79" i="11"/>
  <c r="U79" i="11" s="1"/>
  <c r="Q23" i="11"/>
  <c r="U23" i="11" s="1"/>
  <c r="S22" i="2" s="1"/>
  <c r="Q59" i="11"/>
  <c r="U59" i="11" s="1"/>
  <c r="Q50" i="11"/>
  <c r="U50" i="11" s="1"/>
  <c r="Q86" i="11"/>
  <c r="T32" i="11"/>
  <c r="U32" i="11" s="1"/>
  <c r="S31" i="2" s="1"/>
  <c r="T68" i="11"/>
  <c r="U46" i="11"/>
  <c r="U82" i="11"/>
  <c r="N26" i="2"/>
  <c r="AA51" i="18"/>
  <c r="AK51" i="18" s="1"/>
  <c r="AS51" i="18" s="1"/>
  <c r="AH90" i="18"/>
  <c r="AJ90" i="18" s="1"/>
  <c r="AN90" i="18" s="1"/>
  <c r="AV90" i="18" s="1"/>
  <c r="AD102" i="18"/>
  <c r="AL102" i="18" s="1"/>
  <c r="AT102" i="18" s="1"/>
  <c r="AW102" i="18" s="1"/>
  <c r="AX102" i="18" s="1"/>
  <c r="AY102" i="18" s="1"/>
  <c r="AG124" i="18"/>
  <c r="AM124" i="18" s="1"/>
  <c r="AU124" i="18" s="1"/>
  <c r="AW124" i="18" s="1"/>
  <c r="AX124" i="18" s="1"/>
  <c r="AY124" i="18" s="1"/>
  <c r="AJ7" i="18"/>
  <c r="AN7" i="18" s="1"/>
  <c r="AV7" i="18" s="1"/>
  <c r="AD114" i="18"/>
  <c r="AL114" i="18" s="1"/>
  <c r="AT114" i="18" s="1"/>
  <c r="AD103" i="18"/>
  <c r="AL103" i="18" s="1"/>
  <c r="AT103" i="18" s="1"/>
  <c r="AW103" i="18" s="1"/>
  <c r="AX103" i="18" s="1"/>
  <c r="AY103" i="18" s="1"/>
  <c r="AJ130" i="18"/>
  <c r="AN130" i="18" s="1"/>
  <c r="AV130" i="18" s="1"/>
  <c r="AR151" i="31"/>
  <c r="AS151" i="31" s="1"/>
  <c r="T91" i="11"/>
  <c r="T137" i="11"/>
  <c r="U111" i="11"/>
  <c r="Q134" i="11"/>
  <c r="U134" i="11" s="1"/>
  <c r="R143" i="22"/>
  <c r="T143" i="22" s="1"/>
  <c r="V143" i="22" s="1"/>
  <c r="AQ143" i="22" s="1"/>
  <c r="AO104" i="31"/>
  <c r="AR130" i="31"/>
  <c r="T62" i="22"/>
  <c r="V62" i="22" s="1"/>
  <c r="AQ62" i="22" s="1"/>
  <c r="AS62" i="22" s="1"/>
  <c r="AT62" i="22" s="1"/>
  <c r="U30" i="11"/>
  <c r="S29" i="2" s="1"/>
  <c r="AI51" i="22"/>
  <c r="AM51" i="22" s="1"/>
  <c r="AP51" i="22" s="1"/>
  <c r="AS51" i="22" s="1"/>
  <c r="AT51" i="22" s="1"/>
  <c r="T30" i="11"/>
  <c r="T66" i="11"/>
  <c r="T89" i="22"/>
  <c r="V89" i="22" s="1"/>
  <c r="AQ89" i="22" s="1"/>
  <c r="P56" i="11"/>
  <c r="Q56" i="11" s="1"/>
  <c r="AD19" i="3"/>
  <c r="AH19" i="3" s="1"/>
  <c r="Q18" i="2" s="1"/>
  <c r="Q27" i="11"/>
  <c r="U27" i="11" s="1"/>
  <c r="S26" i="2" s="1"/>
  <c r="Q63" i="11"/>
  <c r="U63" i="11" s="1"/>
  <c r="U52" i="11"/>
  <c r="N104" i="2"/>
  <c r="N16" i="2"/>
  <c r="AI32" i="18"/>
  <c r="AJ32" i="18" s="1"/>
  <c r="AN32" i="18" s="1"/>
  <c r="AV32" i="18" s="1"/>
  <c r="AW32" i="18" s="1"/>
  <c r="AX32" i="18" s="1"/>
  <c r="AY32" i="18" s="1"/>
  <c r="AE51" i="18"/>
  <c r="AG51" i="18" s="1"/>
  <c r="AM51" i="18" s="1"/>
  <c r="AU51" i="18" s="1"/>
  <c r="Z13" i="18"/>
  <c r="AA13" i="18" s="1"/>
  <c r="AK13" i="18" s="1"/>
  <c r="AS13" i="18" s="1"/>
  <c r="AH65" i="18"/>
  <c r="AJ65" i="18" s="1"/>
  <c r="AN65" i="18" s="1"/>
  <c r="AV65" i="18" s="1"/>
  <c r="Z76" i="18"/>
  <c r="AA76" i="18" s="1"/>
  <c r="AK76" i="18" s="1"/>
  <c r="AS76" i="18" s="1"/>
  <c r="AW76" i="18" s="1"/>
  <c r="AX76" i="18" s="1"/>
  <c r="AY76" i="18" s="1"/>
  <c r="AB116" i="18"/>
  <c r="AD116" i="18" s="1"/>
  <c r="AL116" i="18" s="1"/>
  <c r="AT116" i="18" s="1"/>
  <c r="AW116" i="18" s="1"/>
  <c r="AX116" i="18" s="1"/>
  <c r="AY116" i="18" s="1"/>
  <c r="AD10" i="18"/>
  <c r="AL10" i="18" s="1"/>
  <c r="AT10" i="18" s="1"/>
  <c r="AW10" i="18" s="1"/>
  <c r="AX10" i="18" s="1"/>
  <c r="AY10" i="18" s="1"/>
  <c r="N111" i="2"/>
  <c r="N32" i="2"/>
  <c r="AF52" i="18"/>
  <c r="AG52" i="18" s="1"/>
  <c r="AM52" i="18" s="1"/>
  <c r="AU52" i="18" s="1"/>
  <c r="AW52" i="18" s="1"/>
  <c r="AX52" i="18" s="1"/>
  <c r="AY52" i="18" s="1"/>
  <c r="AD81" i="18"/>
  <c r="AL81" i="18" s="1"/>
  <c r="AT81" i="18" s="1"/>
  <c r="AC69" i="18"/>
  <c r="AD69" i="18" s="1"/>
  <c r="AL69" i="18" s="1"/>
  <c r="AT69" i="18" s="1"/>
  <c r="AW69" i="18" s="1"/>
  <c r="AX69" i="18" s="1"/>
  <c r="AY69" i="18" s="1"/>
  <c r="AD99" i="18"/>
  <c r="AL99" i="18" s="1"/>
  <c r="AT99" i="18" s="1"/>
  <c r="AD96" i="18"/>
  <c r="AL96" i="18" s="1"/>
  <c r="AT96" i="18" s="1"/>
  <c r="AJ85" i="18"/>
  <c r="AN85" i="18" s="1"/>
  <c r="AV85" i="18" s="1"/>
  <c r="AA106" i="18"/>
  <c r="AK106" i="18" s="1"/>
  <c r="AS106" i="18" s="1"/>
  <c r="AB75" i="18"/>
  <c r="AD75" i="18" s="1"/>
  <c r="AL75" i="18" s="1"/>
  <c r="AT75" i="18" s="1"/>
  <c r="Z87" i="18"/>
  <c r="AA87" i="18" s="1"/>
  <c r="AK87" i="18" s="1"/>
  <c r="AS87" i="18" s="1"/>
  <c r="AH141" i="18"/>
  <c r="AJ141" i="18" s="1"/>
  <c r="AN141" i="18" s="1"/>
  <c r="AV141" i="18" s="1"/>
  <c r="AD137" i="18"/>
  <c r="AL137" i="18" s="1"/>
  <c r="AT137" i="18" s="1"/>
  <c r="Y99" i="18"/>
  <c r="AA99" i="18" s="1"/>
  <c r="AK99" i="18" s="1"/>
  <c r="AS99" i="18" s="1"/>
  <c r="AE126" i="18"/>
  <c r="AG126" i="18" s="1"/>
  <c r="AM126" i="18" s="1"/>
  <c r="AU126" i="18" s="1"/>
  <c r="AW126" i="18" s="1"/>
  <c r="AX126" i="18" s="1"/>
  <c r="AY126" i="18" s="1"/>
  <c r="AD134" i="18"/>
  <c r="AL134" i="18" s="1"/>
  <c r="AT134" i="18" s="1"/>
  <c r="AN115" i="31"/>
  <c r="AO115" i="31" s="1"/>
  <c r="Q99" i="11"/>
  <c r="U99" i="11" s="1"/>
  <c r="T120" i="11"/>
  <c r="AM94" i="31"/>
  <c r="AO94" i="31" s="1"/>
  <c r="AL115" i="31"/>
  <c r="Q125" i="11"/>
  <c r="AI111" i="22"/>
  <c r="AM111" i="22" s="1"/>
  <c r="AP111" i="22" s="1"/>
  <c r="AR61" i="31"/>
  <c r="AS61" i="31" s="1"/>
  <c r="AJ104" i="31"/>
  <c r="AL104" i="31" s="1"/>
  <c r="Y88" i="18"/>
  <c r="AA88" i="18" s="1"/>
  <c r="AK88" i="18" s="1"/>
  <c r="AS88" i="18" s="1"/>
  <c r="AL117" i="31"/>
  <c r="AP78" i="31"/>
  <c r="AR78" i="31" s="1"/>
  <c r="AS78" i="31" s="1"/>
  <c r="AF129" i="31"/>
  <c r="P107" i="22"/>
  <c r="AF100" i="31"/>
  <c r="P96" i="11"/>
  <c r="Q96" i="11" s="1"/>
  <c r="R145" i="11"/>
  <c r="T145" i="11" s="1"/>
  <c r="U145" i="11" s="1"/>
  <c r="AS91" i="31"/>
  <c r="AP114" i="31"/>
  <c r="AR114" i="31" s="1"/>
  <c r="AP12" i="31"/>
  <c r="AR12" i="31" s="1"/>
  <c r="Q138" i="11"/>
  <c r="U138" i="11" s="1"/>
  <c r="AR117" i="31"/>
  <c r="R119" i="11"/>
  <c r="T119" i="11" s="1"/>
  <c r="AJ129" i="31"/>
  <c r="AL129" i="31" s="1"/>
  <c r="AE126" i="31"/>
  <c r="AF126" i="31" s="1"/>
  <c r="AQ36" i="31"/>
  <c r="AR36" i="31" s="1"/>
  <c r="AS36" i="31" s="1"/>
  <c r="O35" i="2" s="1"/>
  <c r="R139" i="11"/>
  <c r="T139" i="11" s="1"/>
  <c r="U139" i="11" s="1"/>
  <c r="AO110" i="31"/>
  <c r="Q94" i="11"/>
  <c r="Q144" i="11"/>
  <c r="T125" i="11"/>
  <c r="AI111" i="31"/>
  <c r="S154" i="22"/>
  <c r="T101" i="11"/>
  <c r="U101" i="11" s="1"/>
  <c r="S136" i="11"/>
  <c r="T136" i="11" s="1"/>
  <c r="P133" i="11"/>
  <c r="Q133" i="11" s="1"/>
  <c r="U133" i="11" s="1"/>
  <c r="O109" i="22"/>
  <c r="Q109" i="22" s="1"/>
  <c r="U109" i="22" s="1"/>
  <c r="AO109" i="22" s="1"/>
  <c r="AS109" i="22" s="1"/>
  <c r="AT109" i="22" s="1"/>
  <c r="Q97" i="11"/>
  <c r="P113" i="11"/>
  <c r="Q113" i="11" s="1"/>
  <c r="U113" i="11" s="1"/>
  <c r="AM140" i="31"/>
  <c r="AO140" i="31" s="1"/>
  <c r="P113" i="22"/>
  <c r="Q113" i="22" s="1"/>
  <c r="U113" i="22" s="1"/>
  <c r="AO113" i="22" s="1"/>
  <c r="AS113" i="22" s="1"/>
  <c r="AT113" i="22" s="1"/>
  <c r="Q7" i="22"/>
  <c r="U7" i="22" s="1"/>
  <c r="AO7" i="22" s="1"/>
  <c r="O34" i="22"/>
  <c r="Q34" i="22" s="1"/>
  <c r="U34" i="22" s="1"/>
  <c r="AO34" i="22" s="1"/>
  <c r="AS34" i="22" s="1"/>
  <c r="AT34" i="22" s="1"/>
  <c r="P32" i="2" s="1"/>
  <c r="T11" i="22"/>
  <c r="V11" i="22" s="1"/>
  <c r="AQ11" i="22" s="1"/>
  <c r="AL70" i="22"/>
  <c r="AN70" i="22" s="1"/>
  <c r="AR70" i="22" s="1"/>
  <c r="AS70" i="22" s="1"/>
  <c r="AT70" i="22" s="1"/>
  <c r="S62" i="22"/>
  <c r="Q74" i="22"/>
  <c r="U74" i="22" s="1"/>
  <c r="AO74" i="22" s="1"/>
  <c r="AL31" i="22"/>
  <c r="AN31" i="22" s="1"/>
  <c r="AR31" i="22" s="1"/>
  <c r="AS31" i="22" s="1"/>
  <c r="AT31" i="22" s="1"/>
  <c r="P29" i="2" s="1"/>
  <c r="AI39" i="22"/>
  <c r="AM39" i="22" s="1"/>
  <c r="AP39" i="22" s="1"/>
  <c r="Q66" i="11"/>
  <c r="Q13" i="11"/>
  <c r="U13" i="11" s="1"/>
  <c r="S12" i="2" s="1"/>
  <c r="Q49" i="11"/>
  <c r="U49" i="11" s="1"/>
  <c r="Q85" i="11"/>
  <c r="U85" i="11" s="1"/>
  <c r="Q29" i="11"/>
  <c r="U29" i="11" s="1"/>
  <c r="S28" i="2" s="1"/>
  <c r="Q65" i="11"/>
  <c r="U65" i="11" s="1"/>
  <c r="T38" i="11"/>
  <c r="T74" i="11"/>
  <c r="T33" i="11"/>
  <c r="U33" i="11" s="1"/>
  <c r="S32" i="2" s="1"/>
  <c r="T69" i="11"/>
  <c r="U69" i="11" s="1"/>
  <c r="Q88" i="11"/>
  <c r="U88" i="11" s="1"/>
  <c r="Q36" i="22"/>
  <c r="U36" i="22" s="1"/>
  <c r="AO36" i="22" s="1"/>
  <c r="N48" i="2"/>
  <c r="N35" i="2"/>
  <c r="N22" i="2"/>
  <c r="N130" i="2"/>
  <c r="AG48" i="18"/>
  <c r="AM48" i="18" s="1"/>
  <c r="AU48" i="18" s="1"/>
  <c r="AW48" i="18" s="1"/>
  <c r="AX48" i="18" s="1"/>
  <c r="AY48" i="18" s="1"/>
  <c r="AJ40" i="18"/>
  <c r="AN40" i="18" s="1"/>
  <c r="AV40" i="18" s="1"/>
  <c r="AD67" i="18"/>
  <c r="AL67" i="18" s="1"/>
  <c r="AT67" i="18" s="1"/>
  <c r="AF88" i="18"/>
  <c r="AG88" i="18" s="1"/>
  <c r="AM88" i="18" s="1"/>
  <c r="AU88" i="18" s="1"/>
  <c r="AC58" i="18"/>
  <c r="AD58" i="18" s="1"/>
  <c r="AL58" i="18" s="1"/>
  <c r="AT58" i="18" s="1"/>
  <c r="AG83" i="18"/>
  <c r="AM83" i="18" s="1"/>
  <c r="AU83" i="18" s="1"/>
  <c r="AC59" i="18"/>
  <c r="AD59" i="18" s="1"/>
  <c r="AL59" i="18" s="1"/>
  <c r="AT59" i="18" s="1"/>
  <c r="AW59" i="18" s="1"/>
  <c r="AX59" i="18" s="1"/>
  <c r="AY59" i="18" s="1"/>
  <c r="AD141" i="18"/>
  <c r="AL141" i="18" s="1"/>
  <c r="AT141" i="18" s="1"/>
  <c r="AJ138" i="18"/>
  <c r="AN138" i="18" s="1"/>
  <c r="AV138" i="18" s="1"/>
  <c r="Q107" i="22"/>
  <c r="U107" i="22" s="1"/>
  <c r="AO107" i="22" s="1"/>
  <c r="AS107" i="22" s="1"/>
  <c r="AT107" i="22" s="1"/>
  <c r="AF131" i="31"/>
  <c r="AS131" i="31" s="1"/>
  <c r="T154" i="22"/>
  <c r="V154" i="22" s="1"/>
  <c r="AQ154" i="22" s="1"/>
  <c r="AS154" i="22" s="1"/>
  <c r="AT154" i="22" s="1"/>
  <c r="Q120" i="11"/>
  <c r="AR77" i="31"/>
  <c r="AL146" i="31"/>
  <c r="AS146" i="31" s="1"/>
  <c r="AS58" i="22"/>
  <c r="AT58" i="22" s="1"/>
  <c r="O16" i="22"/>
  <c r="Q16" i="22" s="1"/>
  <c r="U16" i="22" s="1"/>
  <c r="AO16" i="22" s="1"/>
  <c r="AS16" i="22" s="1"/>
  <c r="AT16" i="22" s="1"/>
  <c r="P14" i="2" s="1"/>
  <c r="AS76" i="22"/>
  <c r="AT76" i="22" s="1"/>
  <c r="AS14" i="22"/>
  <c r="AT14" i="22" s="1"/>
  <c r="P12" i="2" s="1"/>
  <c r="U26" i="11"/>
  <c r="S25" i="2" s="1"/>
  <c r="P62" i="11"/>
  <c r="I117" i="2"/>
  <c r="I73" i="2"/>
  <c r="I123" i="2"/>
  <c r="I65" i="2"/>
  <c r="I67" i="2"/>
  <c r="I51" i="2"/>
  <c r="I116" i="2"/>
  <c r="I118" i="2"/>
  <c r="I79" i="2"/>
  <c r="Q22" i="11"/>
  <c r="U22" i="11" s="1"/>
  <c r="S21" i="2" s="1"/>
  <c r="N52" i="2"/>
  <c r="AD22" i="18"/>
  <c r="AL22" i="18" s="1"/>
  <c r="AT22" i="18" s="1"/>
  <c r="AW30" i="18"/>
  <c r="AX30" i="18" s="1"/>
  <c r="AY30" i="18" s="1"/>
  <c r="AJ27" i="18"/>
  <c r="AN27" i="18" s="1"/>
  <c r="AV27" i="18" s="1"/>
  <c r="AW27" i="18" s="1"/>
  <c r="AX27" i="18" s="1"/>
  <c r="AY27" i="18" s="1"/>
  <c r="AF21" i="18"/>
  <c r="AG21" i="18" s="1"/>
  <c r="AM21" i="18" s="1"/>
  <c r="AU21" i="18" s="1"/>
  <c r="AW21" i="18" s="1"/>
  <c r="AX21" i="18" s="1"/>
  <c r="AY21" i="18" s="1"/>
  <c r="AA17" i="18"/>
  <c r="AK17" i="18" s="1"/>
  <c r="AS17" i="18" s="1"/>
  <c r="AW17" i="18" s="1"/>
  <c r="AX17" i="18" s="1"/>
  <c r="AY17" i="18" s="1"/>
  <c r="AW104" i="18"/>
  <c r="AX104" i="18" s="1"/>
  <c r="AY104" i="18" s="1"/>
  <c r="AJ100" i="18"/>
  <c r="AN100" i="18" s="1"/>
  <c r="AV100" i="18" s="1"/>
  <c r="AG142" i="18"/>
  <c r="AM142" i="18" s="1"/>
  <c r="AU142" i="18" s="1"/>
  <c r="AW142" i="18" s="1"/>
  <c r="AX142" i="18" s="1"/>
  <c r="AY142" i="18" s="1"/>
  <c r="AH94" i="18"/>
  <c r="AJ94" i="18" s="1"/>
  <c r="AN94" i="18" s="1"/>
  <c r="AV94" i="18" s="1"/>
  <c r="AW94" i="18" s="1"/>
  <c r="AX94" i="18" s="1"/>
  <c r="AY94" i="18" s="1"/>
  <c r="AF130" i="18"/>
  <c r="AG130" i="18" s="1"/>
  <c r="AM130" i="18" s="1"/>
  <c r="AU130" i="18" s="1"/>
  <c r="Z93" i="18"/>
  <c r="AA93" i="18" s="1"/>
  <c r="AK93" i="18" s="1"/>
  <c r="AS93" i="18" s="1"/>
  <c r="AJ128" i="18"/>
  <c r="AN128" i="18" s="1"/>
  <c r="AV128" i="18" s="1"/>
  <c r="AB139" i="18"/>
  <c r="AD139" i="18" s="1"/>
  <c r="AL139" i="18" s="1"/>
  <c r="AT139" i="18" s="1"/>
  <c r="AC100" i="18"/>
  <c r="AD100" i="18" s="1"/>
  <c r="AL100" i="18" s="1"/>
  <c r="AT100" i="18" s="1"/>
  <c r="AW100" i="18" s="1"/>
  <c r="AX100" i="18" s="1"/>
  <c r="AY100" i="18" s="1"/>
  <c r="AE82" i="18"/>
  <c r="AG82" i="18" s="1"/>
  <c r="AM82" i="18" s="1"/>
  <c r="AU82" i="18" s="1"/>
  <c r="AJ98" i="18"/>
  <c r="AN98" i="18" s="1"/>
  <c r="AV98" i="18" s="1"/>
  <c r="AW98" i="18" s="1"/>
  <c r="AX98" i="18" s="1"/>
  <c r="AY98" i="18" s="1"/>
  <c r="AI129" i="18"/>
  <c r="AJ129" i="18" s="1"/>
  <c r="AN129" i="18" s="1"/>
  <c r="AV129" i="18" s="1"/>
  <c r="T102" i="11"/>
  <c r="U102" i="11" s="1"/>
  <c r="T127" i="11"/>
  <c r="U127" i="11" s="1"/>
  <c r="Q154" i="11"/>
  <c r="U154" i="11" s="1"/>
  <c r="T128" i="11"/>
  <c r="AG108" i="18"/>
  <c r="AM108" i="18" s="1"/>
  <c r="AU108" i="18" s="1"/>
  <c r="AK153" i="31"/>
  <c r="AL153" i="31" s="1"/>
  <c r="AS153" i="31" s="1"/>
  <c r="AR40" i="31"/>
  <c r="AQ113" i="31"/>
  <c r="AR113" i="31" s="1"/>
  <c r="Q132" i="11"/>
  <c r="Q105" i="11"/>
  <c r="U105" i="11" s="1"/>
  <c r="Q142" i="11"/>
  <c r="U142" i="11" s="1"/>
  <c r="AD62" i="18"/>
  <c r="AL62" i="18" s="1"/>
  <c r="AT62" i="18" s="1"/>
  <c r="AE147" i="31"/>
  <c r="AF147" i="31" s="1"/>
  <c r="AN101" i="31"/>
  <c r="AO101" i="31" s="1"/>
  <c r="T100" i="22"/>
  <c r="V100" i="22" s="1"/>
  <c r="AQ100" i="22" s="1"/>
  <c r="AS100" i="22" s="1"/>
  <c r="AT100" i="22" s="1"/>
  <c r="AF97" i="31"/>
  <c r="AS97" i="31" s="1"/>
  <c r="AM149" i="31"/>
  <c r="AO149" i="31" s="1"/>
  <c r="Q115" i="11"/>
  <c r="U115" i="11" s="1"/>
  <c r="Q146" i="11"/>
  <c r="AR106" i="31"/>
  <c r="AR28" i="31"/>
  <c r="AS28" i="31" s="1"/>
  <c r="O27" i="2" s="1"/>
  <c r="AR67" i="31"/>
  <c r="Q129" i="11"/>
  <c r="AF122" i="31"/>
  <c r="AS122" i="31" s="1"/>
  <c r="AF128" i="31"/>
  <c r="AP18" i="31"/>
  <c r="AR18" i="31" s="1"/>
  <c r="AS18" i="31" s="1"/>
  <c r="O17" i="2" s="1"/>
  <c r="AD123" i="31"/>
  <c r="AF123" i="31" s="1"/>
  <c r="Q150" i="11"/>
  <c r="T151" i="11"/>
  <c r="S45" i="22"/>
  <c r="AL10" i="22"/>
  <c r="AN10" i="22" s="1"/>
  <c r="AR10" i="22" s="1"/>
  <c r="AS10" i="22" s="1"/>
  <c r="AT10" i="22" s="1"/>
  <c r="P8" i="2" s="1"/>
  <c r="T74" i="22"/>
  <c r="V74" i="22" s="1"/>
  <c r="AQ74" i="22" s="1"/>
  <c r="Q72" i="11"/>
  <c r="U72" i="11" s="1"/>
  <c r="Q19" i="11"/>
  <c r="U19" i="11" s="1"/>
  <c r="S18" i="2" s="1"/>
  <c r="Q55" i="11"/>
  <c r="Q35" i="11"/>
  <c r="U35" i="11" s="1"/>
  <c r="S34" i="2" s="1"/>
  <c r="Q71" i="11"/>
  <c r="U71" i="11" s="1"/>
  <c r="T39" i="11"/>
  <c r="T75" i="11"/>
  <c r="U75" i="11" s="1"/>
  <c r="AG11" i="18"/>
  <c r="AM11" i="18" s="1"/>
  <c r="AU11" i="18" s="1"/>
  <c r="AW11" i="18" s="1"/>
  <c r="AX11" i="18" s="1"/>
  <c r="AY11" i="18" s="1"/>
  <c r="AD14" i="18"/>
  <c r="AL14" i="18" s="1"/>
  <c r="AT14" i="18" s="1"/>
  <c r="AW14" i="18" s="1"/>
  <c r="AX14" i="18" s="1"/>
  <c r="AY14" i="18" s="1"/>
  <c r="AA55" i="18"/>
  <c r="AK55" i="18" s="1"/>
  <c r="AS55" i="18" s="1"/>
  <c r="AI18" i="18"/>
  <c r="AJ18" i="18" s="1"/>
  <c r="AN18" i="18" s="1"/>
  <c r="AV18" i="18" s="1"/>
  <c r="AW18" i="18" s="1"/>
  <c r="AX18" i="18" s="1"/>
  <c r="AY18" i="18" s="1"/>
  <c r="AA73" i="18"/>
  <c r="AK73" i="18" s="1"/>
  <c r="AS73" i="18" s="1"/>
  <c r="AW73" i="18" s="1"/>
  <c r="AX73" i="18" s="1"/>
  <c r="AY73" i="18" s="1"/>
  <c r="Z83" i="18"/>
  <c r="AA83" i="18" s="1"/>
  <c r="AK83" i="18" s="1"/>
  <c r="AS83" i="18" s="1"/>
  <c r="AG67" i="18"/>
  <c r="AM67" i="18" s="1"/>
  <c r="AU67" i="18" s="1"/>
  <c r="AW45" i="18"/>
  <c r="AX45" i="18" s="1"/>
  <c r="AY45" i="18" s="1"/>
  <c r="Z108" i="18"/>
  <c r="AA108" i="18" s="1"/>
  <c r="AK108" i="18" s="1"/>
  <c r="AS108" i="18" s="1"/>
  <c r="AD152" i="18"/>
  <c r="AL152" i="18" s="1"/>
  <c r="AT152" i="18" s="1"/>
  <c r="AA149" i="18"/>
  <c r="AK149" i="18" s="1"/>
  <c r="AS149" i="18" s="1"/>
  <c r="U6" i="11"/>
  <c r="S5" i="2" s="1"/>
  <c r="AG100" i="31"/>
  <c r="AI100" i="31" s="1"/>
  <c r="AS145" i="31"/>
  <c r="U151" i="11"/>
  <c r="AE110" i="31"/>
  <c r="AF110" i="31" s="1"/>
  <c r="AS110" i="31" s="1"/>
  <c r="AS140" i="31"/>
  <c r="AQ44" i="31"/>
  <c r="AR44" i="31" s="1"/>
  <c r="AS44" i="31" s="1"/>
  <c r="AE152" i="31"/>
  <c r="AP50" i="31"/>
  <c r="AR50" i="31" s="1"/>
  <c r="AS50" i="31" s="1"/>
  <c r="T45" i="22"/>
  <c r="V45" i="22" s="1"/>
  <c r="AQ45" i="22" s="1"/>
  <c r="AS40" i="31"/>
  <c r="U28" i="11"/>
  <c r="S27" i="2" s="1"/>
  <c r="N94" i="2"/>
  <c r="AG25" i="18"/>
  <c r="AM25" i="18" s="1"/>
  <c r="AU25" i="18" s="1"/>
  <c r="AG29" i="18"/>
  <c r="AM29" i="18" s="1"/>
  <c r="AU29" i="18" s="1"/>
  <c r="AW29" i="18" s="1"/>
  <c r="AX29" i="18" s="1"/>
  <c r="AY29" i="18" s="1"/>
  <c r="AD65" i="18"/>
  <c r="AL65" i="18" s="1"/>
  <c r="AT65" i="18" s="1"/>
  <c r="AC53" i="18"/>
  <c r="AD53" i="18" s="1"/>
  <c r="AL53" i="18" s="1"/>
  <c r="AT53" i="18" s="1"/>
  <c r="AW53" i="18" s="1"/>
  <c r="AX53" i="18" s="1"/>
  <c r="AY53" i="18" s="1"/>
  <c r="AG43" i="18"/>
  <c r="AM43" i="18" s="1"/>
  <c r="AU43" i="18" s="1"/>
  <c r="AJ50" i="18"/>
  <c r="AN50" i="18" s="1"/>
  <c r="AV50" i="18" s="1"/>
  <c r="AA62" i="18"/>
  <c r="AK62" i="18" s="1"/>
  <c r="AS62" i="18" s="1"/>
  <c r="AG78" i="18"/>
  <c r="AM78" i="18" s="1"/>
  <c r="AU78" i="18" s="1"/>
  <c r="Z63" i="18"/>
  <c r="AA63" i="18" s="1"/>
  <c r="AK63" i="18" s="1"/>
  <c r="AS63" i="18" s="1"/>
  <c r="AW63" i="18" s="1"/>
  <c r="AX63" i="18" s="1"/>
  <c r="AY63" i="18" s="1"/>
  <c r="BD131" i="18"/>
  <c r="BA131" i="18"/>
  <c r="BB131" i="18" s="1"/>
  <c r="AA105" i="18"/>
  <c r="AK105" i="18" s="1"/>
  <c r="AS105" i="18" s="1"/>
  <c r="AA146" i="18"/>
  <c r="AK146" i="18" s="1"/>
  <c r="AS146" i="18" s="1"/>
  <c r="AB133" i="18"/>
  <c r="AD133" i="18" s="1"/>
  <c r="AL133" i="18" s="1"/>
  <c r="AT133" i="18" s="1"/>
  <c r="AJ125" i="18"/>
  <c r="AN125" i="18" s="1"/>
  <c r="AV125" i="18" s="1"/>
  <c r="AW125" i="18" s="1"/>
  <c r="AX125" i="18" s="1"/>
  <c r="AY125" i="18" s="1"/>
  <c r="Y121" i="18"/>
  <c r="AA121" i="18" s="1"/>
  <c r="AK121" i="18" s="1"/>
  <c r="AS121" i="18" s="1"/>
  <c r="AW121" i="18" s="1"/>
  <c r="AX121" i="18" s="1"/>
  <c r="AY121" i="18" s="1"/>
  <c r="AA96" i="18"/>
  <c r="AK96" i="18" s="1"/>
  <c r="AS96" i="18" s="1"/>
  <c r="T96" i="11"/>
  <c r="AF105" i="31"/>
  <c r="Q149" i="11"/>
  <c r="U149" i="11" s="1"/>
  <c r="AM148" i="31"/>
  <c r="AO148" i="31" s="1"/>
  <c r="AS148" i="31" s="1"/>
  <c r="AP147" i="31"/>
  <c r="AR147" i="31" s="1"/>
  <c r="T118" i="11"/>
  <c r="U118" i="11" s="1"/>
  <c r="AH103" i="31"/>
  <c r="AI103" i="31" s="1"/>
  <c r="AP46" i="31"/>
  <c r="AR46" i="31" s="1"/>
  <c r="AS46" i="31" s="1"/>
  <c r="AH96" i="31"/>
  <c r="AI96" i="31" s="1"/>
  <c r="AP17" i="31"/>
  <c r="AR17" i="31" s="1"/>
  <c r="AS17" i="31" s="1"/>
  <c r="O16" i="2" s="1"/>
  <c r="Q109" i="11"/>
  <c r="AO154" i="31"/>
  <c r="AS154" i="31" s="1"/>
  <c r="AE141" i="31"/>
  <c r="AF141" i="31" s="1"/>
  <c r="AS141" i="31" s="1"/>
  <c r="Q106" i="11"/>
  <c r="U106" i="11" s="1"/>
  <c r="AP13" i="31"/>
  <c r="AR13" i="31" s="1"/>
  <c r="AS13" i="31" s="1"/>
  <c r="O12" i="2" s="1"/>
  <c r="S127" i="22"/>
  <c r="T127" i="22" s="1"/>
  <c r="V127" i="22" s="1"/>
  <c r="AQ127" i="22" s="1"/>
  <c r="AS127" i="22" s="1"/>
  <c r="AT127" i="22" s="1"/>
  <c r="AQ59" i="31"/>
  <c r="AR59" i="31" s="1"/>
  <c r="P141" i="22"/>
  <c r="Q141" i="22" s="1"/>
  <c r="U141" i="22" s="1"/>
  <c r="AO141" i="22" s="1"/>
  <c r="AS141" i="22" s="1"/>
  <c r="AT141" i="22" s="1"/>
  <c r="S92" i="22"/>
  <c r="T92" i="22" s="1"/>
  <c r="V92" i="22" s="1"/>
  <c r="AQ92" i="22" s="1"/>
  <c r="AS92" i="22" s="1"/>
  <c r="AT92" i="22" s="1"/>
  <c r="AR37" i="31"/>
  <c r="AS37" i="31" s="1"/>
  <c r="R29" i="22"/>
  <c r="T29" i="22" s="1"/>
  <c r="V29" i="22" s="1"/>
  <c r="AQ29" i="22" s="1"/>
  <c r="AS29" i="22" s="1"/>
  <c r="AT29" i="22" s="1"/>
  <c r="P27" i="2" s="1"/>
  <c r="T57" i="22"/>
  <c r="V57" i="22" s="1"/>
  <c r="AQ57" i="22" s="1"/>
  <c r="AS57" i="22" s="1"/>
  <c r="AT57" i="22" s="1"/>
  <c r="O33" i="22"/>
  <c r="Q33" i="22" s="1"/>
  <c r="U33" i="22" s="1"/>
  <c r="AO33" i="22" s="1"/>
  <c r="AS33" i="22" s="1"/>
  <c r="AT33" i="22" s="1"/>
  <c r="P31" i="2" s="1"/>
  <c r="R86" i="22"/>
  <c r="T86" i="22" s="1"/>
  <c r="V86" i="22" s="1"/>
  <c r="AQ86" i="22" s="1"/>
  <c r="AS86" i="22" s="1"/>
  <c r="AT86" i="22" s="1"/>
  <c r="AL89" i="22"/>
  <c r="AN89" i="22" s="1"/>
  <c r="AR89" i="22" s="1"/>
  <c r="AS89" i="22" s="1"/>
  <c r="AT89" i="22" s="1"/>
  <c r="AS28" i="22"/>
  <c r="AT28" i="22" s="1"/>
  <c r="P26" i="2" s="1"/>
  <c r="Q42" i="11"/>
  <c r="U42" i="11" s="1"/>
  <c r="Q78" i="11"/>
  <c r="U78" i="11" s="1"/>
  <c r="Q25" i="11"/>
  <c r="U25" i="11" s="1"/>
  <c r="S24" i="2" s="1"/>
  <c r="Q61" i="11"/>
  <c r="U61" i="11" s="1"/>
  <c r="Q41" i="11"/>
  <c r="U41" i="11" s="1"/>
  <c r="Q77" i="11"/>
  <c r="U77" i="11" s="1"/>
  <c r="S48" i="11"/>
  <c r="T48" i="11" s="1"/>
  <c r="Q68" i="11"/>
  <c r="U68" i="11" s="1"/>
  <c r="T14" i="11"/>
  <c r="T50" i="11"/>
  <c r="T86" i="11"/>
  <c r="Q9" i="11"/>
  <c r="T9" i="11"/>
  <c r="T45" i="11"/>
  <c r="U45" i="11" s="1"/>
  <c r="T81" i="11"/>
  <c r="U81" i="11" s="1"/>
  <c r="Q64" i="11"/>
  <c r="BD44" i="18"/>
  <c r="BA44" i="18"/>
  <c r="BB44" i="18" s="1"/>
  <c r="AJ9" i="18"/>
  <c r="AN9" i="18" s="1"/>
  <c r="AV9" i="18" s="1"/>
  <c r="AW9" i="18" s="1"/>
  <c r="AX9" i="18" s="1"/>
  <c r="AY9" i="18" s="1"/>
  <c r="AW110" i="18"/>
  <c r="AX110" i="18" s="1"/>
  <c r="AY110" i="18" s="1"/>
  <c r="AW66" i="18"/>
  <c r="AX66" i="18" s="1"/>
  <c r="AY66" i="18" s="1"/>
  <c r="AJ81" i="18"/>
  <c r="AN81" i="18" s="1"/>
  <c r="AV81" i="18" s="1"/>
  <c r="AA145" i="18"/>
  <c r="AK145" i="18" s="1"/>
  <c r="AS145" i="18" s="1"/>
  <c r="AD148" i="18"/>
  <c r="AL148" i="18" s="1"/>
  <c r="AT148" i="18" s="1"/>
  <c r="AA152" i="18"/>
  <c r="AK152" i="18" s="1"/>
  <c r="AS152" i="18" s="1"/>
  <c r="AW152" i="18" s="1"/>
  <c r="AX152" i="18" s="1"/>
  <c r="AY152" i="18" s="1"/>
  <c r="T106" i="11"/>
  <c r="U131" i="11"/>
  <c r="AS95" i="31"/>
  <c r="AR103" i="31"/>
  <c r="AI133" i="31"/>
  <c r="T141" i="11"/>
  <c r="U141" i="11" s="1"/>
  <c r="AS134" i="31"/>
  <c r="Q40" i="22"/>
  <c r="U40" i="22" s="1"/>
  <c r="AO40" i="22" s="1"/>
  <c r="AS40" i="22" s="1"/>
  <c r="AT40" i="22" s="1"/>
  <c r="Q34" i="11"/>
  <c r="N38" i="2"/>
  <c r="AB47" i="18"/>
  <c r="AD47" i="18" s="1"/>
  <c r="AL47" i="18" s="1"/>
  <c r="AT47" i="18" s="1"/>
  <c r="AE36" i="18"/>
  <c r="AG36" i="18" s="1"/>
  <c r="AM36" i="18" s="1"/>
  <c r="AU36" i="18" s="1"/>
  <c r="AG45" i="18"/>
  <c r="AM45" i="18" s="1"/>
  <c r="AU45" i="18" s="1"/>
  <c r="AJ54" i="18"/>
  <c r="AN54" i="18" s="1"/>
  <c r="AV54" i="18" s="1"/>
  <c r="AW54" i="18" s="1"/>
  <c r="AX54" i="18" s="1"/>
  <c r="AY54" i="18" s="1"/>
  <c r="AG65" i="18"/>
  <c r="AM65" i="18" s="1"/>
  <c r="AU65" i="18" s="1"/>
  <c r="AG71" i="18"/>
  <c r="AM71" i="18" s="1"/>
  <c r="AU71" i="18" s="1"/>
  <c r="AG136" i="18"/>
  <c r="AM136" i="18" s="1"/>
  <c r="AU136" i="18" s="1"/>
  <c r="AJ97" i="18"/>
  <c r="AN97" i="18" s="1"/>
  <c r="AV97" i="18" s="1"/>
  <c r="AA82" i="18"/>
  <c r="AK82" i="18" s="1"/>
  <c r="AS82" i="18" s="1"/>
  <c r="AD107" i="18"/>
  <c r="AL107" i="18" s="1"/>
  <c r="AT107" i="18" s="1"/>
  <c r="AD119" i="18"/>
  <c r="AL119" i="18" s="1"/>
  <c r="AT119" i="18" s="1"/>
  <c r="AW119" i="18" s="1"/>
  <c r="AX119" i="18" s="1"/>
  <c r="AY119" i="18" s="1"/>
  <c r="Z145" i="18"/>
  <c r="AE7" i="18"/>
  <c r="AG7" i="18" s="1"/>
  <c r="AM7" i="18" s="1"/>
  <c r="AU7" i="18" s="1"/>
  <c r="AR63" i="31"/>
  <c r="AS63" i="31" s="1"/>
  <c r="U110" i="11"/>
  <c r="AM111" i="31"/>
  <c r="AO111" i="31" s="1"/>
  <c r="Q104" i="11"/>
  <c r="AL135" i="31"/>
  <c r="AK111" i="31"/>
  <c r="AL111" i="31" s="1"/>
  <c r="T122" i="11"/>
  <c r="AJ106" i="31"/>
  <c r="AL106" i="31" s="1"/>
  <c r="AR101" i="31"/>
  <c r="AL127" i="22"/>
  <c r="AN127" i="22" s="1"/>
  <c r="AR127" i="22" s="1"/>
  <c r="AD112" i="31"/>
  <c r="AF112" i="31" s="1"/>
  <c r="AS112" i="31" s="1"/>
  <c r="AH12" i="31"/>
  <c r="AI12" i="31" s="1"/>
  <c r="AS12" i="31" s="1"/>
  <c r="O11" i="2" s="1"/>
  <c r="AL140" i="22"/>
  <c r="AN140" i="22" s="1"/>
  <c r="AR140" i="22" s="1"/>
  <c r="AS140" i="22" s="1"/>
  <c r="AT140" i="22" s="1"/>
  <c r="AO105" i="31"/>
  <c r="R47" i="22"/>
  <c r="T47" i="22" s="1"/>
  <c r="V47" i="22" s="1"/>
  <c r="AQ47" i="22" s="1"/>
  <c r="AS47" i="22" s="1"/>
  <c r="AT47" i="22" s="1"/>
  <c r="Q26" i="22"/>
  <c r="U26" i="22" s="1"/>
  <c r="AO26" i="22" s="1"/>
  <c r="Q48" i="11"/>
  <c r="Q31" i="11"/>
  <c r="Q67" i="11"/>
  <c r="U67" i="11" s="1"/>
  <c r="Q11" i="11"/>
  <c r="U11" i="11" s="1"/>
  <c r="S10" i="2" s="1"/>
  <c r="Q47" i="11"/>
  <c r="U47" i="11" s="1"/>
  <c r="Q83" i="11"/>
  <c r="U83" i="11" s="1"/>
  <c r="T88" i="22"/>
  <c r="V88" i="22" s="1"/>
  <c r="AQ88" i="22" s="1"/>
  <c r="AS88" i="22" s="1"/>
  <c r="AT88" i="22" s="1"/>
  <c r="Q38" i="11"/>
  <c r="Q74" i="11"/>
  <c r="U74" i="11" s="1"/>
  <c r="T20" i="11"/>
  <c r="U20" i="11" s="1"/>
  <c r="S19" i="2" s="1"/>
  <c r="T56" i="11"/>
  <c r="Q87" i="11"/>
  <c r="T15" i="11"/>
  <c r="U15" i="11" s="1"/>
  <c r="S14" i="2" s="1"/>
  <c r="T51" i="11"/>
  <c r="U51" i="11" s="1"/>
  <c r="T87" i="11"/>
  <c r="U70" i="11"/>
  <c r="N43" i="2"/>
  <c r="N138" i="2"/>
  <c r="N42" i="2"/>
  <c r="N142" i="2"/>
  <c r="N141" i="2"/>
  <c r="N39" i="2"/>
  <c r="N117" i="2"/>
  <c r="N137" i="2"/>
  <c r="N139" i="2"/>
  <c r="N134" i="2"/>
  <c r="N86" i="2"/>
  <c r="N50" i="2"/>
  <c r="N140" i="2"/>
  <c r="N147" i="2"/>
  <c r="N153" i="2"/>
  <c r="N36" i="2"/>
  <c r="N59" i="2"/>
  <c r="N51" i="2"/>
  <c r="N88" i="2"/>
  <c r="N63" i="2"/>
  <c r="N21" i="2"/>
  <c r="N9" i="2"/>
  <c r="N37" i="2"/>
  <c r="N106" i="2"/>
  <c r="N84" i="2"/>
  <c r="N98" i="2"/>
  <c r="N47" i="2"/>
  <c r="N128" i="2"/>
  <c r="N70" i="2"/>
  <c r="N87" i="2"/>
  <c r="N121" i="2"/>
  <c r="N123" i="2"/>
  <c r="N118" i="2"/>
  <c r="N124" i="2"/>
  <c r="N131" i="2"/>
  <c r="N58" i="2"/>
  <c r="N152" i="2"/>
  <c r="N61" i="2"/>
  <c r="N14" i="2"/>
  <c r="N18" i="2"/>
  <c r="N73" i="2"/>
  <c r="N85" i="2"/>
  <c r="N133" i="2"/>
  <c r="N79" i="2"/>
  <c r="N109" i="2"/>
  <c r="N40" i="2"/>
  <c r="N68" i="2"/>
  <c r="N105" i="2"/>
  <c r="N100" i="2"/>
  <c r="N107" i="2"/>
  <c r="N102" i="2"/>
  <c r="N57" i="2"/>
  <c r="N19" i="2"/>
  <c r="N108" i="2"/>
  <c r="N115" i="2"/>
  <c r="N27" i="2"/>
  <c r="N143" i="2"/>
  <c r="N24" i="2"/>
  <c r="N69" i="2"/>
  <c r="N11" i="2"/>
  <c r="N101" i="2"/>
  <c r="N78" i="2"/>
  <c r="N96" i="2"/>
  <c r="N60" i="2"/>
  <c r="N149" i="2"/>
  <c r="N150" i="2"/>
  <c r="N89" i="2"/>
  <c r="N144" i="2"/>
  <c r="N91" i="2"/>
  <c r="N75" i="2"/>
  <c r="N54" i="2"/>
  <c r="N82" i="2"/>
  <c r="N97" i="2"/>
  <c r="N92" i="2"/>
  <c r="N99" i="2"/>
  <c r="N13" i="2"/>
  <c r="N148" i="2"/>
  <c r="N90" i="2"/>
  <c r="N30" i="2"/>
  <c r="N15" i="2"/>
  <c r="N6" i="2"/>
  <c r="T36" i="22"/>
  <c r="V36" i="22" s="1"/>
  <c r="AQ36" i="22" s="1"/>
  <c r="V31" i="45" l="1"/>
  <c r="X31" i="45" s="1"/>
  <c r="Y31" i="45" s="1"/>
  <c r="V35" i="45"/>
  <c r="X35" i="45" s="1"/>
  <c r="Y35" i="45" s="1"/>
  <c r="V30" i="45"/>
  <c r="X30" i="45" s="1"/>
  <c r="Y30" i="45" s="1"/>
  <c r="V26" i="45"/>
  <c r="X26" i="45" s="1"/>
  <c r="Y26" i="45" s="1"/>
  <c r="V11" i="45"/>
  <c r="X11" i="45" s="1"/>
  <c r="Y11" i="45" s="1"/>
  <c r="V6" i="45"/>
  <c r="X6" i="45" s="1"/>
  <c r="Y6" i="45" s="1"/>
  <c r="V32" i="45"/>
  <c r="X32" i="45" s="1"/>
  <c r="Y32" i="45" s="1"/>
  <c r="V5" i="45"/>
  <c r="X5" i="45" s="1"/>
  <c r="Y5" i="45" s="1"/>
  <c r="V8" i="45"/>
  <c r="X8" i="45" s="1"/>
  <c r="Y8" i="45" s="1"/>
  <c r="V28" i="45"/>
  <c r="X28" i="45" s="1"/>
  <c r="Y28" i="45" s="1"/>
  <c r="V15" i="45"/>
  <c r="X15" i="45" s="1"/>
  <c r="Y15" i="45" s="1"/>
  <c r="V7" i="45"/>
  <c r="X7" i="45" s="1"/>
  <c r="Y7" i="45" s="1"/>
  <c r="V24" i="45"/>
  <c r="X24" i="45" s="1"/>
  <c r="Y24" i="45" s="1"/>
  <c r="V14" i="45"/>
  <c r="X14" i="45" s="1"/>
  <c r="Y14" i="45" s="1"/>
  <c r="V19" i="45"/>
  <c r="X19" i="45" s="1"/>
  <c r="Y19" i="45" s="1"/>
  <c r="V13" i="45"/>
  <c r="X13" i="45" s="1"/>
  <c r="Y13" i="45" s="1"/>
  <c r="V20" i="45"/>
  <c r="X20" i="45" s="1"/>
  <c r="Y20" i="45" s="1"/>
  <c r="BD41" i="18"/>
  <c r="BA41" i="18"/>
  <c r="BB41" i="18" s="1"/>
  <c r="BD19" i="18"/>
  <c r="R18" i="2" s="1"/>
  <c r="BA19" i="18"/>
  <c r="BB19" i="18" s="1"/>
  <c r="BD143" i="18"/>
  <c r="BA143" i="18"/>
  <c r="BB143" i="18" s="1"/>
  <c r="BD144" i="18"/>
  <c r="BA144" i="18"/>
  <c r="BB144" i="18" s="1"/>
  <c r="BA147" i="18"/>
  <c r="BB147" i="18" s="1"/>
  <c r="BD147" i="18"/>
  <c r="BD57" i="18"/>
  <c r="BA57" i="18"/>
  <c r="BB57" i="18" s="1"/>
  <c r="BD101" i="18"/>
  <c r="BA101" i="18"/>
  <c r="BB101" i="18" s="1"/>
  <c r="BD140" i="18"/>
  <c r="BA140" i="18"/>
  <c r="BB140" i="18" s="1"/>
  <c r="AW129" i="18"/>
  <c r="AX129" i="18" s="1"/>
  <c r="AY129" i="18" s="1"/>
  <c r="AW83" i="18"/>
  <c r="AX83" i="18" s="1"/>
  <c r="AY83" i="18" s="1"/>
  <c r="BD83" i="18" s="1"/>
  <c r="AW85" i="18"/>
  <c r="AX85" i="18" s="1"/>
  <c r="AY85" i="18" s="1"/>
  <c r="BA20" i="18"/>
  <c r="BB20" i="18" s="1"/>
  <c r="AW61" i="18"/>
  <c r="AX61" i="18" s="1"/>
  <c r="AY61" i="18" s="1"/>
  <c r="AW36" i="18"/>
  <c r="AX36" i="18" s="1"/>
  <c r="AY36" i="18" s="1"/>
  <c r="AW75" i="18"/>
  <c r="AX75" i="18" s="1"/>
  <c r="AY75" i="18" s="1"/>
  <c r="BA75" i="18" s="1"/>
  <c r="BB75" i="18" s="1"/>
  <c r="AW12" i="18"/>
  <c r="AX12" i="18" s="1"/>
  <c r="AY12" i="18" s="1"/>
  <c r="AW47" i="18"/>
  <c r="AX47" i="18" s="1"/>
  <c r="AY47" i="18" s="1"/>
  <c r="AW148" i="18"/>
  <c r="AX148" i="18" s="1"/>
  <c r="AY148" i="18" s="1"/>
  <c r="AW96" i="18"/>
  <c r="AX96" i="18" s="1"/>
  <c r="AY96" i="18" s="1"/>
  <c r="BD96" i="18" s="1"/>
  <c r="AW43" i="18"/>
  <c r="AX43" i="18" s="1"/>
  <c r="AY43" i="18" s="1"/>
  <c r="AW130" i="18"/>
  <c r="AX130" i="18" s="1"/>
  <c r="AY130" i="18" s="1"/>
  <c r="BA130" i="18" s="1"/>
  <c r="BB130" i="18" s="1"/>
  <c r="AW138" i="18"/>
  <c r="AX138" i="18" s="1"/>
  <c r="AY138" i="18" s="1"/>
  <c r="BA138" i="18" s="1"/>
  <c r="BB138" i="18" s="1"/>
  <c r="BA28" i="18"/>
  <c r="BB28" i="18" s="1"/>
  <c r="AW35" i="18"/>
  <c r="AX35" i="18" s="1"/>
  <c r="AY35" i="18" s="1"/>
  <c r="AJ61" i="18"/>
  <c r="AN61" i="18" s="1"/>
  <c r="AV61" i="18" s="1"/>
  <c r="AW135" i="18"/>
  <c r="AX135" i="18" s="1"/>
  <c r="AY135" i="18" s="1"/>
  <c r="AW67" i="18"/>
  <c r="AX67" i="18" s="1"/>
  <c r="AY67" i="18" s="1"/>
  <c r="AW145" i="18"/>
  <c r="AX145" i="18" s="1"/>
  <c r="AY145" i="18" s="1"/>
  <c r="BA145" i="18" s="1"/>
  <c r="BB145" i="18" s="1"/>
  <c r="AW13" i="18"/>
  <c r="AX13" i="18" s="1"/>
  <c r="AY13" i="18" s="1"/>
  <c r="AW114" i="18"/>
  <c r="AX114" i="18" s="1"/>
  <c r="AY114" i="18" s="1"/>
  <c r="AW22" i="18"/>
  <c r="AX22" i="18" s="1"/>
  <c r="AY22" i="18" s="1"/>
  <c r="BD22" i="18" s="1"/>
  <c r="R21" i="2" s="1"/>
  <c r="T21" i="2" s="1"/>
  <c r="V21" i="2" s="1"/>
  <c r="BA37" i="18"/>
  <c r="BB37" i="18" s="1"/>
  <c r="AW146" i="18"/>
  <c r="AX146" i="18" s="1"/>
  <c r="AY146" i="18" s="1"/>
  <c r="BA146" i="18" s="1"/>
  <c r="BB146" i="18" s="1"/>
  <c r="AD24" i="18"/>
  <c r="AL24" i="18" s="1"/>
  <c r="AT24" i="18" s="1"/>
  <c r="AW24" i="18" s="1"/>
  <c r="AX24" i="18" s="1"/>
  <c r="AY24" i="18" s="1"/>
  <c r="AA39" i="18"/>
  <c r="AK39" i="18" s="1"/>
  <c r="AS39" i="18" s="1"/>
  <c r="AW39" i="18" s="1"/>
  <c r="AX39" i="18" s="1"/>
  <c r="AY39" i="18" s="1"/>
  <c r="AW149" i="18"/>
  <c r="AX149" i="18" s="1"/>
  <c r="AY149" i="18" s="1"/>
  <c r="BD149" i="18" s="1"/>
  <c r="AW87" i="18"/>
  <c r="AX87" i="18" s="1"/>
  <c r="AY87" i="18" s="1"/>
  <c r="BD87" i="18" s="1"/>
  <c r="AA35" i="18"/>
  <c r="AK35" i="18" s="1"/>
  <c r="AS35" i="18" s="1"/>
  <c r="AG105" i="18"/>
  <c r="AM105" i="18" s="1"/>
  <c r="AU105" i="18" s="1"/>
  <c r="AW105" i="18" s="1"/>
  <c r="AX105" i="18" s="1"/>
  <c r="AY105" i="18" s="1"/>
  <c r="AW7" i="18"/>
  <c r="AX7" i="18" s="1"/>
  <c r="AY7" i="18" s="1"/>
  <c r="AW93" i="18"/>
  <c r="AX93" i="18" s="1"/>
  <c r="AY93" i="18" s="1"/>
  <c r="AW107" i="18"/>
  <c r="AX107" i="18" s="1"/>
  <c r="AY107" i="18" s="1"/>
  <c r="BA107" i="18" s="1"/>
  <c r="BB107" i="18" s="1"/>
  <c r="AW65" i="18"/>
  <c r="AX65" i="18" s="1"/>
  <c r="AY65" i="18" s="1"/>
  <c r="AW82" i="18"/>
  <c r="AX82" i="18" s="1"/>
  <c r="AY82" i="18" s="1"/>
  <c r="AW133" i="18"/>
  <c r="AX133" i="18" s="1"/>
  <c r="AY133" i="18" s="1"/>
  <c r="BA133" i="18" s="1"/>
  <c r="BB133" i="18" s="1"/>
  <c r="AW108" i="18"/>
  <c r="AX108" i="18" s="1"/>
  <c r="AY108" i="18" s="1"/>
  <c r="BD108" i="18" s="1"/>
  <c r="AW139" i="18"/>
  <c r="AX139" i="18" s="1"/>
  <c r="AY139" i="18" s="1"/>
  <c r="BA139" i="18" s="1"/>
  <c r="BB139" i="18" s="1"/>
  <c r="AJ134" i="18"/>
  <c r="AN134" i="18" s="1"/>
  <c r="AV134" i="18" s="1"/>
  <c r="AW134" i="18" s="1"/>
  <c r="AX134" i="18" s="1"/>
  <c r="AY134" i="18" s="1"/>
  <c r="U56" i="11"/>
  <c r="U55" i="11"/>
  <c r="U129" i="11"/>
  <c r="U119" i="11"/>
  <c r="U17" i="11"/>
  <c r="S16" i="2" s="1"/>
  <c r="U40" i="11"/>
  <c r="U126" i="11"/>
  <c r="U31" i="11"/>
  <c r="S30" i="2" s="1"/>
  <c r="U146" i="11"/>
  <c r="U94" i="11"/>
  <c r="U54" i="11"/>
  <c r="U34" i="11"/>
  <c r="S33" i="2" s="1"/>
  <c r="T33" i="2" s="1"/>
  <c r="V33" i="2" s="1"/>
  <c r="X33" i="2" s="1"/>
  <c r="Y33" i="2" s="1"/>
  <c r="U14" i="11"/>
  <c r="S13" i="2" s="1"/>
  <c r="U109" i="11"/>
  <c r="U132" i="11"/>
  <c r="U7" i="11"/>
  <c r="S6" i="2" s="1"/>
  <c r="U143" i="11"/>
  <c r="U62" i="11"/>
  <c r="U144" i="11"/>
  <c r="U125" i="11"/>
  <c r="U104" i="11"/>
  <c r="U64" i="11"/>
  <c r="U150" i="11"/>
  <c r="U96" i="11"/>
  <c r="AS94" i="22"/>
  <c r="AT94" i="22" s="1"/>
  <c r="AS26" i="22"/>
  <c r="AT26" i="22" s="1"/>
  <c r="P24" i="2" s="1"/>
  <c r="AS143" i="22"/>
  <c r="AT143" i="22" s="1"/>
  <c r="AS39" i="22"/>
  <c r="AT39" i="22" s="1"/>
  <c r="AS38" i="22"/>
  <c r="AT38" i="22" s="1"/>
  <c r="P95" i="2" s="1"/>
  <c r="AS74" i="22"/>
  <c r="AT74" i="22" s="1"/>
  <c r="AS121" i="22"/>
  <c r="AT121" i="22" s="1"/>
  <c r="AS45" i="22"/>
  <c r="AT45" i="22" s="1"/>
  <c r="AS80" i="31"/>
  <c r="AS67" i="31"/>
  <c r="AS92" i="31"/>
  <c r="AS75" i="31"/>
  <c r="AS106" i="31"/>
  <c r="AS27" i="31"/>
  <c r="O26" i="2" s="1"/>
  <c r="AS69" i="31"/>
  <c r="AS113" i="31"/>
  <c r="AS133" i="31"/>
  <c r="AS126" i="31"/>
  <c r="AS72" i="31"/>
  <c r="AS96" i="31"/>
  <c r="AS123" i="31"/>
  <c r="AS77" i="31"/>
  <c r="AS117" i="31"/>
  <c r="AS130" i="31"/>
  <c r="AS152" i="31"/>
  <c r="AS103" i="31"/>
  <c r="AS59" i="31"/>
  <c r="AS128" i="31"/>
  <c r="AS104" i="31"/>
  <c r="AS98" i="31"/>
  <c r="AS107" i="31"/>
  <c r="BD15" i="18"/>
  <c r="R14" i="2" s="1"/>
  <c r="T14" i="2" s="1"/>
  <c r="V14" i="2" s="1"/>
  <c r="BA15" i="18"/>
  <c r="BB15" i="18" s="1"/>
  <c r="BD129" i="18"/>
  <c r="BA129" i="18"/>
  <c r="BB129" i="18" s="1"/>
  <c r="BD142" i="18"/>
  <c r="BA142" i="18"/>
  <c r="BB142" i="18" s="1"/>
  <c r="BD98" i="18"/>
  <c r="BA98" i="18"/>
  <c r="BB98" i="18" s="1"/>
  <c r="BD13" i="18"/>
  <c r="R12" i="2" s="1"/>
  <c r="T12" i="2" s="1"/>
  <c r="V12" i="2" s="1"/>
  <c r="BA13" i="18"/>
  <c r="BB13" i="18" s="1"/>
  <c r="BD65" i="18"/>
  <c r="BA65" i="18"/>
  <c r="BB65" i="18" s="1"/>
  <c r="BD27" i="18"/>
  <c r="R26" i="2" s="1"/>
  <c r="BA27" i="18"/>
  <c r="BB27" i="18" s="1"/>
  <c r="BD69" i="18"/>
  <c r="BA69" i="18"/>
  <c r="BB69" i="18" s="1"/>
  <c r="BD32" i="18"/>
  <c r="R31" i="2" s="1"/>
  <c r="T31" i="2" s="1"/>
  <c r="V31" i="2" s="1"/>
  <c r="BA32" i="18"/>
  <c r="BB32" i="18" s="1"/>
  <c r="BA109" i="18"/>
  <c r="BB109" i="18" s="1"/>
  <c r="BD109" i="18"/>
  <c r="BD97" i="18"/>
  <c r="BA97" i="18"/>
  <c r="BB97" i="18" s="1"/>
  <c r="BD133" i="18"/>
  <c r="BD126" i="18"/>
  <c r="BA126" i="18"/>
  <c r="BB126" i="18" s="1"/>
  <c r="BD120" i="18"/>
  <c r="BA120" i="18"/>
  <c r="BB120" i="18" s="1"/>
  <c r="BD9" i="18"/>
  <c r="R8" i="2" s="1"/>
  <c r="BA9" i="18"/>
  <c r="BB9" i="18" s="1"/>
  <c r="BD150" i="18"/>
  <c r="BA150" i="18"/>
  <c r="BB150" i="18" s="1"/>
  <c r="BA22" i="18"/>
  <c r="BB22" i="18" s="1"/>
  <c r="BD63" i="18"/>
  <c r="BA63" i="18"/>
  <c r="BB63" i="18" s="1"/>
  <c r="BD7" i="18"/>
  <c r="R6" i="2" s="1"/>
  <c r="BA7" i="18"/>
  <c r="BB7" i="18" s="1"/>
  <c r="BD93" i="18"/>
  <c r="BA93" i="18"/>
  <c r="BB93" i="18" s="1"/>
  <c r="BD47" i="18"/>
  <c r="BA47" i="18"/>
  <c r="BB47" i="18" s="1"/>
  <c r="BD130" i="18"/>
  <c r="BD124" i="18"/>
  <c r="BA124" i="18"/>
  <c r="BB124" i="18" s="1"/>
  <c r="BD119" i="18"/>
  <c r="BA119" i="18"/>
  <c r="BB119" i="18" s="1"/>
  <c r="BD102" i="18"/>
  <c r="BA102" i="18"/>
  <c r="BB102" i="18" s="1"/>
  <c r="BD100" i="18"/>
  <c r="BA100" i="18"/>
  <c r="BB100" i="18" s="1"/>
  <c r="BD36" i="18"/>
  <c r="R35" i="2" s="1"/>
  <c r="T35" i="2" s="1"/>
  <c r="V35" i="2" s="1"/>
  <c r="BA36" i="18"/>
  <c r="BB36" i="18" s="1"/>
  <c r="BD31" i="18"/>
  <c r="R30" i="2" s="1"/>
  <c r="BA31" i="18"/>
  <c r="BB31" i="18" s="1"/>
  <c r="BD29" i="18"/>
  <c r="R28" i="2" s="1"/>
  <c r="T28" i="2" s="1"/>
  <c r="V28" i="2" s="1"/>
  <c r="BA29" i="18"/>
  <c r="BB29" i="18" s="1"/>
  <c r="BD67" i="18"/>
  <c r="BA67" i="18"/>
  <c r="BB67" i="18" s="1"/>
  <c r="BD52" i="18"/>
  <c r="BA52" i="18"/>
  <c r="BB52" i="18" s="1"/>
  <c r="BD6" i="18"/>
  <c r="R5" i="2" s="1"/>
  <c r="BA6" i="18"/>
  <c r="BB6" i="18" s="1"/>
  <c r="BD107" i="18"/>
  <c r="BD94" i="18"/>
  <c r="BA94" i="18"/>
  <c r="BB94" i="18" s="1"/>
  <c r="AS111" i="31"/>
  <c r="BD23" i="18"/>
  <c r="R22" i="2" s="1"/>
  <c r="T22" i="2" s="1"/>
  <c r="V22" i="2" s="1"/>
  <c r="BA23" i="18"/>
  <c r="BB23" i="18" s="1"/>
  <c r="BD148" i="18"/>
  <c r="BA148" i="18"/>
  <c r="BB148" i="18" s="1"/>
  <c r="BD18" i="18"/>
  <c r="R17" i="2" s="1"/>
  <c r="T17" i="2" s="1"/>
  <c r="V17" i="2" s="1"/>
  <c r="BA18" i="18"/>
  <c r="BB18" i="18" s="1"/>
  <c r="BD128" i="18"/>
  <c r="BA128" i="18"/>
  <c r="BB128" i="18" s="1"/>
  <c r="BD116" i="18"/>
  <c r="BA116" i="18"/>
  <c r="BB116" i="18" s="1"/>
  <c r="BD76" i="18"/>
  <c r="BA76" i="18"/>
  <c r="BB76" i="18" s="1"/>
  <c r="BD92" i="18"/>
  <c r="BA92" i="18"/>
  <c r="BB92" i="18" s="1"/>
  <c r="BD54" i="18"/>
  <c r="BA54" i="18"/>
  <c r="BB54" i="18" s="1"/>
  <c r="BD59" i="18"/>
  <c r="BA59" i="18"/>
  <c r="BB59" i="18" s="1"/>
  <c r="BD103" i="18"/>
  <c r="BA103" i="18"/>
  <c r="BB103" i="18" s="1"/>
  <c r="BD75" i="18"/>
  <c r="BD43" i="18"/>
  <c r="BA43" i="18"/>
  <c r="BB43" i="18" s="1"/>
  <c r="BD53" i="18"/>
  <c r="BA53" i="18"/>
  <c r="BB53" i="18" s="1"/>
  <c r="BD21" i="18"/>
  <c r="R20" i="2" s="1"/>
  <c r="T20" i="2" s="1"/>
  <c r="V20" i="2" s="1"/>
  <c r="BA21" i="18"/>
  <c r="BB21" i="18" s="1"/>
  <c r="BD85" i="18"/>
  <c r="BA85" i="18"/>
  <c r="BB85" i="18" s="1"/>
  <c r="BD49" i="18"/>
  <c r="BA49" i="18"/>
  <c r="BB49" i="18" s="1"/>
  <c r="U97" i="11"/>
  <c r="AS100" i="31"/>
  <c r="BA90" i="18"/>
  <c r="BB90" i="18" s="1"/>
  <c r="BD90" i="18"/>
  <c r="BD74" i="18"/>
  <c r="BA74" i="18"/>
  <c r="BB74" i="18" s="1"/>
  <c r="BD153" i="18"/>
  <c r="BA153" i="18"/>
  <c r="BB153" i="18" s="1"/>
  <c r="AW40" i="18"/>
  <c r="AX40" i="18" s="1"/>
  <c r="AY40" i="18" s="1"/>
  <c r="T27" i="2"/>
  <c r="V27" i="2" s="1"/>
  <c r="X27" i="2" s="1"/>
  <c r="Y27" i="2" s="1"/>
  <c r="BD89" i="18"/>
  <c r="BA89" i="18"/>
  <c r="BB89" i="18" s="1"/>
  <c r="BA121" i="18"/>
  <c r="BB121" i="18" s="1"/>
  <c r="BD121" i="18"/>
  <c r="BA73" i="18"/>
  <c r="BB73" i="18" s="1"/>
  <c r="BD73" i="18"/>
  <c r="BD123" i="18"/>
  <c r="BA123" i="18"/>
  <c r="BB123" i="18" s="1"/>
  <c r="AW25" i="18"/>
  <c r="AX25" i="18" s="1"/>
  <c r="AY25" i="18" s="1"/>
  <c r="AS11" i="22"/>
  <c r="AT11" i="22" s="1"/>
  <c r="P9" i="2" s="1"/>
  <c r="U122" i="11"/>
  <c r="U117" i="11"/>
  <c r="BD114" i="18"/>
  <c r="BA114" i="18"/>
  <c r="BB114" i="18" s="1"/>
  <c r="BA152" i="18"/>
  <c r="BB152" i="18" s="1"/>
  <c r="BD152" i="18"/>
  <c r="O100" i="2"/>
  <c r="O132" i="2"/>
  <c r="O119" i="2"/>
  <c r="O83" i="2"/>
  <c r="O59" i="2"/>
  <c r="O71" i="2"/>
  <c r="O74" i="2"/>
  <c r="O54" i="2"/>
  <c r="O137" i="2"/>
  <c r="O142" i="2"/>
  <c r="O151" i="2"/>
  <c r="O42" i="2"/>
  <c r="O56" i="2"/>
  <c r="O98" i="2"/>
  <c r="O78" i="2"/>
  <c r="O75" i="2"/>
  <c r="O144" i="2"/>
  <c r="O87" i="2"/>
  <c r="O102" i="2"/>
  <c r="O45" i="2"/>
  <c r="O81" i="2"/>
  <c r="O135" i="2"/>
  <c r="O91" i="2"/>
  <c r="O37" i="2"/>
  <c r="O122" i="2"/>
  <c r="O52" i="2"/>
  <c r="O107" i="2"/>
  <c r="O50" i="2"/>
  <c r="O66" i="2"/>
  <c r="O99" i="2"/>
  <c r="O77" i="2"/>
  <c r="O70" i="2"/>
  <c r="O73" i="2"/>
  <c r="O76" i="2"/>
  <c r="O44" i="2"/>
  <c r="O101" i="2"/>
  <c r="O123" i="2"/>
  <c r="O36" i="2"/>
  <c r="O93" i="2"/>
  <c r="O115" i="2"/>
  <c r="O40" i="2"/>
  <c r="O63" i="2"/>
  <c r="O46" i="2"/>
  <c r="O86" i="2"/>
  <c r="O117" i="2"/>
  <c r="O139" i="2"/>
  <c r="O51" i="2"/>
  <c r="O109" i="2"/>
  <c r="O131" i="2"/>
  <c r="O57" i="2"/>
  <c r="O121" i="2"/>
  <c r="O60" i="2"/>
  <c r="O43" i="2"/>
  <c r="O64" i="2"/>
  <c r="O58" i="2"/>
  <c r="O133" i="2"/>
  <c r="O94" i="2"/>
  <c r="O125" i="2"/>
  <c r="O147" i="2"/>
  <c r="O49" i="2"/>
  <c r="O92" i="2"/>
  <c r="O89" i="2"/>
  <c r="O48" i="2"/>
  <c r="O149" i="2"/>
  <c r="O134" i="2"/>
  <c r="O141" i="2"/>
  <c r="O118" i="2"/>
  <c r="O67" i="2"/>
  <c r="O80" i="2"/>
  <c r="O124" i="2"/>
  <c r="O152" i="2"/>
  <c r="O68" i="2"/>
  <c r="O65" i="2"/>
  <c r="O114" i="2"/>
  <c r="O55" i="2"/>
  <c r="O61" i="2"/>
  <c r="O41" i="2"/>
  <c r="O108" i="2"/>
  <c r="O105" i="2"/>
  <c r="O47" i="2"/>
  <c r="O90" i="2"/>
  <c r="O110" i="2"/>
  <c r="O153" i="2"/>
  <c r="O111" i="2"/>
  <c r="O126" i="2"/>
  <c r="O88" i="2"/>
  <c r="O138" i="2"/>
  <c r="O97" i="2"/>
  <c r="O140" i="2"/>
  <c r="O53" i="2"/>
  <c r="O104" i="2"/>
  <c r="O69" i="2"/>
  <c r="O96" i="2"/>
  <c r="O113" i="2"/>
  <c r="O143" i="2"/>
  <c r="O95" i="2"/>
  <c r="O116" i="2"/>
  <c r="O120" i="2"/>
  <c r="O38" i="2"/>
  <c r="O112" i="2"/>
  <c r="O62" i="2"/>
  <c r="O129" i="2"/>
  <c r="O150" i="2"/>
  <c r="O127" i="2"/>
  <c r="O148" i="2"/>
  <c r="O79" i="2"/>
  <c r="O130" i="2"/>
  <c r="O84" i="2"/>
  <c r="O136" i="2"/>
  <c r="O72" i="2"/>
  <c r="O128" i="2"/>
  <c r="O85" i="2"/>
  <c r="O145" i="2"/>
  <c r="O39" i="2"/>
  <c r="O106" i="2"/>
  <c r="O103" i="2"/>
  <c r="O82" i="2"/>
  <c r="O146" i="2"/>
  <c r="BD125" i="18"/>
  <c r="BA125" i="18"/>
  <c r="BB125" i="18" s="1"/>
  <c r="BD77" i="18"/>
  <c r="BA77" i="18"/>
  <c r="BB77" i="18" s="1"/>
  <c r="AS129" i="31"/>
  <c r="BD79" i="18"/>
  <c r="BA79" i="18"/>
  <c r="BB79" i="18" s="1"/>
  <c r="BD95" i="18"/>
  <c r="BA95" i="18"/>
  <c r="BB95" i="18" s="1"/>
  <c r="BA136" i="18"/>
  <c r="BB136" i="18" s="1"/>
  <c r="BD136" i="18"/>
  <c r="BD64" i="18"/>
  <c r="BA64" i="18"/>
  <c r="BB64" i="18" s="1"/>
  <c r="BD132" i="18"/>
  <c r="BA132" i="18"/>
  <c r="BB132" i="18" s="1"/>
  <c r="AW141" i="18"/>
  <c r="AX141" i="18" s="1"/>
  <c r="AY141" i="18" s="1"/>
  <c r="BD30" i="18"/>
  <c r="R29" i="2" s="1"/>
  <c r="T29" i="2" s="1"/>
  <c r="V29" i="2" s="1"/>
  <c r="BA30" i="18"/>
  <c r="BB30" i="18" s="1"/>
  <c r="U86" i="11"/>
  <c r="U91" i="11"/>
  <c r="R55" i="2"/>
  <c r="R73" i="2"/>
  <c r="R77" i="2"/>
  <c r="R147" i="2"/>
  <c r="R144" i="2"/>
  <c r="R152" i="2"/>
  <c r="R91" i="2"/>
  <c r="R134" i="2"/>
  <c r="R86" i="2"/>
  <c r="R56" i="2"/>
  <c r="R43" i="2"/>
  <c r="R67" i="2"/>
  <c r="R53" i="2"/>
  <c r="R69" i="2"/>
  <c r="R148" i="2"/>
  <c r="R135" i="2"/>
  <c r="R132" i="2"/>
  <c r="R143" i="2"/>
  <c r="R153" i="2"/>
  <c r="R140" i="2"/>
  <c r="R79" i="2"/>
  <c r="R49" i="2"/>
  <c r="R145" i="2"/>
  <c r="R59" i="2"/>
  <c r="R136" i="2"/>
  <c r="R123" i="2"/>
  <c r="R120" i="2"/>
  <c r="R131" i="2"/>
  <c r="R141" i="2"/>
  <c r="R128" i="2"/>
  <c r="R68" i="2"/>
  <c r="R62" i="2"/>
  <c r="R126" i="2"/>
  <c r="R78" i="2"/>
  <c r="R57" i="2"/>
  <c r="R133" i="2"/>
  <c r="R45" i="2"/>
  <c r="R124" i="2"/>
  <c r="R111" i="2"/>
  <c r="R108" i="2"/>
  <c r="R119" i="2"/>
  <c r="R129" i="2"/>
  <c r="R116" i="2"/>
  <c r="R121" i="2"/>
  <c r="R112" i="2"/>
  <c r="R99" i="2"/>
  <c r="R96" i="2"/>
  <c r="R107" i="2"/>
  <c r="R117" i="2"/>
  <c r="R104" i="2"/>
  <c r="R118" i="2"/>
  <c r="R130" i="2"/>
  <c r="R109" i="2"/>
  <c r="R100" i="2"/>
  <c r="R87" i="2"/>
  <c r="R84" i="2"/>
  <c r="R95" i="2"/>
  <c r="R105" i="2"/>
  <c r="R92" i="2"/>
  <c r="R54" i="2"/>
  <c r="R114" i="2"/>
  <c r="R102" i="2"/>
  <c r="R65" i="2"/>
  <c r="R97" i="2"/>
  <c r="R149" i="2"/>
  <c r="R88" i="2"/>
  <c r="R75" i="2"/>
  <c r="R83" i="2"/>
  <c r="R93" i="2"/>
  <c r="R80" i="2"/>
  <c r="R72" i="2"/>
  <c r="R66" i="2"/>
  <c r="R60" i="2"/>
  <c r="R46" i="2"/>
  <c r="R40" i="2"/>
  <c r="R110" i="2"/>
  <c r="R151" i="2"/>
  <c r="R52" i="2"/>
  <c r="R106" i="2"/>
  <c r="R85" i="2"/>
  <c r="R137" i="2"/>
  <c r="R61" i="2"/>
  <c r="R76" i="2"/>
  <c r="R81" i="2"/>
  <c r="R44" i="2"/>
  <c r="R146" i="2"/>
  <c r="R58" i="2"/>
  <c r="R41" i="2"/>
  <c r="R36" i="2"/>
  <c r="R125" i="2"/>
  <c r="R47" i="2"/>
  <c r="R139" i="2"/>
  <c r="R150" i="2"/>
  <c r="R64" i="2"/>
  <c r="R142" i="2"/>
  <c r="R70" i="2"/>
  <c r="R42" i="2"/>
  <c r="R48" i="2"/>
  <c r="R122" i="2"/>
  <c r="R113" i="2"/>
  <c r="R71" i="2"/>
  <c r="R127" i="2"/>
  <c r="R98" i="2"/>
  <c r="R38" i="2"/>
  <c r="R74" i="2"/>
  <c r="R101" i="2"/>
  <c r="R51" i="2"/>
  <c r="R63" i="2"/>
  <c r="R115" i="2"/>
  <c r="R94" i="2"/>
  <c r="R50" i="2"/>
  <c r="R138" i="2"/>
  <c r="R89" i="2"/>
  <c r="R37" i="2"/>
  <c r="R39" i="2"/>
  <c r="R103" i="2"/>
  <c r="R90" i="2"/>
  <c r="R82" i="2"/>
  <c r="U9" i="11"/>
  <c r="S8" i="2" s="1"/>
  <c r="AW88" i="18"/>
  <c r="AX88" i="18" s="1"/>
  <c r="AY88" i="18" s="1"/>
  <c r="AW99" i="18"/>
  <c r="AX99" i="18" s="1"/>
  <c r="AY99" i="18" s="1"/>
  <c r="AW81" i="18"/>
  <c r="AX81" i="18" s="1"/>
  <c r="AY81" i="18" s="1"/>
  <c r="U121" i="11"/>
  <c r="AW26" i="18"/>
  <c r="AX26" i="18" s="1"/>
  <c r="AY26" i="18" s="1"/>
  <c r="BD80" i="18"/>
  <c r="BA80" i="18"/>
  <c r="BB80" i="18" s="1"/>
  <c r="AS101" i="31"/>
  <c r="BD122" i="18"/>
  <c r="BA122" i="18"/>
  <c r="BB122" i="18" s="1"/>
  <c r="BD42" i="18"/>
  <c r="BA42" i="18"/>
  <c r="BB42" i="18" s="1"/>
  <c r="BD146" i="18"/>
  <c r="U136" i="11"/>
  <c r="U87" i="11"/>
  <c r="AS147" i="31"/>
  <c r="BD33" i="18"/>
  <c r="R32" i="2" s="1"/>
  <c r="T32" i="2" s="1"/>
  <c r="V32" i="2" s="1"/>
  <c r="BA33" i="18"/>
  <c r="BB33" i="18" s="1"/>
  <c r="AW137" i="18"/>
  <c r="AX137" i="18" s="1"/>
  <c r="AY137" i="18" s="1"/>
  <c r="BD112" i="18"/>
  <c r="BA112" i="18"/>
  <c r="BB112" i="18" s="1"/>
  <c r="BD8" i="18"/>
  <c r="R7" i="2" s="1"/>
  <c r="T7" i="2" s="1"/>
  <c r="V7" i="2" s="1"/>
  <c r="BA8" i="18"/>
  <c r="BB8" i="18" s="1"/>
  <c r="U100" i="11"/>
  <c r="BD50" i="18"/>
  <c r="BA50" i="18"/>
  <c r="BB50" i="18" s="1"/>
  <c r="T19" i="2"/>
  <c r="V19" i="2" s="1"/>
  <c r="X19" i="2" s="1"/>
  <c r="Y19" i="2" s="1"/>
  <c r="BD14" i="18"/>
  <c r="R13" i="2" s="1"/>
  <c r="BA14" i="18"/>
  <c r="BB14" i="18" s="1"/>
  <c r="BD70" i="18"/>
  <c r="BA70" i="18"/>
  <c r="BB70" i="18" s="1"/>
  <c r="T18" i="2"/>
  <c r="V18" i="2" s="1"/>
  <c r="X18" i="2" s="1"/>
  <c r="Y18" i="2" s="1"/>
  <c r="BD16" i="18"/>
  <c r="R15" i="2" s="1"/>
  <c r="T15" i="2" s="1"/>
  <c r="V15" i="2" s="1"/>
  <c r="BA16" i="18"/>
  <c r="BB16" i="18" s="1"/>
  <c r="S94" i="2"/>
  <c r="S142" i="2"/>
  <c r="S87" i="2"/>
  <c r="S135" i="2"/>
  <c r="S153" i="2"/>
  <c r="S120" i="2"/>
  <c r="S105" i="2"/>
  <c r="S53" i="2"/>
  <c r="S57" i="2"/>
  <c r="S40" i="2"/>
  <c r="S98" i="2"/>
  <c r="S146" i="2"/>
  <c r="S91" i="2"/>
  <c r="S76" i="2"/>
  <c r="S124" i="2"/>
  <c r="S46" i="2"/>
  <c r="S60" i="2"/>
  <c r="S150" i="2"/>
  <c r="S143" i="2"/>
  <c r="S128" i="2"/>
  <c r="S129" i="2"/>
  <c r="S64" i="2"/>
  <c r="S106" i="2"/>
  <c r="S99" i="2"/>
  <c r="S84" i="2"/>
  <c r="S47" i="2"/>
  <c r="S88" i="2"/>
  <c r="S69" i="2"/>
  <c r="S140" i="2"/>
  <c r="S90" i="2"/>
  <c r="S131" i="2"/>
  <c r="S97" i="2"/>
  <c r="S49" i="2"/>
  <c r="S139" i="2"/>
  <c r="S121" i="2"/>
  <c r="S58" i="2"/>
  <c r="S102" i="2"/>
  <c r="S80" i="2"/>
  <c r="S50" i="2"/>
  <c r="S132" i="2"/>
  <c r="S136" i="2"/>
  <c r="S92" i="2"/>
  <c r="S73" i="2"/>
  <c r="S95" i="2"/>
  <c r="S38" i="2"/>
  <c r="S147" i="2"/>
  <c r="S70" i="2"/>
  <c r="S63" i="2"/>
  <c r="S103" i="2"/>
  <c r="S42" i="2"/>
  <c r="S81" i="2"/>
  <c r="S145" i="2"/>
  <c r="S110" i="2"/>
  <c r="S151" i="2"/>
  <c r="S67" i="2"/>
  <c r="S113" i="2"/>
  <c r="S71" i="2"/>
  <c r="S101" i="2"/>
  <c r="S41" i="2"/>
  <c r="S107" i="2"/>
  <c r="S51" i="2"/>
  <c r="S114" i="2"/>
  <c r="S36" i="2"/>
  <c r="S118" i="2"/>
  <c r="S125" i="2"/>
  <c r="S111" i="2"/>
  <c r="S89" i="2"/>
  <c r="S96" i="2"/>
  <c r="S144" i="2"/>
  <c r="S43" i="2"/>
  <c r="S72" i="2"/>
  <c r="S52" i="2"/>
  <c r="S74" i="2"/>
  <c r="S122" i="2"/>
  <c r="S137" i="2"/>
  <c r="S115" i="2"/>
  <c r="S93" i="2"/>
  <c r="S100" i="2"/>
  <c r="S148" i="2"/>
  <c r="S62" i="2"/>
  <c r="S37" i="2"/>
  <c r="S61" i="2"/>
  <c r="S104" i="2"/>
  <c r="S65" i="2"/>
  <c r="S82" i="2"/>
  <c r="S123" i="2"/>
  <c r="S108" i="2"/>
  <c r="S56" i="2"/>
  <c r="S134" i="2"/>
  <c r="S127" i="2"/>
  <c r="S112" i="2"/>
  <c r="S39" i="2"/>
  <c r="S138" i="2"/>
  <c r="S141" i="2"/>
  <c r="S66" i="2"/>
  <c r="S78" i="2"/>
  <c r="S126" i="2"/>
  <c r="S149" i="2"/>
  <c r="S119" i="2"/>
  <c r="S109" i="2"/>
  <c r="S152" i="2"/>
  <c r="S59" i="2"/>
  <c r="S68" i="2"/>
  <c r="S130" i="2"/>
  <c r="S117" i="2"/>
  <c r="S77" i="2"/>
  <c r="S48" i="2"/>
  <c r="S54" i="2"/>
  <c r="S86" i="2"/>
  <c r="S79" i="2"/>
  <c r="S133" i="2"/>
  <c r="S45" i="2"/>
  <c r="S44" i="2"/>
  <c r="S83" i="2"/>
  <c r="S116" i="2"/>
  <c r="S55" i="2"/>
  <c r="S75" i="2"/>
  <c r="S85" i="2"/>
  <c r="BD68" i="18"/>
  <c r="BA68" i="18"/>
  <c r="BB68" i="18" s="1"/>
  <c r="BA96" i="18"/>
  <c r="BB96" i="18" s="1"/>
  <c r="BD113" i="18"/>
  <c r="BA113" i="18"/>
  <c r="BB113" i="18" s="1"/>
  <c r="BA154" i="18"/>
  <c r="BB154" i="18" s="1"/>
  <c r="BD154" i="18"/>
  <c r="BD45" i="18"/>
  <c r="BA45" i="18"/>
  <c r="BB45" i="18" s="1"/>
  <c r="BD11" i="18"/>
  <c r="R10" i="2" s="1"/>
  <c r="T10" i="2" s="1"/>
  <c r="V10" i="2" s="1"/>
  <c r="BA11" i="18"/>
  <c r="BB11" i="18" s="1"/>
  <c r="U120" i="11"/>
  <c r="AW127" i="18"/>
  <c r="AX127" i="18" s="1"/>
  <c r="AY127" i="18" s="1"/>
  <c r="AS7" i="22"/>
  <c r="AT7" i="22" s="1"/>
  <c r="P5" i="2" s="1"/>
  <c r="AW51" i="18"/>
  <c r="AX51" i="18" s="1"/>
  <c r="AY51" i="18" s="1"/>
  <c r="BD84" i="18"/>
  <c r="BA84" i="18"/>
  <c r="BB84" i="18" s="1"/>
  <c r="AS150" i="31"/>
  <c r="U153" i="11"/>
  <c r="BD82" i="18"/>
  <c r="BA82" i="18"/>
  <c r="BB82" i="18" s="1"/>
  <c r="AW55" i="18"/>
  <c r="AX55" i="18" s="1"/>
  <c r="AY55" i="18" s="1"/>
  <c r="U128" i="11"/>
  <c r="AW58" i="18"/>
  <c r="AX58" i="18" s="1"/>
  <c r="AY58" i="18" s="1"/>
  <c r="BD56" i="18"/>
  <c r="BA56" i="18"/>
  <c r="BB56" i="18" s="1"/>
  <c r="U48" i="11"/>
  <c r="BD46" i="18"/>
  <c r="BA46" i="18"/>
  <c r="BB46" i="18" s="1"/>
  <c r="BD78" i="18"/>
  <c r="BA78" i="18"/>
  <c r="BB78" i="18" s="1"/>
  <c r="BD118" i="18"/>
  <c r="BA118" i="18"/>
  <c r="BB118" i="18" s="1"/>
  <c r="AS105" i="31"/>
  <c r="BD17" i="18"/>
  <c r="R16" i="2" s="1"/>
  <c r="T16" i="2" s="1"/>
  <c r="V16" i="2" s="1"/>
  <c r="BA17" i="18"/>
  <c r="BB17" i="18" s="1"/>
  <c r="P111" i="2"/>
  <c r="P135" i="2"/>
  <c r="P142" i="2"/>
  <c r="P78" i="2"/>
  <c r="P75" i="2"/>
  <c r="P73" i="2"/>
  <c r="P136" i="2"/>
  <c r="P97" i="2"/>
  <c r="P121" i="2"/>
  <c r="P114" i="2"/>
  <c r="P122" i="2"/>
  <c r="P72" i="2"/>
  <c r="P118" i="2"/>
  <c r="P74" i="2"/>
  <c r="P109" i="2"/>
  <c r="P141" i="2"/>
  <c r="P84" i="2"/>
  <c r="P144" i="2"/>
  <c r="P138" i="2"/>
  <c r="P83" i="2"/>
  <c r="P56" i="2"/>
  <c r="P98" i="2"/>
  <c r="P146" i="2"/>
  <c r="P127" i="2"/>
  <c r="P92" i="2"/>
  <c r="P101" i="2"/>
  <c r="P124" i="2"/>
  <c r="P148" i="2"/>
  <c r="P38" i="2"/>
  <c r="P67" i="2"/>
  <c r="P55" i="2"/>
  <c r="P53" i="2"/>
  <c r="P143" i="2"/>
  <c r="P71" i="2"/>
  <c r="P96" i="2"/>
  <c r="P120" i="2"/>
  <c r="P145" i="2"/>
  <c r="P152" i="2"/>
  <c r="P82" i="2"/>
  <c r="P77" i="2"/>
  <c r="P64" i="2"/>
  <c r="P123" i="2"/>
  <c r="P147" i="2"/>
  <c r="P107" i="2"/>
  <c r="P131" i="2"/>
  <c r="P40" i="2"/>
  <c r="P39" i="2"/>
  <c r="P100" i="2"/>
  <c r="P125" i="2"/>
  <c r="P133" i="2"/>
  <c r="P54" i="2"/>
  <c r="P86" i="2"/>
  <c r="P36" i="2"/>
  <c r="P137" i="2"/>
  <c r="P45" i="2"/>
  <c r="P66" i="2"/>
  <c r="P70" i="2"/>
  <c r="P44" i="2"/>
  <c r="P37" i="2"/>
  <c r="P93" i="2"/>
  <c r="P50" i="2"/>
  <c r="P126" i="2"/>
  <c r="P151" i="2"/>
  <c r="P110" i="2"/>
  <c r="P134" i="2"/>
  <c r="P49" i="2"/>
  <c r="P41" i="2"/>
  <c r="P61" i="2"/>
  <c r="P48" i="2"/>
  <c r="P58" i="2"/>
  <c r="P65" i="2"/>
  <c r="P47" i="2"/>
  <c r="P130" i="2"/>
  <c r="P62" i="2"/>
  <c r="P132" i="2"/>
  <c r="P116" i="2"/>
  <c r="P52" i="2"/>
  <c r="P42" i="2"/>
  <c r="AS115" i="31"/>
  <c r="AW71" i="18"/>
  <c r="AX71" i="18" s="1"/>
  <c r="AY71" i="18" s="1"/>
  <c r="U38" i="11"/>
  <c r="BD48" i="18"/>
  <c r="BA48" i="18"/>
  <c r="BB48" i="18" s="1"/>
  <c r="BA104" i="18"/>
  <c r="BB104" i="18" s="1"/>
  <c r="BD104" i="18"/>
  <c r="BD38" i="18"/>
  <c r="BA38" i="18"/>
  <c r="BB38" i="18" s="1"/>
  <c r="BD66" i="18"/>
  <c r="BA66" i="18"/>
  <c r="BB66" i="18" s="1"/>
  <c r="AW62" i="18"/>
  <c r="AX62" i="18" s="1"/>
  <c r="AY62" i="18" s="1"/>
  <c r="BD110" i="18"/>
  <c r="BA110" i="18"/>
  <c r="BB110" i="18" s="1"/>
  <c r="U137" i="11"/>
  <c r="BD91" i="18"/>
  <c r="BA91" i="18"/>
  <c r="BB91" i="18" s="1"/>
  <c r="AS36" i="22"/>
  <c r="AT36" i="22" s="1"/>
  <c r="P34" i="2" s="1"/>
  <c r="U66" i="11"/>
  <c r="AW106" i="18"/>
  <c r="AX106" i="18" s="1"/>
  <c r="AY106" i="18" s="1"/>
  <c r="BD10" i="18"/>
  <c r="R9" i="2" s="1"/>
  <c r="BA10" i="18"/>
  <c r="BB10" i="18" s="1"/>
  <c r="BD117" i="18"/>
  <c r="BA117" i="18"/>
  <c r="BB117" i="18" s="1"/>
  <c r="T13" i="2" l="1"/>
  <c r="V13" i="2" s="1"/>
  <c r="X13" i="2" s="1"/>
  <c r="Y13" i="2" s="1"/>
  <c r="T30" i="2"/>
  <c r="V30" i="2" s="1"/>
  <c r="X30" i="2" s="1"/>
  <c r="Y30" i="2" s="1"/>
  <c r="BD105" i="18"/>
  <c r="BA105" i="18"/>
  <c r="BB105" i="18" s="1"/>
  <c r="BD134" i="18"/>
  <c r="BA134" i="18"/>
  <c r="BB134" i="18" s="1"/>
  <c r="BD24" i="18"/>
  <c r="R23" i="2" s="1"/>
  <c r="T23" i="2" s="1"/>
  <c r="V23" i="2" s="1"/>
  <c r="X23" i="2" s="1"/>
  <c r="Y23" i="2" s="1"/>
  <c r="BA24" i="18"/>
  <c r="BB24" i="18" s="1"/>
  <c r="BD61" i="18"/>
  <c r="BA61" i="18"/>
  <c r="BB61" i="18" s="1"/>
  <c r="BD39" i="18"/>
  <c r="BA39" i="18"/>
  <c r="BB39" i="18" s="1"/>
  <c r="BD139" i="18"/>
  <c r="BA83" i="18"/>
  <c r="BB83" i="18" s="1"/>
  <c r="BA108" i="18"/>
  <c r="BB108" i="18" s="1"/>
  <c r="BA87" i="18"/>
  <c r="BB87" i="18" s="1"/>
  <c r="BA149" i="18"/>
  <c r="BB149" i="18" s="1"/>
  <c r="BD145" i="18"/>
  <c r="BD138" i="18"/>
  <c r="BD35" i="18"/>
  <c r="R34" i="2" s="1"/>
  <c r="T34" i="2" s="1"/>
  <c r="V34" i="2" s="1"/>
  <c r="X34" i="2" s="1"/>
  <c r="Y34" i="2" s="1"/>
  <c r="BA35" i="18"/>
  <c r="BB35" i="18" s="1"/>
  <c r="BA12" i="18"/>
  <c r="BB12" i="18" s="1"/>
  <c r="BD12" i="18"/>
  <c r="R11" i="2" s="1"/>
  <c r="T11" i="2" s="1"/>
  <c r="V11" i="2" s="1"/>
  <c r="X11" i="2" s="1"/>
  <c r="Y11" i="2" s="1"/>
  <c r="BD135" i="18"/>
  <c r="BA135" i="18"/>
  <c r="BB135" i="18" s="1"/>
  <c r="T6" i="2"/>
  <c r="V6" i="2" s="1"/>
  <c r="X6" i="2" s="1"/>
  <c r="Y6" i="2" s="1"/>
  <c r="P89" i="2"/>
  <c r="T89" i="2" s="1"/>
  <c r="V89" i="2" s="1"/>
  <c r="P90" i="2"/>
  <c r="T90" i="2" s="1"/>
  <c r="V90" i="2" s="1"/>
  <c r="P112" i="2"/>
  <c r="P102" i="2"/>
  <c r="T102" i="2" s="1"/>
  <c r="V102" i="2" s="1"/>
  <c r="P129" i="2"/>
  <c r="P128" i="2"/>
  <c r="T128" i="2" s="1"/>
  <c r="V128" i="2" s="1"/>
  <c r="X128" i="2" s="1"/>
  <c r="Y128" i="2" s="1"/>
  <c r="P57" i="2"/>
  <c r="T57" i="2" s="1"/>
  <c r="V57" i="2" s="1"/>
  <c r="P91" i="2"/>
  <c r="T91" i="2" s="1"/>
  <c r="V91" i="2" s="1"/>
  <c r="P60" i="2"/>
  <c r="T60" i="2" s="1"/>
  <c r="V60" i="2" s="1"/>
  <c r="X60" i="2" s="1"/>
  <c r="Y60" i="2" s="1"/>
  <c r="P80" i="2"/>
  <c r="P104" i="2"/>
  <c r="T104" i="2" s="1"/>
  <c r="V104" i="2" s="1"/>
  <c r="P88" i="2"/>
  <c r="T88" i="2" s="1"/>
  <c r="V88" i="2" s="1"/>
  <c r="P81" i="2"/>
  <c r="T81" i="2" s="1"/>
  <c r="V81" i="2" s="1"/>
  <c r="P63" i="2"/>
  <c r="P153" i="2"/>
  <c r="T153" i="2" s="1"/>
  <c r="V153" i="2" s="1"/>
  <c r="P105" i="2"/>
  <c r="P43" i="2"/>
  <c r="T43" i="2" s="1"/>
  <c r="V43" i="2" s="1"/>
  <c r="P103" i="2"/>
  <c r="P150" i="2"/>
  <c r="T150" i="2" s="1"/>
  <c r="V150" i="2" s="1"/>
  <c r="P51" i="2"/>
  <c r="T51" i="2" s="1"/>
  <c r="V51" i="2" s="1"/>
  <c r="P79" i="2"/>
  <c r="T79" i="2" s="1"/>
  <c r="V79" i="2" s="1"/>
  <c r="P87" i="2"/>
  <c r="T87" i="2" s="1"/>
  <c r="V87" i="2" s="1"/>
  <c r="P59" i="2"/>
  <c r="T59" i="2" s="1"/>
  <c r="V59" i="2" s="1"/>
  <c r="P139" i="2"/>
  <c r="T139" i="2" s="1"/>
  <c r="V139" i="2" s="1"/>
  <c r="P108" i="2"/>
  <c r="T108" i="2" s="1"/>
  <c r="V108" i="2" s="1"/>
  <c r="P99" i="2"/>
  <c r="P68" i="2"/>
  <c r="T68" i="2" s="1"/>
  <c r="V68" i="2" s="1"/>
  <c r="P140" i="2"/>
  <c r="P113" i="2"/>
  <c r="T113" i="2" s="1"/>
  <c r="V113" i="2" s="1"/>
  <c r="P119" i="2"/>
  <c r="T119" i="2" s="1"/>
  <c r="V119" i="2" s="1"/>
  <c r="P115" i="2"/>
  <c r="T115" i="2" s="1"/>
  <c r="V115" i="2" s="1"/>
  <c r="P85" i="2"/>
  <c r="T85" i="2" s="1"/>
  <c r="V85" i="2" s="1"/>
  <c r="P106" i="2"/>
  <c r="T106" i="2" s="1"/>
  <c r="V106" i="2" s="1"/>
  <c r="P149" i="2"/>
  <c r="T149" i="2" s="1"/>
  <c r="V149" i="2" s="1"/>
  <c r="P69" i="2"/>
  <c r="T69" i="2" s="1"/>
  <c r="V69" i="2" s="1"/>
  <c r="P94" i="2"/>
  <c r="T94" i="2" s="1"/>
  <c r="V94" i="2" s="1"/>
  <c r="P117" i="2"/>
  <c r="T117" i="2" s="1"/>
  <c r="V117" i="2" s="1"/>
  <c r="P46" i="2"/>
  <c r="P76" i="2"/>
  <c r="T76" i="2" s="1"/>
  <c r="V76" i="2" s="1"/>
  <c r="T114" i="2"/>
  <c r="V114" i="2" s="1"/>
  <c r="X114" i="2" s="1"/>
  <c r="Y114" i="2" s="1"/>
  <c r="T142" i="2"/>
  <c r="V142" i="2" s="1"/>
  <c r="X142" i="2" s="1"/>
  <c r="Y142" i="2" s="1"/>
  <c r="T26" i="2"/>
  <c r="V26" i="2" s="1"/>
  <c r="X26" i="2" s="1"/>
  <c r="Y26" i="2" s="1"/>
  <c r="T5" i="2"/>
  <c r="V5" i="2" s="1"/>
  <c r="X5" i="2" s="1"/>
  <c r="Y5" i="2" s="1"/>
  <c r="T8" i="2"/>
  <c r="V8" i="2" s="1"/>
  <c r="X8" i="2" s="1"/>
  <c r="Y8" i="2" s="1"/>
  <c r="X15" i="2"/>
  <c r="Y15" i="2" s="1"/>
  <c r="X16" i="2"/>
  <c r="Y16" i="2" s="1"/>
  <c r="X29" i="2"/>
  <c r="Y29" i="2" s="1"/>
  <c r="X32" i="2"/>
  <c r="Y32" i="2" s="1"/>
  <c r="T74" i="2"/>
  <c r="V74" i="2" s="1"/>
  <c r="T78" i="2"/>
  <c r="V78" i="2" s="1"/>
  <c r="T56" i="2"/>
  <c r="V56" i="2" s="1"/>
  <c r="T84" i="2"/>
  <c r="V84" i="2" s="1"/>
  <c r="T95" i="2"/>
  <c r="V95" i="2" s="1"/>
  <c r="T65" i="2"/>
  <c r="V65" i="2" s="1"/>
  <c r="T92" i="2"/>
  <c r="V92" i="2" s="1"/>
  <c r="T131" i="2"/>
  <c r="V131" i="2" s="1"/>
  <c r="T123" i="2"/>
  <c r="V123" i="2" s="1"/>
  <c r="T100" i="2"/>
  <c r="V100" i="2" s="1"/>
  <c r="BD40" i="18"/>
  <c r="BA40" i="18"/>
  <c r="BB40" i="18" s="1"/>
  <c r="BD81" i="18"/>
  <c r="BA81" i="18"/>
  <c r="BB81" i="18" s="1"/>
  <c r="T38" i="2"/>
  <c r="V38" i="2" s="1"/>
  <c r="T126" i="2"/>
  <c r="V126" i="2" s="1"/>
  <c r="T86" i="2"/>
  <c r="V86" i="2" s="1"/>
  <c r="T143" i="2"/>
  <c r="V143" i="2" s="1"/>
  <c r="T111" i="2"/>
  <c r="V111" i="2" s="1"/>
  <c r="T49" i="2"/>
  <c r="V49" i="2" s="1"/>
  <c r="T109" i="2"/>
  <c r="V109" i="2" s="1"/>
  <c r="T101" i="2"/>
  <c r="V101" i="2" s="1"/>
  <c r="T37" i="2"/>
  <c r="V37" i="2" s="1"/>
  <c r="X17" i="2"/>
  <c r="Y17" i="2" s="1"/>
  <c r="X14" i="2"/>
  <c r="Y14" i="2" s="1"/>
  <c r="BD137" i="18"/>
  <c r="BA137" i="18"/>
  <c r="BB137" i="18" s="1"/>
  <c r="BD99" i="18"/>
  <c r="BA99" i="18"/>
  <c r="BB99" i="18" s="1"/>
  <c r="T98" i="2"/>
  <c r="V98" i="2" s="1"/>
  <c r="T62" i="2"/>
  <c r="V62" i="2" s="1"/>
  <c r="T134" i="2"/>
  <c r="V134" i="2" s="1"/>
  <c r="BD141" i="18"/>
  <c r="BA141" i="18"/>
  <c r="BB141" i="18" s="1"/>
  <c r="T152" i="2"/>
  <c r="V152" i="2" s="1"/>
  <c r="T147" i="2"/>
  <c r="V147" i="2" s="1"/>
  <c r="T151" i="2"/>
  <c r="V151" i="2" s="1"/>
  <c r="X28" i="2"/>
  <c r="Y28" i="2" s="1"/>
  <c r="BD106" i="18"/>
  <c r="BA106" i="18"/>
  <c r="BB106" i="18" s="1"/>
  <c r="X35" i="2"/>
  <c r="Y35" i="2" s="1"/>
  <c r="BD55" i="18"/>
  <c r="BA55" i="18"/>
  <c r="BB55" i="18" s="1"/>
  <c r="BA88" i="18"/>
  <c r="BB88" i="18" s="1"/>
  <c r="BD88" i="18"/>
  <c r="T148" i="2"/>
  <c r="V148" i="2" s="1"/>
  <c r="T124" i="2"/>
  <c r="V124" i="2" s="1"/>
  <c r="T125" i="2"/>
  <c r="V125" i="2" s="1"/>
  <c r="T135" i="2"/>
  <c r="V135" i="2" s="1"/>
  <c r="BD51" i="18"/>
  <c r="BA51" i="18"/>
  <c r="BB51" i="18" s="1"/>
  <c r="T52" i="2"/>
  <c r="V52" i="2" s="1"/>
  <c r="T103" i="2"/>
  <c r="V103" i="2" s="1"/>
  <c r="T127" i="2"/>
  <c r="V127" i="2" s="1"/>
  <c r="T96" i="2"/>
  <c r="V96" i="2" s="1"/>
  <c r="T80" i="2"/>
  <c r="V80" i="2" s="1"/>
  <c r="T73" i="2"/>
  <c r="V73" i="2" s="1"/>
  <c r="T137" i="2"/>
  <c r="V137" i="2" s="1"/>
  <c r="BD58" i="18"/>
  <c r="BA58" i="18"/>
  <c r="BB58" i="18" s="1"/>
  <c r="T138" i="2"/>
  <c r="V138" i="2" s="1"/>
  <c r="T47" i="2"/>
  <c r="V47" i="2" s="1"/>
  <c r="T67" i="2"/>
  <c r="V67" i="2" s="1"/>
  <c r="T133" i="2"/>
  <c r="V133" i="2" s="1"/>
  <c r="T45" i="2"/>
  <c r="V45" i="2" s="1"/>
  <c r="X20" i="2"/>
  <c r="Y20" i="2" s="1"/>
  <c r="X22" i="2"/>
  <c r="Y22" i="2" s="1"/>
  <c r="BD62" i="18"/>
  <c r="BA62" i="18"/>
  <c r="BB62" i="18" s="1"/>
  <c r="X12" i="2"/>
  <c r="Y12" i="2" s="1"/>
  <c r="T50" i="2"/>
  <c r="V50" i="2" s="1"/>
  <c r="T122" i="2"/>
  <c r="V122" i="2" s="1"/>
  <c r="T58" i="2"/>
  <c r="V58" i="2" s="1"/>
  <c r="T110" i="2"/>
  <c r="V110" i="2" s="1"/>
  <c r="T130" i="2"/>
  <c r="V130" i="2" s="1"/>
  <c r="T39" i="2"/>
  <c r="V39" i="2" s="1"/>
  <c r="T129" i="2"/>
  <c r="V129" i="2" s="1"/>
  <c r="T105" i="2"/>
  <c r="V105" i="2" s="1"/>
  <c r="T77" i="2"/>
  <c r="V77" i="2" s="1"/>
  <c r="T146" i="2"/>
  <c r="V146" i="2" s="1"/>
  <c r="T40" i="2"/>
  <c r="V40" i="2" s="1"/>
  <c r="T118" i="2"/>
  <c r="V118" i="2" s="1"/>
  <c r="T145" i="2"/>
  <c r="V145" i="2" s="1"/>
  <c r="T53" i="2"/>
  <c r="V53" i="2" s="1"/>
  <c r="T141" i="2"/>
  <c r="V141" i="2" s="1"/>
  <c r="T63" i="2"/>
  <c r="V63" i="2" s="1"/>
  <c r="T99" i="2"/>
  <c r="V99" i="2" s="1"/>
  <c r="T71" i="2"/>
  <c r="V71" i="2" s="1"/>
  <c r="BD127" i="18"/>
  <c r="BA127" i="18"/>
  <c r="BB127" i="18" s="1"/>
  <c r="BD71" i="18"/>
  <c r="BA71" i="18"/>
  <c r="BB71" i="18" s="1"/>
  <c r="X21" i="2"/>
  <c r="Y21" i="2" s="1"/>
  <c r="T42" i="2"/>
  <c r="V42" i="2" s="1"/>
  <c r="T44" i="2"/>
  <c r="V44" i="2" s="1"/>
  <c r="T46" i="2"/>
  <c r="V46" i="2" s="1"/>
  <c r="T112" i="2"/>
  <c r="V112" i="2" s="1"/>
  <c r="T140" i="2"/>
  <c r="V140" i="2" s="1"/>
  <c r="T41" i="2"/>
  <c r="V41" i="2" s="1"/>
  <c r="T144" i="2"/>
  <c r="V144" i="2" s="1"/>
  <c r="T9" i="2"/>
  <c r="V9" i="2" s="1"/>
  <c r="T70" i="2"/>
  <c r="V70" i="2" s="1"/>
  <c r="T97" i="2"/>
  <c r="V97" i="2" s="1"/>
  <c r="T61" i="2"/>
  <c r="V61" i="2" s="1"/>
  <c r="T75" i="2"/>
  <c r="V75" i="2" s="1"/>
  <c r="T83" i="2"/>
  <c r="V83" i="2" s="1"/>
  <c r="X31" i="2"/>
  <c r="Y31" i="2" s="1"/>
  <c r="X10" i="2"/>
  <c r="Y10" i="2" s="1"/>
  <c r="T66" i="2"/>
  <c r="V66" i="2" s="1"/>
  <c r="T120" i="2"/>
  <c r="V120" i="2" s="1"/>
  <c r="T55" i="2"/>
  <c r="V55" i="2" s="1"/>
  <c r="T121" i="2"/>
  <c r="V121" i="2" s="1"/>
  <c r="T93" i="2"/>
  <c r="V93" i="2" s="1"/>
  <c r="T107" i="2"/>
  <c r="V107" i="2" s="1"/>
  <c r="BD25" i="18"/>
  <c r="R24" i="2" s="1"/>
  <c r="T24" i="2" s="1"/>
  <c r="V24" i="2" s="1"/>
  <c r="BA25" i="18"/>
  <c r="BB25" i="18" s="1"/>
  <c r="T54" i="2"/>
  <c r="V54" i="2" s="1"/>
  <c r="T48" i="2"/>
  <c r="V48" i="2" s="1"/>
  <c r="X7" i="2"/>
  <c r="Y7" i="2" s="1"/>
  <c r="BD26" i="18"/>
  <c r="R25" i="2" s="1"/>
  <c r="T25" i="2" s="1"/>
  <c r="V25" i="2" s="1"/>
  <c r="BA26" i="18"/>
  <c r="BB26" i="18" s="1"/>
  <c r="T82" i="2"/>
  <c r="V82" i="2" s="1"/>
  <c r="T64" i="2"/>
  <c r="V64" i="2" s="1"/>
  <c r="T72" i="2"/>
  <c r="V72" i="2" s="1"/>
  <c r="T136" i="2"/>
  <c r="V136" i="2" s="1"/>
  <c r="T116" i="2"/>
  <c r="V116" i="2" s="1"/>
  <c r="T36" i="2"/>
  <c r="V36" i="2" s="1"/>
  <c r="T132" i="2"/>
  <c r="V132" i="2" s="1"/>
  <c r="X25" i="2" l="1"/>
  <c r="Y25" i="2" s="1"/>
  <c r="X132" i="2"/>
  <c r="Y132" i="2" s="1"/>
  <c r="X67" i="2"/>
  <c r="Y67" i="2" s="1"/>
  <c r="X116" i="2"/>
  <c r="Y116" i="2" s="1"/>
  <c r="X70" i="2"/>
  <c r="Y70" i="2" s="1"/>
  <c r="X42" i="2"/>
  <c r="Y42" i="2" s="1"/>
  <c r="X108" i="2"/>
  <c r="Y108" i="2" s="1"/>
  <c r="X130" i="2"/>
  <c r="Y130" i="2" s="1"/>
  <c r="X51" i="2"/>
  <c r="Y51" i="2" s="1"/>
  <c r="X111" i="2"/>
  <c r="Y111" i="2" s="1"/>
  <c r="X92" i="2"/>
  <c r="Y92" i="2" s="1"/>
  <c r="X53" i="2"/>
  <c r="Y53" i="2" s="1"/>
  <c r="X137" i="2"/>
  <c r="Y137" i="2" s="1"/>
  <c r="X147" i="2"/>
  <c r="Y147" i="2" s="1"/>
  <c r="X143" i="2"/>
  <c r="Y143" i="2" s="1"/>
  <c r="X65" i="2"/>
  <c r="Y65" i="2" s="1"/>
  <c r="X121" i="2"/>
  <c r="Y121" i="2" s="1"/>
  <c r="X97" i="2"/>
  <c r="Y97" i="2" s="1"/>
  <c r="X136" i="2"/>
  <c r="Y136" i="2" s="1"/>
  <c r="X9" i="2"/>
  <c r="Y9" i="2" s="1"/>
  <c r="X110" i="2"/>
  <c r="Y110" i="2" s="1"/>
  <c r="X95" i="2"/>
  <c r="Y95" i="2" s="1"/>
  <c r="X77" i="2"/>
  <c r="Y77" i="2" s="1"/>
  <c r="X72" i="2"/>
  <c r="Y72" i="2" s="1"/>
  <c r="X145" i="2"/>
  <c r="Y145" i="2" s="1"/>
  <c r="X152" i="2"/>
  <c r="Y152" i="2" s="1"/>
  <c r="X86" i="2"/>
  <c r="Y86" i="2" s="1"/>
  <c r="X64" i="2"/>
  <c r="Y64" i="2" s="1"/>
  <c r="X119" i="2"/>
  <c r="Y119" i="2" s="1"/>
  <c r="X75" i="2"/>
  <c r="Y75" i="2" s="1"/>
  <c r="X144" i="2"/>
  <c r="Y144" i="2" s="1"/>
  <c r="X118" i="2"/>
  <c r="Y118" i="2" s="1"/>
  <c r="X122" i="2"/>
  <c r="Y122" i="2" s="1"/>
  <c r="X73" i="2"/>
  <c r="Y73" i="2" s="1"/>
  <c r="X76" i="2"/>
  <c r="Y76" i="2" s="1"/>
  <c r="X153" i="2"/>
  <c r="Y153" i="2" s="1"/>
  <c r="X126" i="2"/>
  <c r="Y126" i="2" s="1"/>
  <c r="X84" i="2"/>
  <c r="Y84" i="2" s="1"/>
  <c r="X94" i="2"/>
  <c r="Y94" i="2" s="1"/>
  <c r="X55" i="2"/>
  <c r="Y55" i="2" s="1"/>
  <c r="X24" i="2"/>
  <c r="Y24" i="2" s="1"/>
  <c r="X83" i="2"/>
  <c r="Y83" i="2" s="1"/>
  <c r="X59" i="2"/>
  <c r="Y59" i="2" s="1"/>
  <c r="X58" i="2"/>
  <c r="Y58" i="2" s="1"/>
  <c r="X81" i="2"/>
  <c r="Y81" i="2" s="1"/>
  <c r="X135" i="2"/>
  <c r="Y135" i="2" s="1"/>
  <c r="X82" i="2"/>
  <c r="Y82" i="2" s="1"/>
  <c r="X107" i="2"/>
  <c r="Y107" i="2" s="1"/>
  <c r="X115" i="2"/>
  <c r="Y115" i="2" s="1"/>
  <c r="X43" i="2"/>
  <c r="Y43" i="2" s="1"/>
  <c r="X40" i="2"/>
  <c r="Y40" i="2" s="1"/>
  <c r="X50" i="2"/>
  <c r="Y50" i="2" s="1"/>
  <c r="X117" i="2"/>
  <c r="Y117" i="2" s="1"/>
  <c r="X139" i="2"/>
  <c r="Y139" i="2" s="1"/>
  <c r="X113" i="2"/>
  <c r="Y113" i="2" s="1"/>
  <c r="X38" i="2"/>
  <c r="Y38" i="2" s="1"/>
  <c r="X56" i="2"/>
  <c r="Y56" i="2" s="1"/>
  <c r="X93" i="2"/>
  <c r="Y93" i="2" s="1"/>
  <c r="X149" i="2"/>
  <c r="Y149" i="2" s="1"/>
  <c r="X41" i="2"/>
  <c r="Y41" i="2" s="1"/>
  <c r="X146" i="2"/>
  <c r="Y146" i="2" s="1"/>
  <c r="X45" i="2"/>
  <c r="Y45" i="2" s="1"/>
  <c r="X80" i="2"/>
  <c r="Y80" i="2" s="1"/>
  <c r="X125" i="2"/>
  <c r="Y125" i="2" s="1"/>
  <c r="X79" i="2"/>
  <c r="Y79" i="2" s="1"/>
  <c r="X78" i="2"/>
  <c r="Y78" i="2" s="1"/>
  <c r="X140" i="2"/>
  <c r="Y140" i="2" s="1"/>
  <c r="X133" i="2"/>
  <c r="Y133" i="2" s="1"/>
  <c r="X96" i="2"/>
  <c r="Y96" i="2" s="1"/>
  <c r="X124" i="2"/>
  <c r="Y124" i="2" s="1"/>
  <c r="X150" i="2"/>
  <c r="Y150" i="2" s="1"/>
  <c r="X127" i="2"/>
  <c r="Y127" i="2" s="1"/>
  <c r="X74" i="2"/>
  <c r="Y74" i="2" s="1"/>
  <c r="X105" i="2"/>
  <c r="Y105" i="2" s="1"/>
  <c r="X47" i="2"/>
  <c r="Y47" i="2" s="1"/>
  <c r="X103" i="2"/>
  <c r="Y103" i="2" s="1"/>
  <c r="X134" i="2"/>
  <c r="Y134" i="2" s="1"/>
  <c r="X37" i="2"/>
  <c r="Y37" i="2" s="1"/>
  <c r="X90" i="2"/>
  <c r="Y90" i="2" s="1"/>
  <c r="X112" i="2"/>
  <c r="Y112" i="2" s="1"/>
  <c r="X148" i="2"/>
  <c r="Y148" i="2" s="1"/>
  <c r="X104" i="2"/>
  <c r="Y104" i="2" s="1"/>
  <c r="X69" i="2"/>
  <c r="Y69" i="2" s="1"/>
  <c r="X52" i="2"/>
  <c r="Y52" i="2" s="1"/>
  <c r="X62" i="2"/>
  <c r="Y62" i="2" s="1"/>
  <c r="X101" i="2"/>
  <c r="Y101" i="2" s="1"/>
  <c r="X100" i="2"/>
  <c r="Y100" i="2" s="1"/>
  <c r="X61" i="2"/>
  <c r="Y61" i="2" s="1"/>
  <c r="X71" i="2"/>
  <c r="Y71" i="2" s="1"/>
  <c r="X36" i="2"/>
  <c r="Y36" i="2" s="1"/>
  <c r="X120" i="2"/>
  <c r="Y120" i="2" s="1"/>
  <c r="X85" i="2"/>
  <c r="Y85" i="2" s="1"/>
  <c r="X87" i="2"/>
  <c r="Y87" i="2" s="1"/>
  <c r="X57" i="2"/>
  <c r="Y57" i="2" s="1"/>
  <c r="X48" i="2"/>
  <c r="Y48" i="2" s="1"/>
  <c r="X66" i="2"/>
  <c r="Y66" i="2" s="1"/>
  <c r="X102" i="2"/>
  <c r="Y102" i="2" s="1"/>
  <c r="X99" i="2"/>
  <c r="Y99" i="2" s="1"/>
  <c r="X89" i="2"/>
  <c r="Y89" i="2" s="1"/>
  <c r="X54" i="2"/>
  <c r="Y54" i="2" s="1"/>
  <c r="X46" i="2"/>
  <c r="Y46" i="2" s="1"/>
  <c r="X63" i="2"/>
  <c r="Y63" i="2" s="1"/>
  <c r="X129" i="2"/>
  <c r="Y129" i="2" s="1"/>
  <c r="X138" i="2"/>
  <c r="Y138" i="2" s="1"/>
  <c r="X68" i="2"/>
  <c r="Y68" i="2" s="1"/>
  <c r="X151" i="2"/>
  <c r="Y151" i="2" s="1"/>
  <c r="X98" i="2"/>
  <c r="Y98" i="2" s="1"/>
  <c r="X109" i="2"/>
  <c r="Y109" i="2" s="1"/>
  <c r="X123" i="2"/>
  <c r="Y123" i="2" s="1"/>
  <c r="X88" i="2"/>
  <c r="Y88" i="2" s="1"/>
  <c r="X44" i="2"/>
  <c r="Y44" i="2" s="1"/>
  <c r="X141" i="2"/>
  <c r="Y141" i="2" s="1"/>
  <c r="X39" i="2"/>
  <c r="Y39" i="2" s="1"/>
  <c r="X106" i="2"/>
  <c r="Y106" i="2" s="1"/>
  <c r="X91" i="2"/>
  <c r="Y91" i="2" s="1"/>
  <c r="X49" i="2"/>
  <c r="Y49" i="2" s="1"/>
  <c r="X131" i="2"/>
  <c r="Y1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tc={E3E7FA0B-F893-4255-A325-AB2D7036B338}</author>
  </authors>
  <commentList>
    <comment ref="V3" authorId="0" shapeId="0" xr:uid="{E3E7FA0B-F893-4255-A325-AB2D7036B33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1 mark 0.25 for each part A-E. The average will be taken.</t>
      </text>
    </comment>
  </commentList>
</comments>
</file>

<file path=xl/sharedStrings.xml><?xml version="1.0" encoding="utf-8"?>
<sst xmlns="http://schemas.openxmlformats.org/spreadsheetml/2006/main" count="689" uniqueCount="282">
  <si>
    <t>Rank</t>
  </si>
  <si>
    <t>Name</t>
  </si>
  <si>
    <t>Club</t>
  </si>
  <si>
    <t>Height</t>
  </si>
  <si>
    <t>SVB</t>
  </si>
  <si>
    <t>LNZ</t>
  </si>
  <si>
    <t>GN1885</t>
  </si>
  <si>
    <t>MORG</t>
  </si>
  <si>
    <t>LUG</t>
  </si>
  <si>
    <t>Entry</t>
  </si>
  <si>
    <t>Start</t>
  </si>
  <si>
    <t>Propulsion</t>
  </si>
  <si>
    <t>Lower Body</t>
  </si>
  <si>
    <t xml:space="preserve">Triceps Push Ups </t>
  </si>
  <si>
    <t>Jump Rope</t>
  </si>
  <si>
    <t>Squats</t>
  </si>
  <si>
    <t>Jumps</t>
  </si>
  <si>
    <t>Splits</t>
  </si>
  <si>
    <t>Arch</t>
  </si>
  <si>
    <t>Leg extension</t>
  </si>
  <si>
    <t>Feet extension</t>
  </si>
  <si>
    <t>Swimming Youth</t>
  </si>
  <si>
    <t>Rep</t>
  </si>
  <si>
    <t>Score</t>
  </si>
  <si>
    <t>Stop</t>
  </si>
  <si>
    <t>Kickboard</t>
  </si>
  <si>
    <t>Distance</t>
  </si>
  <si>
    <t>Time</t>
  </si>
  <si>
    <t>NF</t>
  </si>
  <si>
    <t>Changed</t>
  </si>
  <si>
    <t>E</t>
  </si>
  <si>
    <t>Upper Body</t>
  </si>
  <si>
    <t>Plank</t>
  </si>
  <si>
    <t>Rep.</t>
  </si>
  <si>
    <t>Stops</t>
  </si>
  <si>
    <t>Points JR</t>
  </si>
  <si>
    <t>Points</t>
  </si>
  <si>
    <t>points av</t>
  </si>
  <si>
    <t>points av.</t>
  </si>
  <si>
    <t>points</t>
  </si>
  <si>
    <t>Split right</t>
  </si>
  <si>
    <t>Split left</t>
  </si>
  <si>
    <t>Split Side</t>
  </si>
  <si>
    <t>Feet/Leg ext.</t>
  </si>
  <si>
    <t>no. KB</t>
  </si>
  <si>
    <t>Dist.</t>
  </si>
  <si>
    <t>cm</t>
  </si>
  <si>
    <t>av. points</t>
  </si>
  <si>
    <t>St#</t>
  </si>
  <si>
    <t>Difficulty</t>
  </si>
  <si>
    <t>Scores</t>
  </si>
  <si>
    <t>Total Result</t>
  </si>
  <si>
    <t>BB1</t>
  </si>
  <si>
    <t>BB2</t>
  </si>
  <si>
    <t>BC1</t>
  </si>
  <si>
    <t>BC2</t>
  </si>
  <si>
    <t>Total</t>
  </si>
  <si>
    <t>BB BC</t>
  </si>
  <si>
    <t>Av. Score</t>
  </si>
  <si>
    <t>H1</t>
  </si>
  <si>
    <t>H2</t>
  </si>
  <si>
    <t>H3</t>
  </si>
  <si>
    <t>Judge 1</t>
  </si>
  <si>
    <t>Judge 2</t>
  </si>
  <si>
    <t>Judge 3</t>
  </si>
  <si>
    <t>1.4.1. - Propulsion Combination</t>
  </si>
  <si>
    <t>A</t>
  </si>
  <si>
    <t>B</t>
  </si>
  <si>
    <t>C</t>
  </si>
  <si>
    <t>D</t>
  </si>
  <si>
    <t>A highest</t>
  </si>
  <si>
    <t>A lowest</t>
  </si>
  <si>
    <t>A Av-H&amp;L</t>
  </si>
  <si>
    <t>B highest</t>
  </si>
  <si>
    <t>B lowest</t>
  </si>
  <si>
    <t>B Av-H&amp;L</t>
  </si>
  <si>
    <t>C highest</t>
  </si>
  <si>
    <t>C lowest</t>
  </si>
  <si>
    <t>C Av-H&amp;L</t>
  </si>
  <si>
    <t>D highest</t>
  </si>
  <si>
    <t>D lowest</t>
  </si>
  <si>
    <t>D Av-H&amp;L</t>
  </si>
  <si>
    <t>E highest</t>
  </si>
  <si>
    <t>E lowest</t>
  </si>
  <si>
    <t>E Av-H&amp;L</t>
  </si>
  <si>
    <t>Panel - Barracuda</t>
  </si>
  <si>
    <t>Panel - Bodyboost</t>
  </si>
  <si>
    <t>H1 highest</t>
  </si>
  <si>
    <t>H2 lowest</t>
  </si>
  <si>
    <t>H3 Av-H&amp;L</t>
  </si>
  <si>
    <t>H1 lowest</t>
  </si>
  <si>
    <t>H1 Av-H&amp;L</t>
  </si>
  <si>
    <t>H2 highest</t>
  </si>
  <si>
    <t>H2 Av-H&amp;L</t>
  </si>
  <si>
    <t>H3 highest</t>
  </si>
  <si>
    <t>H3 lowest</t>
  </si>
  <si>
    <t>Perf</t>
  </si>
  <si>
    <t>TM</t>
  </si>
  <si>
    <t>Flexibility in the Water</t>
  </si>
  <si>
    <t>Routine Set</t>
  </si>
  <si>
    <t>Flexibility</t>
  </si>
  <si>
    <t>Land tests (30%)</t>
  </si>
  <si>
    <t>Water tests (40%)</t>
  </si>
  <si>
    <t>Figures (30%)</t>
  </si>
  <si>
    <t>Overall Score</t>
  </si>
  <si>
    <t>Average 5th Mark</t>
  </si>
  <si>
    <t>Average 4th Mark</t>
  </si>
  <si>
    <t>Av-H&amp;L</t>
  </si>
  <si>
    <t>lowest</t>
  </si>
  <si>
    <t>highest</t>
  </si>
  <si>
    <t>Average Flexibility</t>
  </si>
  <si>
    <t>Highest</t>
  </si>
  <si>
    <t>Lowest</t>
  </si>
  <si>
    <t>Hybrid 1</t>
  </si>
  <si>
    <t>Transitional Movements</t>
  </si>
  <si>
    <t>Performance</t>
  </si>
  <si>
    <t>Hybrid 2</t>
  </si>
  <si>
    <t>Final score</t>
  </si>
  <si>
    <t>High Jumps</t>
  </si>
  <si>
    <t>Push-ups</t>
  </si>
  <si>
    <t>Points PU</t>
  </si>
  <si>
    <t>Height Panel</t>
  </si>
  <si>
    <t xml:space="preserve">Start 1 for </t>
  </si>
  <si>
    <t>Average A</t>
  </si>
  <si>
    <t>Average B</t>
  </si>
  <si>
    <t>Average C</t>
  </si>
  <si>
    <t>Average D</t>
  </si>
  <si>
    <t>Average E</t>
  </si>
  <si>
    <t>Final Score Heights</t>
  </si>
  <si>
    <t xml:space="preserve">St# </t>
  </si>
  <si>
    <t>missing scul (-0.5)</t>
  </si>
  <si>
    <t>Figures Quali</t>
  </si>
  <si>
    <t>Figures Final</t>
  </si>
  <si>
    <t>Max score</t>
  </si>
  <si>
    <t>Figures Results</t>
  </si>
  <si>
    <t>Ariana R.</t>
  </si>
  <si>
    <t>Walkover</t>
  </si>
  <si>
    <t>Ariana Rotation</t>
  </si>
  <si>
    <t>Core Strength</t>
  </si>
  <si>
    <t>Jack Knives</t>
  </si>
  <si>
    <t>V-Sit</t>
  </si>
  <si>
    <t>Candle Stick</t>
  </si>
  <si>
    <t>Stand Leg Ext</t>
  </si>
  <si>
    <t>Right</t>
  </si>
  <si>
    <t>Left</t>
  </si>
  <si>
    <t>Active Flex</t>
  </si>
  <si>
    <t>Basic Acro</t>
  </si>
  <si>
    <t>Front Walkover</t>
  </si>
  <si>
    <t>Back Walkover</t>
  </si>
  <si>
    <t>Final Score</t>
  </si>
  <si>
    <t>Provisionary Card</t>
  </si>
  <si>
    <t>Label Club</t>
  </si>
  <si>
    <t>Parameter</t>
  </si>
  <si>
    <t>VA</t>
  </si>
  <si>
    <t>ASB</t>
  </si>
  <si>
    <t>Environment</t>
  </si>
  <si>
    <t>AVERAGE Score Land</t>
  </si>
  <si>
    <t>AVERAGE Score Water</t>
  </si>
  <si>
    <t>BB/BC</t>
  </si>
  <si>
    <t>Leg/Feet Extension</t>
  </si>
  <si>
    <t>Points SQ</t>
  </si>
  <si>
    <t>Points HJ</t>
  </si>
  <si>
    <t>TALENT CARD</t>
  </si>
  <si>
    <t>Same</t>
  </si>
  <si>
    <t>Removed</t>
  </si>
  <si>
    <t>ACRONYM</t>
  </si>
  <si>
    <t>SOCE</t>
  </si>
  <si>
    <t>SOTCN</t>
  </si>
  <si>
    <t>SOTCR</t>
  </si>
  <si>
    <t>Description</t>
  </si>
  <si>
    <t>to ELITE national team members</t>
  </si>
  <si>
    <t>to NATIONAL team members</t>
  </si>
  <si>
    <t>Version</t>
  </si>
  <si>
    <t xml:space="preserve">/10 Normalization FACTOR </t>
  </si>
  <si>
    <t xml:space="preserve">/100 Normalization FACTOR </t>
  </si>
  <si>
    <t>Av. Score (A-E)</t>
  </si>
  <si>
    <t>Total / 100</t>
  </si>
  <si>
    <t>SOTCNR</t>
  </si>
  <si>
    <t>ELITE</t>
  </si>
  <si>
    <t>NATIONAL / REGIONAL</t>
  </si>
  <si>
    <t>NATIONAL</t>
  </si>
  <si>
    <t>REGIONAL</t>
  </si>
  <si>
    <t>Select from the Drop Down List</t>
  </si>
  <si>
    <t>to REGIONAL team members / athletes who reached the minimum required points</t>
  </si>
  <si>
    <t>Leg ext.</t>
  </si>
  <si>
    <t>Feet ext.</t>
  </si>
  <si>
    <t>YOB</t>
  </si>
  <si>
    <t>SURNAME Name</t>
  </si>
  <si>
    <t>Date</t>
  </si>
  <si>
    <t>Note</t>
  </si>
  <si>
    <t>Edited by</t>
  </si>
  <si>
    <t>Daniela Lietti</t>
  </si>
  <si>
    <t>correction on Propulsion + Routine averages -&gt; they were mixed up beetween different lines</t>
  </si>
  <si>
    <t>row / cells / columns FORMAT adjusted accordingly to the one in the Score Sheets -&gt; PLEASE DO NOT CHANGE IT!!</t>
  </si>
  <si>
    <t>Freezed panes to better view and fill the respective line per swimmer</t>
  </si>
  <si>
    <t>automatic filling of the Start List columns (Swimmer / YOB / Club) in each sheet -&gt; only the main sheet 'Start List Youth' MUST BE CHANGED for correction</t>
  </si>
  <si>
    <t>Added Drop Down List for TALENT CARD assignment</t>
  </si>
  <si>
    <t>KIDS Evaluation SCALES</t>
  </si>
  <si>
    <r>
      <t xml:space="preserve">Start List - </t>
    </r>
    <r>
      <rPr>
        <b/>
        <sz val="16"/>
        <color rgb="FFFF0000"/>
        <rFont val="Arial Narrow"/>
        <family val="2"/>
      </rPr>
      <t>KIDS</t>
    </r>
    <r>
      <rPr>
        <b/>
        <sz val="16"/>
        <color theme="1"/>
        <rFont val="Arial Narrow"/>
        <family val="2"/>
      </rPr>
      <t xml:space="preserve"> PISTE 2025</t>
    </r>
  </si>
  <si>
    <t>SION</t>
  </si>
  <si>
    <t>LA</t>
  </si>
  <si>
    <t>MARCOTTI Beatrice</t>
  </si>
  <si>
    <t>TONOLI Mila</t>
  </si>
  <si>
    <t>ZINGER Sofia</t>
  </si>
  <si>
    <t>BEREZA Eva</t>
  </si>
  <si>
    <t>MATHYS Lorena</t>
  </si>
  <si>
    <t>MORIN Rebecca</t>
  </si>
  <si>
    <t>BIENEK Victoria</t>
  </si>
  <si>
    <t>GEORGI Giada</t>
  </si>
  <si>
    <t>PRALONG Léonie</t>
  </si>
  <si>
    <t>KERN Leslie Janeth</t>
  </si>
  <si>
    <t>LAFOSSE Margot</t>
  </si>
  <si>
    <t>WEDRYCHOWSKI Ana</t>
  </si>
  <si>
    <t>JAQUET Lucie</t>
  </si>
  <si>
    <t>CLAVEL Margot</t>
  </si>
  <si>
    <t>REICHENBACH Anna</t>
  </si>
  <si>
    <r>
      <t>H</t>
    </r>
    <r>
      <rPr>
        <sz val="11"/>
        <color theme="1"/>
        <rFont val="Calibri"/>
        <family val="2"/>
      </rPr>
      <t>Ä</t>
    </r>
    <r>
      <rPr>
        <sz val="11"/>
        <color theme="1"/>
        <rFont val="Arial Narrow"/>
        <family val="2"/>
      </rPr>
      <t>FLIGER Louise</t>
    </r>
  </si>
  <si>
    <t>DID NOT TAKE PART TO THE RESPECTIVE COMPETITION</t>
  </si>
  <si>
    <t>KIDS PISTE 2025 - Figures Results (without ZEROs)</t>
  </si>
  <si>
    <t>KIDS PISTE 2025 - Detail Results/Ranking Basic Acro</t>
  </si>
  <si>
    <r>
      <rPr>
        <b/>
        <sz val="16"/>
        <color theme="0"/>
        <rFont val="Arial Narrow"/>
        <family val="2"/>
      </rPr>
      <t xml:space="preserve">KIDS </t>
    </r>
    <r>
      <rPr>
        <b/>
        <sz val="16"/>
        <color theme="1"/>
        <rFont val="Arial Narrow"/>
        <family val="2"/>
      </rPr>
      <t>PISTE 2025 - Detail Results/Ranking Stand Leg Ext</t>
    </r>
  </si>
  <si>
    <r>
      <rPr>
        <b/>
        <sz val="16"/>
        <color theme="0"/>
        <rFont val="Arial Narrow"/>
        <family val="2"/>
      </rPr>
      <t xml:space="preserve">KIDS </t>
    </r>
    <r>
      <rPr>
        <b/>
        <sz val="16"/>
        <color theme="1"/>
        <rFont val="Arial Narrow"/>
        <family val="2"/>
      </rPr>
      <t xml:space="preserve">PISTE 2025 - Detail Results/Ranking </t>
    </r>
    <r>
      <rPr>
        <b/>
        <sz val="16"/>
        <rFont val="Arial Narrow"/>
        <family val="2"/>
      </rPr>
      <t>Core Strength</t>
    </r>
    <r>
      <rPr>
        <b/>
        <sz val="16"/>
        <color rgb="FFFF0000"/>
        <rFont val="Arial Narrow"/>
        <family val="2"/>
      </rPr>
      <t/>
    </r>
  </si>
  <si>
    <r>
      <t xml:space="preserve">Total Results </t>
    </r>
    <r>
      <rPr>
        <b/>
        <sz val="16"/>
        <color rgb="FFFF0000"/>
        <rFont val="Arial Narrow"/>
        <family val="2"/>
      </rPr>
      <t xml:space="preserve">KIDS </t>
    </r>
    <r>
      <rPr>
        <b/>
        <sz val="16"/>
        <color theme="1"/>
        <rFont val="Arial Narrow"/>
        <family val="2"/>
      </rPr>
      <t>PISTE 2025</t>
    </r>
  </si>
  <si>
    <r>
      <t>M</t>
    </r>
    <r>
      <rPr>
        <sz val="11"/>
        <color theme="1"/>
        <rFont val="Calibri"/>
        <family val="2"/>
      </rPr>
      <t>Ö</t>
    </r>
    <r>
      <rPr>
        <sz val="11"/>
        <color theme="1"/>
        <rFont val="Arial Narrow"/>
        <family val="2"/>
      </rPr>
      <t>BES Nora</t>
    </r>
  </si>
  <si>
    <t>RONCI Jaya</t>
  </si>
  <si>
    <t>ZIEGLER Emily</t>
  </si>
  <si>
    <t>USHAKOVA Ekaterina</t>
  </si>
  <si>
    <r>
      <t>W</t>
    </r>
    <r>
      <rPr>
        <sz val="11"/>
        <color theme="1"/>
        <rFont val="Calibri"/>
        <family val="2"/>
      </rPr>
      <t>Ö</t>
    </r>
    <r>
      <rPr>
        <sz val="11"/>
        <color theme="1"/>
        <rFont val="Arial Narrow"/>
        <family val="2"/>
      </rPr>
      <t>HRLE Celeste</t>
    </r>
  </si>
  <si>
    <t>SICHKA Erica</t>
  </si>
  <si>
    <t>SCALIA Giada</t>
  </si>
  <si>
    <t>DE PAOLI Nicolò</t>
  </si>
  <si>
    <t>KEELY Leia</t>
  </si>
  <si>
    <t>ELRAFIE Farida</t>
  </si>
  <si>
    <t>BONGNI Elin</t>
  </si>
  <si>
    <t>RIMA Selina</t>
  </si>
  <si>
    <t>LEIGH Clara</t>
  </si>
  <si>
    <t>DROZ Amélie</t>
  </si>
  <si>
    <t>Upper Body Combination, Core Strength, Split Measurements Right – Left – Middle, Propulsion Combination starts by 3 in 50m pool. Routine Set in 25m pool, Body Boost-Barracuda</t>
  </si>
  <si>
    <t>Standing Leg Extension at 90°</t>
  </si>
  <si>
    <t>Arch Measurements, Flexibility in the water (start at the same time with routine set swimmer), Height</t>
  </si>
  <si>
    <t>Lower Body Combination</t>
  </si>
  <si>
    <t>Basic Acrobatics: Front and Back Walkover</t>
  </si>
  <si>
    <t>Label Club factors correted per each category, respectively (added by Fabrizio)</t>
  </si>
  <si>
    <t>2025_001</t>
  </si>
  <si>
    <t>KIDS: Arch &amp; Flexi Grids updated (removed no longer needed values)</t>
  </si>
  <si>
    <t>BB &amp; BC factors updated per each Category, respectively</t>
  </si>
  <si>
    <t>Max rechable score</t>
  </si>
  <si>
    <t>BB / BC DD per category</t>
  </si>
  <si>
    <t>Category</t>
  </si>
  <si>
    <t>KIDS</t>
  </si>
  <si>
    <t>YOUTH</t>
  </si>
  <si>
    <t>JUN-ELI</t>
  </si>
  <si>
    <t>BC3</t>
  </si>
  <si>
    <t>added Grid for BB/BC DD values per category</t>
  </si>
  <si>
    <t>Judge 4</t>
  </si>
  <si>
    <t>Judge 5</t>
  </si>
  <si>
    <t>Basemark</t>
  </si>
  <si>
    <t>Scores incl. Basemark</t>
  </si>
  <si>
    <t>*DNS*</t>
  </si>
  <si>
    <t>nf</t>
  </si>
  <si>
    <t>LIENHART Penelope</t>
  </si>
  <si>
    <t>penalty</t>
  </si>
  <si>
    <t>penalty count</t>
  </si>
  <si>
    <t>Start  KIDS</t>
  </si>
  <si>
    <t>LAND*0.3+WATER*0.4+FIGURE*0.3</t>
  </si>
  <si>
    <t>Environment Factor</t>
  </si>
  <si>
    <t>OVERALL * Env</t>
  </si>
  <si>
    <t>Travelling (0.5)</t>
  </si>
  <si>
    <t>Deductions</t>
  </si>
  <si>
    <t xml:space="preserve">Counts Errors </t>
  </si>
  <si>
    <t>DNS*</t>
  </si>
  <si>
    <t>Total Results KIDS PISTE 2025</t>
  </si>
  <si>
    <r>
      <rPr>
        <b/>
        <sz val="16"/>
        <color theme="0"/>
        <rFont val="Arial Narrow"/>
        <family val="2"/>
      </rPr>
      <t>KIDS</t>
    </r>
    <r>
      <rPr>
        <b/>
        <sz val="16"/>
        <color theme="1"/>
        <rFont val="Arial Narrow"/>
        <family val="2"/>
      </rPr>
      <t xml:space="preserve"> PISTE 2025 - Detail Results/Ranking Upper &amp; Lower Body Youth</t>
    </r>
  </si>
  <si>
    <r>
      <rPr>
        <b/>
        <sz val="16"/>
        <color theme="0"/>
        <rFont val="Arial Narrow"/>
        <family val="2"/>
      </rPr>
      <t xml:space="preserve">KIDS </t>
    </r>
    <r>
      <rPr>
        <b/>
        <sz val="16"/>
        <color theme="1"/>
        <rFont val="Arial Narrow"/>
        <family val="2"/>
      </rPr>
      <t>PISTE 2025 - Detail Results/Ranking Splits, Arch, Extension</t>
    </r>
  </si>
  <si>
    <t>KIDS PISTE 2025 - Detail Results/Ranking Bodyboost/Barracuda</t>
  </si>
  <si>
    <r>
      <rPr>
        <b/>
        <sz val="16"/>
        <color theme="0"/>
        <rFont val="Arial Narrow"/>
        <family val="2"/>
      </rPr>
      <t xml:space="preserve">KIDS </t>
    </r>
    <r>
      <rPr>
        <b/>
        <sz val="16"/>
        <color theme="1"/>
        <rFont val="Arial Narrow"/>
        <family val="2"/>
      </rPr>
      <t xml:space="preserve">PISTE 2025 - Detail Results/Ranking </t>
    </r>
    <r>
      <rPr>
        <b/>
        <sz val="16"/>
        <rFont val="Arial Narrow"/>
        <family val="2"/>
      </rPr>
      <t>Propulsion Combination</t>
    </r>
  </si>
  <si>
    <t>KIDS PISTE 2025 -Detail Results/Ranking Flexibility in water</t>
  </si>
  <si>
    <t>KIDS PISTE 2025 - Detail Results Height</t>
  </si>
  <si>
    <t>*will be distributed only when regional activity is confirmed</t>
  </si>
  <si>
    <t>Regional*</t>
  </si>
  <si>
    <t>KIDS PISTE 2025 - Detail Results/Ranking Routine Set</t>
  </si>
  <si>
    <t>Height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</si>
</sst>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000"/>
    <numFmt numFmtId="167" formatCode="_ * #,##0.0000_ ;_ * \-#,##0.0000_ ;_ * &quot;-&quot;??_ ;_ @_ "/>
    <numFmt numFmtId="168" formatCode="_-* #,##0_-;\-* #,##0_-;_-* &quot;-&quot;??_-;_-@_-"/>
    <numFmt numFmtId="169" formatCode="0.0000_ ;[Red]\-0.0000\ "/>
    <numFmt numFmtId="170" formatCode="_ * #,##0.0_ ;_ * \-#,##0.0_ ;_ * &quot;-&quot;??_ ;_ @_ "/>
    <numFmt numFmtId="171" formatCode="_ * #,##0_ ;_ * \-#,##0_ ;_ * &quot;-&quot;??_ ;_ @_ "/>
    <numFmt numFmtId="172" formatCode="0.000"/>
    <numFmt numFmtId="173" formatCode="_ * #,##0.000_ ;_ * \-#,##0.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1"/>
      <color theme="0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Hind Light"/>
      <family val="2"/>
    </font>
    <font>
      <b/>
      <sz val="16"/>
      <color theme="1"/>
      <name val="Arial Narrow"/>
      <family val="2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sz val="11"/>
      <color theme="0"/>
      <name val="Arial Narrow"/>
      <family val="2"/>
    </font>
    <font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Calibri"/>
      <family val="2"/>
    </font>
    <font>
      <sz val="11"/>
      <color rgb="FF9C0006"/>
      <name val="Calibri"/>
      <family val="2"/>
      <scheme val="minor"/>
    </font>
    <font>
      <strike/>
      <sz val="11"/>
      <color rgb="FFFF0000"/>
      <name val="Arial Narrow"/>
      <family val="2"/>
    </font>
    <font>
      <strike/>
      <sz val="11"/>
      <color rgb="FFFF0000"/>
      <name val="Calibri"/>
      <family val="2"/>
      <scheme val="minor"/>
    </font>
    <font>
      <sz val="11"/>
      <color rgb="FFFF0000"/>
      <name val="Arial Narrow"/>
      <family val="2"/>
    </font>
    <font>
      <b/>
      <sz val="14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C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B0FF8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67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  <fill>
      <patternFill patternType="solid">
        <fgColor theme="7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10" fillId="0" borderId="0"/>
    <xf numFmtId="0" fontId="25" fillId="27" borderId="0" applyNumberFormat="0" applyBorder="0" applyAlignment="0" applyProtection="0"/>
  </cellStyleXfs>
  <cellXfs count="9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1" fontId="1" fillId="0" borderId="18" xfId="0" applyNumberFormat="1" applyFont="1" applyBorder="1" applyAlignment="1">
      <alignment horizontal="center"/>
    </xf>
    <xf numFmtId="0" fontId="1" fillId="7" borderId="0" xfId="0" applyFont="1" applyFill="1"/>
    <xf numFmtId="1" fontId="1" fillId="0" borderId="1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13" borderId="10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14" borderId="10" xfId="0" applyNumberFormat="1" applyFont="1" applyFill="1" applyBorder="1" applyAlignment="1">
      <alignment horizontal="center"/>
    </xf>
    <xf numFmtId="2" fontId="1" fillId="15" borderId="10" xfId="0" applyNumberFormat="1" applyFont="1" applyFill="1" applyBorder="1" applyAlignment="1">
      <alignment horizontal="center"/>
    </xf>
    <xf numFmtId="2" fontId="1" fillId="16" borderId="10" xfId="0" applyNumberFormat="1" applyFont="1" applyFill="1" applyBorder="1" applyAlignment="1">
      <alignment horizontal="center"/>
    </xf>
    <xf numFmtId="2" fontId="1" fillId="13" borderId="0" xfId="0" applyNumberFormat="1" applyFont="1" applyFill="1" applyAlignment="1">
      <alignment horizontal="center"/>
    </xf>
    <xf numFmtId="2" fontId="1" fillId="14" borderId="0" xfId="0" applyNumberFormat="1" applyFont="1" applyFill="1" applyAlignment="1">
      <alignment horizontal="center"/>
    </xf>
    <xf numFmtId="2" fontId="1" fillId="15" borderId="0" xfId="0" applyNumberFormat="1" applyFont="1" applyFill="1" applyAlignment="1">
      <alignment horizontal="center"/>
    </xf>
    <xf numFmtId="2" fontId="1" fillId="16" borderId="0" xfId="0" applyNumberFormat="1" applyFont="1" applyFill="1" applyAlignment="1">
      <alignment horizontal="center"/>
    </xf>
    <xf numFmtId="165" fontId="2" fillId="12" borderId="40" xfId="0" applyNumberFormat="1" applyFont="1" applyFill="1" applyBorder="1" applyAlignment="1">
      <alignment vertical="center"/>
    </xf>
    <xf numFmtId="165" fontId="2" fillId="12" borderId="41" xfId="0" applyNumberFormat="1" applyFont="1" applyFill="1" applyBorder="1" applyAlignment="1">
      <alignment vertical="center"/>
    </xf>
    <xf numFmtId="165" fontId="2" fillId="12" borderId="4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1" fillId="0" borderId="1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2" fillId="0" borderId="39" xfId="0" applyFont="1" applyBorder="1" applyAlignment="1">
      <alignment horizontal="left" vertical="center"/>
    </xf>
    <xf numFmtId="1" fontId="1" fillId="0" borderId="44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6" fontId="6" fillId="0" borderId="14" xfId="0" applyNumberFormat="1" applyFont="1" applyBorder="1" applyAlignment="1" applyProtection="1">
      <alignment horizontal="center"/>
      <protection hidden="1"/>
    </xf>
    <xf numFmtId="0" fontId="1" fillId="0" borderId="45" xfId="0" applyFont="1" applyBorder="1"/>
    <xf numFmtId="166" fontId="6" fillId="0" borderId="12" xfId="0" applyNumberFormat="1" applyFont="1" applyBorder="1" applyAlignment="1" applyProtection="1">
      <alignment horizontal="center"/>
      <protection hidden="1"/>
    </xf>
    <xf numFmtId="1" fontId="6" fillId="0" borderId="14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6" fillId="21" borderId="16" xfId="0" applyNumberFormat="1" applyFont="1" applyFill="1" applyBorder="1" applyAlignment="1">
      <alignment horizontal="center" vertical="center"/>
    </xf>
    <xf numFmtId="2" fontId="6" fillId="21" borderId="9" xfId="0" applyNumberFormat="1" applyFont="1" applyFill="1" applyBorder="1" applyAlignment="1">
      <alignment horizontal="center" vertical="center"/>
    </xf>
    <xf numFmtId="2" fontId="6" fillId="21" borderId="27" xfId="0" applyNumberFormat="1" applyFont="1" applyFill="1" applyBorder="1" applyAlignment="1">
      <alignment horizontal="center" vertical="center"/>
    </xf>
    <xf numFmtId="2" fontId="6" fillId="21" borderId="8" xfId="0" applyNumberFormat="1" applyFont="1" applyFill="1" applyBorder="1" applyAlignment="1">
      <alignment horizontal="center" vertical="center"/>
    </xf>
    <xf numFmtId="2" fontId="6" fillId="21" borderId="15" xfId="0" applyNumberFormat="1" applyFont="1" applyFill="1" applyBorder="1" applyAlignment="1">
      <alignment horizontal="center" vertical="center"/>
    </xf>
    <xf numFmtId="167" fontId="1" fillId="0" borderId="62" xfId="2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6" fillId="21" borderId="57" xfId="0" applyNumberFormat="1" applyFont="1" applyFill="1" applyBorder="1" applyAlignment="1">
      <alignment horizontal="center" vertical="center"/>
    </xf>
    <xf numFmtId="2" fontId="6" fillId="21" borderId="11" xfId="0" applyNumberFormat="1" applyFont="1" applyFill="1" applyBorder="1" applyAlignment="1">
      <alignment horizontal="center" vertical="center"/>
    </xf>
    <xf numFmtId="2" fontId="6" fillId="21" borderId="44" xfId="0" applyNumberFormat="1" applyFont="1" applyFill="1" applyBorder="1" applyAlignment="1">
      <alignment horizontal="center" vertical="center"/>
    </xf>
    <xf numFmtId="2" fontId="6" fillId="21" borderId="10" xfId="0" applyNumberFormat="1" applyFont="1" applyFill="1" applyBorder="1" applyAlignment="1">
      <alignment horizontal="center" vertical="center"/>
    </xf>
    <xf numFmtId="2" fontId="6" fillId="21" borderId="12" xfId="0" applyNumberFormat="1" applyFont="1" applyFill="1" applyBorder="1" applyAlignment="1">
      <alignment horizontal="center" vertical="center"/>
    </xf>
    <xf numFmtId="167" fontId="1" fillId="0" borderId="22" xfId="2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0" borderId="35" xfId="0" applyFont="1" applyBorder="1" applyAlignment="1">
      <alignment horizontal="center" vertical="center"/>
    </xf>
    <xf numFmtId="2" fontId="6" fillId="21" borderId="78" xfId="0" applyNumberFormat="1" applyFont="1" applyFill="1" applyBorder="1" applyAlignment="1">
      <alignment horizontal="center" vertical="center"/>
    </xf>
    <xf numFmtId="2" fontId="6" fillId="21" borderId="35" xfId="0" applyNumberFormat="1" applyFont="1" applyFill="1" applyBorder="1" applyAlignment="1">
      <alignment horizontal="center" vertical="center"/>
    </xf>
    <xf numFmtId="2" fontId="6" fillId="21" borderId="77" xfId="0" applyNumberFormat="1" applyFont="1" applyFill="1" applyBorder="1" applyAlignment="1">
      <alignment horizontal="center" vertical="center"/>
    </xf>
    <xf numFmtId="2" fontId="6" fillId="21" borderId="73" xfId="0" applyNumberFormat="1" applyFont="1" applyFill="1" applyBorder="1" applyAlignment="1">
      <alignment horizontal="center" vertical="center"/>
    </xf>
    <xf numFmtId="2" fontId="6" fillId="21" borderId="75" xfId="0" applyNumberFormat="1" applyFont="1" applyFill="1" applyBorder="1" applyAlignment="1">
      <alignment horizontal="center" vertical="center"/>
    </xf>
    <xf numFmtId="2" fontId="1" fillId="13" borderId="57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6" fontId="1" fillId="13" borderId="68" xfId="0" applyNumberFormat="1" applyFont="1" applyFill="1" applyBorder="1" applyAlignment="1">
      <alignment horizontal="center" vertical="center"/>
    </xf>
    <xf numFmtId="166" fontId="1" fillId="13" borderId="9" xfId="0" applyNumberFormat="1" applyFont="1" applyFill="1" applyBorder="1" applyAlignment="1">
      <alignment horizontal="center" vertical="center"/>
    </xf>
    <xf numFmtId="166" fontId="1" fillId="13" borderId="57" xfId="0" applyNumberFormat="1" applyFont="1" applyFill="1" applyBorder="1" applyAlignment="1">
      <alignment horizontal="center" vertical="center"/>
    </xf>
    <xf numFmtId="166" fontId="1" fillId="2" borderId="22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2" borderId="57" xfId="0" applyNumberFormat="1" applyFont="1" applyFill="1" applyBorder="1" applyAlignment="1">
      <alignment horizontal="center" vertical="center"/>
    </xf>
    <xf numFmtId="166" fontId="1" fillId="14" borderId="22" xfId="0" applyNumberFormat="1" applyFont="1" applyFill="1" applyBorder="1" applyAlignment="1">
      <alignment horizontal="center" vertical="center"/>
    </xf>
    <xf numFmtId="166" fontId="1" fillId="14" borderId="9" xfId="0" applyNumberFormat="1" applyFont="1" applyFill="1" applyBorder="1" applyAlignment="1">
      <alignment horizontal="center" vertical="center"/>
    </xf>
    <xf numFmtId="166" fontId="1" fillId="14" borderId="5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1" fontId="1" fillId="0" borderId="44" xfId="0" applyNumberFormat="1" applyFont="1" applyBorder="1" applyAlignment="1">
      <alignment horizontal="center" vertical="center"/>
    </xf>
    <xf numFmtId="166" fontId="1" fillId="13" borderId="11" xfId="0" applyNumberFormat="1" applyFont="1" applyFill="1" applyBorder="1" applyAlignment="1">
      <alignment horizontal="center" vertical="center"/>
    </xf>
    <xf numFmtId="166" fontId="1" fillId="2" borderId="11" xfId="0" applyNumberFormat="1" applyFont="1" applyFill="1" applyBorder="1" applyAlignment="1">
      <alignment horizontal="center" vertical="center"/>
    </xf>
    <xf numFmtId="166" fontId="1" fillId="14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6" fontId="1" fillId="0" borderId="60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4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73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1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/>
    </xf>
    <xf numFmtId="165" fontId="6" fillId="0" borderId="59" xfId="0" applyNumberFormat="1" applyFont="1" applyBorder="1" applyAlignment="1">
      <alignment horizontal="center" vertical="center"/>
    </xf>
    <xf numFmtId="165" fontId="6" fillId="0" borderId="60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6" fillId="0" borderId="44" xfId="0" applyFont="1" applyBorder="1" applyAlignment="1" applyProtection="1">
      <alignment horizontal="center" vertical="center"/>
      <protection hidden="1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6" fontId="5" fillId="10" borderId="60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vertical="center"/>
    </xf>
    <xf numFmtId="0" fontId="6" fillId="0" borderId="11" xfId="0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5" fillId="10" borderId="22" xfId="0" applyNumberFormat="1" applyFont="1" applyFill="1" applyBorder="1" applyAlignment="1">
      <alignment horizontal="center" vertical="center"/>
    </xf>
    <xf numFmtId="166" fontId="5" fillId="10" borderId="59" xfId="0" applyNumberFormat="1" applyFont="1" applyFill="1" applyBorder="1" applyAlignment="1">
      <alignment horizontal="center" vertical="center"/>
    </xf>
    <xf numFmtId="166" fontId="5" fillId="10" borderId="30" xfId="0" applyNumberFormat="1" applyFont="1" applyFill="1" applyBorder="1" applyAlignment="1">
      <alignment horizontal="center" vertical="center"/>
    </xf>
    <xf numFmtId="166" fontId="5" fillId="10" borderId="60" xfId="0" applyNumberFormat="1" applyFont="1" applyFill="1" applyBorder="1" applyAlignment="1">
      <alignment horizontal="center" vertical="center"/>
    </xf>
    <xf numFmtId="166" fontId="5" fillId="10" borderId="4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8" fillId="5" borderId="50" xfId="0" applyNumberFormat="1" applyFont="1" applyFill="1" applyBorder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7" xfId="0" applyFont="1" applyBorder="1" applyAlignment="1" applyProtection="1">
      <alignment vertical="center"/>
      <protection hidden="1"/>
    </xf>
    <xf numFmtId="166" fontId="1" fillId="0" borderId="18" xfId="0" applyNumberFormat="1" applyFont="1" applyBorder="1" applyAlignment="1">
      <alignment horizontal="center" vertical="center"/>
    </xf>
    <xf numFmtId="166" fontId="1" fillId="0" borderId="37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9" fontId="1" fillId="0" borderId="37" xfId="0" applyNumberFormat="1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9" fontId="1" fillId="0" borderId="11" xfId="0" applyNumberFormat="1" applyFont="1" applyBorder="1" applyAlignment="1">
      <alignment horizontal="center" vertical="center"/>
    </xf>
    <xf numFmtId="0" fontId="1" fillId="0" borderId="38" xfId="0" applyFont="1" applyBorder="1" applyAlignment="1" applyProtection="1">
      <alignment vertical="center"/>
      <protection hidden="1"/>
    </xf>
    <xf numFmtId="169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0" fontId="17" fillId="0" borderId="3" xfId="0" applyFont="1" applyBorder="1" applyAlignment="1">
      <alignment vertical="top" wrapText="1"/>
    </xf>
    <xf numFmtId="165" fontId="18" fillId="0" borderId="50" xfId="0" applyNumberFormat="1" applyFont="1" applyBorder="1" applyAlignment="1">
      <alignment vertical="top" wrapText="1"/>
    </xf>
    <xf numFmtId="166" fontId="19" fillId="0" borderId="50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165" fontId="18" fillId="0" borderId="49" xfId="0" applyNumberFormat="1" applyFont="1" applyBorder="1" applyAlignment="1">
      <alignment horizontal="center" vertical="top" wrapText="1"/>
    </xf>
    <xf numFmtId="1" fontId="6" fillId="0" borderId="37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" fontId="2" fillId="0" borderId="19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165" fontId="5" fillId="0" borderId="7" xfId="0" applyNumberFormat="1" applyFont="1" applyBorder="1" applyAlignment="1">
      <alignment horizontal="center" vertical="top" wrapText="1"/>
    </xf>
    <xf numFmtId="165" fontId="2" fillId="0" borderId="19" xfId="0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 wrapText="1"/>
    </xf>
    <xf numFmtId="166" fontId="5" fillId="0" borderId="32" xfId="0" applyNumberFormat="1" applyFont="1" applyBorder="1" applyAlignment="1">
      <alignment horizontal="center" vertical="top" wrapText="1"/>
    </xf>
    <xf numFmtId="0" fontId="1" fillId="5" borderId="0" xfId="0" applyFont="1" applyFill="1"/>
    <xf numFmtId="0" fontId="1" fillId="9" borderId="0" xfId="0" applyFont="1" applyFill="1"/>
    <xf numFmtId="0" fontId="15" fillId="0" borderId="0" xfId="0" applyFont="1" applyAlignment="1">
      <alignment horizontal="center" vertical="center"/>
    </xf>
    <xf numFmtId="165" fontId="18" fillId="0" borderId="0" xfId="0" applyNumberFormat="1" applyFont="1" applyAlignment="1">
      <alignment vertical="center"/>
    </xf>
    <xf numFmtId="165" fontId="2" fillId="14" borderId="51" xfId="0" applyNumberFormat="1" applyFont="1" applyFill="1" applyBorder="1" applyAlignment="1">
      <alignment horizontal="center" vertical="center"/>
    </xf>
    <xf numFmtId="165" fontId="2" fillId="14" borderId="53" xfId="0" applyNumberFormat="1" applyFont="1" applyFill="1" applyBorder="1" applyAlignment="1">
      <alignment horizontal="center" vertical="center"/>
    </xf>
    <xf numFmtId="2" fontId="1" fillId="14" borderId="8" xfId="0" applyNumberFormat="1" applyFont="1" applyFill="1" applyBorder="1" applyAlignment="1">
      <alignment horizontal="center"/>
    </xf>
    <xf numFmtId="2" fontId="1" fillId="14" borderId="9" xfId="0" applyNumberFormat="1" applyFont="1" applyFill="1" applyBorder="1" applyAlignment="1">
      <alignment horizontal="center"/>
    </xf>
    <xf numFmtId="2" fontId="1" fillId="14" borderId="27" xfId="0" applyNumberFormat="1" applyFont="1" applyFill="1" applyBorder="1" applyAlignment="1">
      <alignment horizontal="center"/>
    </xf>
    <xf numFmtId="2" fontId="1" fillId="14" borderId="15" xfId="0" applyNumberFormat="1" applyFont="1" applyFill="1" applyBorder="1" applyAlignment="1">
      <alignment horizontal="center"/>
    </xf>
    <xf numFmtId="2" fontId="1" fillId="14" borderId="11" xfId="0" applyNumberFormat="1" applyFont="1" applyFill="1" applyBorder="1" applyAlignment="1">
      <alignment horizontal="center"/>
    </xf>
    <xf numFmtId="2" fontId="1" fillId="14" borderId="44" xfId="0" applyNumberFormat="1" applyFont="1" applyFill="1" applyBorder="1" applyAlignment="1">
      <alignment horizontal="center"/>
    </xf>
    <xf numFmtId="2" fontId="1" fillId="14" borderId="12" xfId="0" applyNumberFormat="1" applyFont="1" applyFill="1" applyBorder="1" applyAlignment="1">
      <alignment horizontal="center"/>
    </xf>
    <xf numFmtId="165" fontId="18" fillId="0" borderId="0" xfId="0" applyNumberFormat="1" applyFont="1" applyAlignment="1">
      <alignment horizontal="center" vertical="center"/>
    </xf>
    <xf numFmtId="166" fontId="5" fillId="10" borderId="17" xfId="0" applyNumberFormat="1" applyFont="1" applyFill="1" applyBorder="1" applyAlignment="1">
      <alignment horizontal="center" vertical="center"/>
    </xf>
    <xf numFmtId="166" fontId="5" fillId="10" borderId="29" xfId="0" applyNumberFormat="1" applyFont="1" applyFill="1" applyBorder="1" applyAlignment="1">
      <alignment horizontal="center"/>
    </xf>
    <xf numFmtId="166" fontId="5" fillId="10" borderId="29" xfId="0" applyNumberFormat="1" applyFont="1" applyFill="1" applyBorder="1" applyAlignment="1">
      <alignment horizontal="center" vertical="center"/>
    </xf>
    <xf numFmtId="166" fontId="5" fillId="10" borderId="62" xfId="0" applyNumberFormat="1" applyFont="1" applyFill="1" applyBorder="1" applyAlignment="1">
      <alignment horizontal="center" vertical="center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33" xfId="0" applyNumberFormat="1" applyFont="1" applyFill="1" applyBorder="1" applyAlignment="1">
      <alignment horizontal="center" vertical="center"/>
    </xf>
    <xf numFmtId="166" fontId="5" fillId="10" borderId="38" xfId="0" applyNumberFormat="1" applyFont="1" applyFill="1" applyBorder="1" applyAlignment="1">
      <alignment horizontal="center" vertical="center"/>
    </xf>
    <xf numFmtId="166" fontId="20" fillId="10" borderId="49" xfId="0" applyNumberFormat="1" applyFont="1" applyFill="1" applyBorder="1" applyAlignment="1">
      <alignment horizontal="center" vertical="top" wrapText="1"/>
    </xf>
    <xf numFmtId="166" fontId="20" fillId="10" borderId="28" xfId="0" applyNumberFormat="1" applyFont="1" applyFill="1" applyBorder="1" applyAlignment="1">
      <alignment horizontal="center" vertical="top" wrapText="1"/>
    </xf>
    <xf numFmtId="165" fontId="2" fillId="3" borderId="50" xfId="0" applyNumberFormat="1" applyFont="1" applyFill="1" applyBorder="1" applyAlignment="1">
      <alignment horizontal="center" vertical="center"/>
    </xf>
    <xf numFmtId="167" fontId="2" fillId="10" borderId="59" xfId="2" applyNumberFormat="1" applyFont="1" applyFill="1" applyBorder="1" applyAlignment="1">
      <alignment horizontal="center" vertical="center"/>
    </xf>
    <xf numFmtId="167" fontId="2" fillId="10" borderId="60" xfId="2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6" fontId="1" fillId="10" borderId="59" xfId="0" applyNumberFormat="1" applyFont="1" applyFill="1" applyBorder="1" applyAlignment="1">
      <alignment horizontal="center" vertical="center"/>
    </xf>
    <xf numFmtId="166" fontId="1" fillId="10" borderId="60" xfId="0" applyNumberFormat="1" applyFont="1" applyFill="1" applyBorder="1" applyAlignment="1">
      <alignment horizontal="center" vertical="center"/>
    </xf>
    <xf numFmtId="166" fontId="5" fillId="15" borderId="22" xfId="0" applyNumberFormat="1" applyFont="1" applyFill="1" applyBorder="1" applyAlignment="1">
      <alignment horizontal="center" vertical="center"/>
    </xf>
    <xf numFmtId="166" fontId="5" fillId="15" borderId="59" xfId="0" applyNumberFormat="1" applyFont="1" applyFill="1" applyBorder="1" applyAlignment="1">
      <alignment horizontal="center" vertical="center"/>
    </xf>
    <xf numFmtId="166" fontId="5" fillId="15" borderId="30" xfId="0" applyNumberFormat="1" applyFont="1" applyFill="1" applyBorder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165" fontId="18" fillId="0" borderId="59" xfId="0" applyNumberFormat="1" applyFont="1" applyBorder="1" applyAlignment="1">
      <alignment horizontal="center" vertical="center" wrapText="1"/>
    </xf>
    <xf numFmtId="166" fontId="20" fillId="10" borderId="47" xfId="0" applyNumberFormat="1" applyFont="1" applyFill="1" applyBorder="1" applyAlignment="1">
      <alignment horizontal="center" vertical="center" wrapText="1"/>
    </xf>
    <xf numFmtId="1" fontId="18" fillId="0" borderId="61" xfId="0" applyNumberFormat="1" applyFont="1" applyBorder="1" applyAlignment="1">
      <alignment horizontal="center" vertical="center" wrapText="1"/>
    </xf>
    <xf numFmtId="166" fontId="20" fillId="0" borderId="61" xfId="0" applyNumberFormat="1" applyFont="1" applyBorder="1" applyAlignment="1">
      <alignment horizontal="center" vertical="center" wrapText="1"/>
    </xf>
    <xf numFmtId="166" fontId="20" fillId="10" borderId="17" xfId="0" applyNumberFormat="1" applyFont="1" applyFill="1" applyBorder="1" applyAlignment="1">
      <alignment horizontal="center" vertical="center" wrapText="1"/>
    </xf>
    <xf numFmtId="166" fontId="20" fillId="10" borderId="31" xfId="0" applyNumberFormat="1" applyFont="1" applyFill="1" applyBorder="1" applyAlignment="1">
      <alignment horizontal="center" vertical="center" wrapText="1"/>
    </xf>
    <xf numFmtId="166" fontId="20" fillId="10" borderId="65" xfId="0" applyNumberFormat="1" applyFont="1" applyFill="1" applyBorder="1" applyAlignment="1">
      <alignment horizontal="center" vertical="center" wrapText="1"/>
    </xf>
    <xf numFmtId="166" fontId="20" fillId="10" borderId="25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6" fontId="20" fillId="10" borderId="0" xfId="0" applyNumberFormat="1" applyFont="1" applyFill="1" applyAlignment="1">
      <alignment horizontal="center" vertical="top" wrapText="1"/>
    </xf>
    <xf numFmtId="166" fontId="20" fillId="10" borderId="20" xfId="0" applyNumberFormat="1" applyFont="1" applyFill="1" applyBorder="1" applyAlignment="1">
      <alignment horizontal="center" vertical="top" wrapText="1"/>
    </xf>
    <xf numFmtId="166" fontId="20" fillId="10" borderId="5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1" fontId="2" fillId="0" borderId="28" xfId="0" applyNumberFormat="1" applyFont="1" applyBorder="1" applyAlignment="1">
      <alignment horizontal="center" vertical="top" wrapText="1"/>
    </xf>
    <xf numFmtId="166" fontId="14" fillId="10" borderId="30" xfId="0" applyNumberFormat="1" applyFont="1" applyFill="1" applyBorder="1" applyAlignment="1">
      <alignment horizontal="center" vertical="center"/>
    </xf>
    <xf numFmtId="166" fontId="14" fillId="10" borderId="11" xfId="0" applyNumberFormat="1" applyFont="1" applyFill="1" applyBorder="1" applyAlignment="1">
      <alignment horizontal="center" vertical="center"/>
    </xf>
    <xf numFmtId="166" fontId="14" fillId="10" borderId="37" xfId="0" applyNumberFormat="1" applyFont="1" applyFill="1" applyBorder="1" applyAlignment="1">
      <alignment horizontal="center" vertical="center"/>
    </xf>
    <xf numFmtId="166" fontId="20" fillId="10" borderId="47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59" xfId="0" applyFont="1" applyBorder="1" applyAlignment="1">
      <alignment horizontal="center" vertical="center"/>
    </xf>
    <xf numFmtId="1" fontId="2" fillId="0" borderId="61" xfId="0" applyNumberFormat="1" applyFont="1" applyBorder="1" applyAlignment="1">
      <alignment horizontal="center" vertical="center"/>
    </xf>
    <xf numFmtId="165" fontId="18" fillId="0" borderId="59" xfId="0" applyNumberFormat="1" applyFont="1" applyBorder="1" applyAlignment="1">
      <alignment horizontal="center" vertical="center"/>
    </xf>
    <xf numFmtId="166" fontId="5" fillId="0" borderId="61" xfId="0" applyNumberFormat="1" applyFont="1" applyBorder="1" applyAlignment="1">
      <alignment horizontal="center" vertical="center"/>
    </xf>
    <xf numFmtId="0" fontId="18" fillId="0" borderId="59" xfId="0" applyFont="1" applyBorder="1" applyAlignment="1">
      <alignment horizontal="center"/>
    </xf>
    <xf numFmtId="165" fontId="18" fillId="5" borderId="49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4" fillId="10" borderId="60" xfId="0" applyNumberFormat="1" applyFont="1" applyFill="1" applyBorder="1" applyAlignment="1">
      <alignment horizontal="center" vertical="center"/>
    </xf>
    <xf numFmtId="166" fontId="14" fillId="10" borderId="6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10" borderId="61" xfId="0" applyFont="1" applyFill="1" applyBorder="1" applyAlignment="1">
      <alignment horizontal="center" vertical="center"/>
    </xf>
    <xf numFmtId="0" fontId="8" fillId="10" borderId="60" xfId="0" applyFont="1" applyFill="1" applyBorder="1" applyAlignment="1">
      <alignment horizontal="center" vertical="center"/>
    </xf>
    <xf numFmtId="166" fontId="18" fillId="10" borderId="49" xfId="0" applyNumberFormat="1" applyFont="1" applyFill="1" applyBorder="1" applyAlignment="1">
      <alignment horizontal="center" vertical="center"/>
    </xf>
    <xf numFmtId="166" fontId="18" fillId="10" borderId="28" xfId="0" applyNumberFormat="1" applyFont="1" applyFill="1" applyBorder="1" applyAlignment="1">
      <alignment horizontal="center" vertical="center"/>
    </xf>
    <xf numFmtId="165" fontId="21" fillId="0" borderId="19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165" fontId="21" fillId="14" borderId="19" xfId="0" applyNumberFormat="1" applyFont="1" applyFill="1" applyBorder="1" applyAlignment="1">
      <alignment horizontal="center" vertical="center"/>
    </xf>
    <xf numFmtId="165" fontId="21" fillId="14" borderId="17" xfId="0" applyNumberFormat="1" applyFont="1" applyFill="1" applyBorder="1" applyAlignment="1">
      <alignment horizontal="center" vertical="center"/>
    </xf>
    <xf numFmtId="165" fontId="21" fillId="14" borderId="5" xfId="0" applyNumberFormat="1" applyFont="1" applyFill="1" applyBorder="1" applyAlignment="1">
      <alignment horizontal="center" vertical="center"/>
    </xf>
    <xf numFmtId="165" fontId="21" fillId="12" borderId="19" xfId="0" applyNumberFormat="1" applyFont="1" applyFill="1" applyBorder="1" applyAlignment="1">
      <alignment horizontal="center" vertical="center"/>
    </xf>
    <xf numFmtId="165" fontId="21" fillId="12" borderId="6" xfId="0" applyNumberFormat="1" applyFont="1" applyFill="1" applyBorder="1" applyAlignment="1">
      <alignment horizontal="center" vertical="center"/>
    </xf>
    <xf numFmtId="165" fontId="21" fillId="12" borderId="17" xfId="0" applyNumberFormat="1" applyFont="1" applyFill="1" applyBorder="1" applyAlignment="1">
      <alignment horizontal="center" vertical="center"/>
    </xf>
    <xf numFmtId="165" fontId="21" fillId="0" borderId="6" xfId="0" applyNumberFormat="1" applyFont="1" applyBorder="1" applyAlignment="1">
      <alignment horizontal="center" vertical="center"/>
    </xf>
    <xf numFmtId="165" fontId="21" fillId="0" borderId="21" xfId="0" applyNumberFormat="1" applyFont="1" applyBorder="1" applyAlignment="1">
      <alignment horizontal="center" vertical="center"/>
    </xf>
    <xf numFmtId="2" fontId="21" fillId="0" borderId="64" xfId="0" applyNumberFormat="1" applyFont="1" applyBorder="1" applyAlignment="1">
      <alignment horizontal="center" vertical="center"/>
    </xf>
    <xf numFmtId="2" fontId="21" fillId="0" borderId="55" xfId="0" applyNumberFormat="1" applyFont="1" applyBorder="1" applyAlignment="1">
      <alignment horizontal="center" vertical="center"/>
    </xf>
    <xf numFmtId="2" fontId="21" fillId="0" borderId="69" xfId="0" applyNumberFormat="1" applyFont="1" applyBorder="1" applyAlignment="1">
      <alignment horizontal="center" vertical="center"/>
    </xf>
    <xf numFmtId="2" fontId="21" fillId="0" borderId="54" xfId="0" applyNumberFormat="1" applyFont="1" applyBorder="1" applyAlignment="1">
      <alignment horizontal="center" vertical="center"/>
    </xf>
    <xf numFmtId="2" fontId="21" fillId="14" borderId="55" xfId="0" applyNumberFormat="1" applyFont="1" applyFill="1" applyBorder="1" applyAlignment="1">
      <alignment horizontal="center" vertical="center"/>
    </xf>
    <xf numFmtId="2" fontId="21" fillId="14" borderId="69" xfId="0" applyNumberFormat="1" applyFont="1" applyFill="1" applyBorder="1" applyAlignment="1">
      <alignment horizontal="center" vertical="center"/>
    </xf>
    <xf numFmtId="2" fontId="21" fillId="14" borderId="76" xfId="0" applyNumberFormat="1" applyFont="1" applyFill="1" applyBorder="1" applyAlignment="1">
      <alignment horizontal="center" vertical="center"/>
    </xf>
    <xf numFmtId="2" fontId="21" fillId="14" borderId="64" xfId="0" applyNumberFormat="1" applyFont="1" applyFill="1" applyBorder="1" applyAlignment="1">
      <alignment horizontal="center" vertical="center"/>
    </xf>
    <xf numFmtId="2" fontId="21" fillId="14" borderId="54" xfId="0" applyNumberFormat="1" applyFont="1" applyFill="1" applyBorder="1" applyAlignment="1">
      <alignment horizontal="center" vertical="center"/>
    </xf>
    <xf numFmtId="2" fontId="21" fillId="13" borderId="64" xfId="0" applyNumberFormat="1" applyFont="1" applyFill="1" applyBorder="1" applyAlignment="1">
      <alignment horizontal="center" vertical="center"/>
    </xf>
    <xf numFmtId="2" fontId="21" fillId="13" borderId="55" xfId="0" applyNumberFormat="1" applyFont="1" applyFill="1" applyBorder="1" applyAlignment="1">
      <alignment horizontal="center" vertical="center"/>
    </xf>
    <xf numFmtId="2" fontId="21" fillId="13" borderId="53" xfId="0" applyNumberFormat="1" applyFont="1" applyFill="1" applyBorder="1" applyAlignment="1">
      <alignment horizontal="center" vertical="center"/>
    </xf>
    <xf numFmtId="2" fontId="21" fillId="2" borderId="64" xfId="0" applyNumberFormat="1" applyFont="1" applyFill="1" applyBorder="1" applyAlignment="1">
      <alignment horizontal="center" vertical="center"/>
    </xf>
    <xf numFmtId="2" fontId="21" fillId="2" borderId="55" xfId="0" applyNumberFormat="1" applyFont="1" applyFill="1" applyBorder="1" applyAlignment="1">
      <alignment horizontal="center" vertical="center"/>
    </xf>
    <xf numFmtId="2" fontId="21" fillId="2" borderId="53" xfId="0" applyNumberFormat="1" applyFont="1" applyFill="1" applyBorder="1" applyAlignment="1">
      <alignment horizontal="center" vertical="center"/>
    </xf>
    <xf numFmtId="2" fontId="21" fillId="14" borderId="53" xfId="0" applyNumberFormat="1" applyFont="1" applyFill="1" applyBorder="1" applyAlignment="1">
      <alignment horizontal="center" vertical="center"/>
    </xf>
    <xf numFmtId="2" fontId="21" fillId="15" borderId="64" xfId="0" applyNumberFormat="1" applyFont="1" applyFill="1" applyBorder="1" applyAlignment="1">
      <alignment horizontal="center" vertical="center"/>
    </xf>
    <xf numFmtId="2" fontId="21" fillId="15" borderId="55" xfId="0" applyNumberFormat="1" applyFont="1" applyFill="1" applyBorder="1" applyAlignment="1">
      <alignment horizontal="center" vertical="center"/>
    </xf>
    <xf numFmtId="2" fontId="21" fillId="15" borderId="53" xfId="0" applyNumberFormat="1" applyFont="1" applyFill="1" applyBorder="1" applyAlignment="1">
      <alignment horizontal="center" vertical="center"/>
    </xf>
    <xf numFmtId="2" fontId="21" fillId="16" borderId="64" xfId="0" applyNumberFormat="1" applyFont="1" applyFill="1" applyBorder="1" applyAlignment="1">
      <alignment horizontal="center" vertical="center"/>
    </xf>
    <xf numFmtId="2" fontId="21" fillId="16" borderId="69" xfId="0" applyNumberFormat="1" applyFont="1" applyFill="1" applyBorder="1" applyAlignment="1">
      <alignment horizontal="center" vertical="center"/>
    </xf>
    <xf numFmtId="2" fontId="21" fillId="16" borderId="54" xfId="0" applyNumberFormat="1" applyFont="1" applyFill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wrapText="1"/>
    </xf>
    <xf numFmtId="1" fontId="21" fillId="0" borderId="67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" fontId="21" fillId="0" borderId="36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65" fontId="21" fillId="13" borderId="50" xfId="0" applyNumberFormat="1" applyFont="1" applyFill="1" applyBorder="1" applyAlignment="1">
      <alignment horizontal="center" vertical="center"/>
    </xf>
    <xf numFmtId="165" fontId="21" fillId="14" borderId="1" xfId="0" applyNumberFormat="1" applyFont="1" applyFill="1" applyBorder="1" applyAlignment="1">
      <alignment horizontal="center" vertical="center"/>
    </xf>
    <xf numFmtId="165" fontId="21" fillId="14" borderId="21" xfId="0" applyNumberFormat="1" applyFont="1" applyFill="1" applyBorder="1" applyAlignment="1">
      <alignment horizontal="center" vertical="center"/>
    </xf>
    <xf numFmtId="166" fontId="22" fillId="15" borderId="32" xfId="0" applyNumberFormat="1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165" fontId="21" fillId="10" borderId="50" xfId="0" applyNumberFormat="1" applyFont="1" applyFill="1" applyBorder="1" applyAlignment="1">
      <alignment horizontal="center" vertical="center"/>
    </xf>
    <xf numFmtId="0" fontId="18" fillId="10" borderId="50" xfId="0" applyFont="1" applyFill="1" applyBorder="1" applyAlignment="1">
      <alignment horizontal="center" vertical="center" wrapText="1"/>
    </xf>
    <xf numFmtId="165" fontId="21" fillId="3" borderId="50" xfId="0" applyNumberFormat="1" applyFont="1" applyFill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center"/>
    </xf>
    <xf numFmtId="1" fontId="21" fillId="21" borderId="19" xfId="0" applyNumberFormat="1" applyFont="1" applyFill="1" applyBorder="1" applyAlignment="1">
      <alignment horizontal="center" vertical="center"/>
    </xf>
    <xf numFmtId="1" fontId="21" fillId="21" borderId="6" xfId="0" applyNumberFormat="1" applyFont="1" applyFill="1" applyBorder="1" applyAlignment="1">
      <alignment horizontal="center" vertical="center"/>
    </xf>
    <xf numFmtId="1" fontId="21" fillId="21" borderId="4" xfId="0" applyNumberFormat="1" applyFont="1" applyFill="1" applyBorder="1" applyAlignment="1">
      <alignment horizontal="center" vertical="center"/>
    </xf>
    <xf numFmtId="1" fontId="21" fillId="21" borderId="17" xfId="0" applyNumberFormat="1" applyFont="1" applyFill="1" applyBorder="1" applyAlignment="1">
      <alignment horizontal="center" vertical="center"/>
    </xf>
    <xf numFmtId="166" fontId="21" fillId="19" borderId="32" xfId="0" applyNumberFormat="1" applyFont="1" applyFill="1" applyBorder="1" applyAlignment="1">
      <alignment horizontal="center" vertical="center"/>
    </xf>
    <xf numFmtId="166" fontId="21" fillId="19" borderId="7" xfId="0" applyNumberFormat="1" applyFont="1" applyFill="1" applyBorder="1" applyAlignment="1">
      <alignment horizontal="center" vertical="center"/>
    </xf>
    <xf numFmtId="166" fontId="21" fillId="19" borderId="17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8" fillId="10" borderId="59" xfId="0" applyFont="1" applyFill="1" applyBorder="1" applyAlignment="1">
      <alignment horizontal="center" vertical="center"/>
    </xf>
    <xf numFmtId="0" fontId="8" fillId="10" borderId="74" xfId="0" applyFont="1" applyFill="1" applyBorder="1" applyAlignment="1">
      <alignment horizontal="center" vertical="center"/>
    </xf>
    <xf numFmtId="166" fontId="6" fillId="0" borderId="11" xfId="0" applyNumberFormat="1" applyFont="1" applyBorder="1" applyAlignment="1" applyProtection="1">
      <alignment horizontal="center"/>
      <protection hidden="1"/>
    </xf>
    <xf numFmtId="166" fontId="5" fillId="10" borderId="14" xfId="0" applyNumberFormat="1" applyFont="1" applyFill="1" applyBorder="1" applyAlignment="1" applyProtection="1">
      <alignment horizontal="center"/>
      <protection hidden="1"/>
    </xf>
    <xf numFmtId="0" fontId="18" fillId="0" borderId="0" xfId="0" applyFont="1"/>
    <xf numFmtId="0" fontId="1" fillId="0" borderId="10" xfId="0" applyFont="1" applyBorder="1"/>
    <xf numFmtId="0" fontId="23" fillId="0" borderId="0" xfId="0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10" xfId="1" applyFont="1" applyBorder="1" applyAlignment="1">
      <alignment horizontal="center" vertical="center"/>
    </xf>
    <xf numFmtId="164" fontId="1" fillId="0" borderId="45" xfId="1" applyFont="1" applyBorder="1" applyAlignment="1">
      <alignment horizontal="center" vertical="center"/>
    </xf>
    <xf numFmtId="164" fontId="1" fillId="0" borderId="10" xfId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1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5" fontId="21" fillId="3" borderId="49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6" fontId="21" fillId="4" borderId="19" xfId="0" applyNumberFormat="1" applyFont="1" applyFill="1" applyBorder="1" applyAlignment="1">
      <alignment horizontal="center" vertical="center"/>
    </xf>
    <xf numFmtId="166" fontId="21" fillId="4" borderId="4" xfId="0" applyNumberFormat="1" applyFont="1" applyFill="1" applyBorder="1" applyAlignment="1">
      <alignment horizontal="center" vertical="center"/>
    </xf>
    <xf numFmtId="166" fontId="21" fillId="4" borderId="5" xfId="0" applyNumberFormat="1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7" fontId="18" fillId="10" borderId="29" xfId="2" applyNumberFormat="1" applyFont="1" applyFill="1" applyBorder="1" applyAlignment="1">
      <alignment vertical="center"/>
    </xf>
    <xf numFmtId="165" fontId="2" fillId="0" borderId="0" xfId="0" applyNumberFormat="1" applyFont="1" applyAlignment="1">
      <alignment horizontal="center"/>
    </xf>
    <xf numFmtId="166" fontId="2" fillId="10" borderId="59" xfId="0" applyNumberFormat="1" applyFont="1" applyFill="1" applyBorder="1" applyAlignment="1">
      <alignment horizontal="center"/>
    </xf>
    <xf numFmtId="166" fontId="2" fillId="10" borderId="60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left" vertical="center"/>
    </xf>
    <xf numFmtId="1" fontId="1" fillId="0" borderId="8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27" xfId="0" applyNumberFormat="1" applyFont="1" applyBorder="1" applyAlignment="1">
      <alignment horizontal="center"/>
    </xf>
    <xf numFmtId="1" fontId="2" fillId="3" borderId="57" xfId="0" applyNumberFormat="1" applyFont="1" applyFill="1" applyBorder="1" applyAlignment="1">
      <alignment horizontal="center" vertical="center"/>
    </xf>
    <xf numFmtId="165" fontId="2" fillId="7" borderId="54" xfId="0" applyNumberFormat="1" applyFont="1" applyFill="1" applyBorder="1" applyAlignment="1">
      <alignment horizontal="center" vertical="center"/>
    </xf>
    <xf numFmtId="165" fontId="2" fillId="7" borderId="51" xfId="0" applyNumberFormat="1" applyFont="1" applyFill="1" applyBorder="1" applyAlignment="1">
      <alignment horizontal="center" vertical="center"/>
    </xf>
    <xf numFmtId="171" fontId="1" fillId="0" borderId="18" xfId="0" applyNumberFormat="1" applyFont="1" applyBorder="1" applyAlignment="1">
      <alignment horizontal="center" vertical="center"/>
    </xf>
    <xf numFmtId="171" fontId="1" fillId="0" borderId="37" xfId="0" applyNumberFormat="1" applyFont="1" applyBorder="1" applyAlignment="1">
      <alignment horizontal="center" vertical="center"/>
    </xf>
    <xf numFmtId="171" fontId="1" fillId="0" borderId="26" xfId="0" applyNumberFormat="1" applyFont="1" applyBorder="1" applyAlignment="1">
      <alignment horizontal="center" vertical="center"/>
    </xf>
    <xf numFmtId="171" fontId="1" fillId="0" borderId="10" xfId="0" applyNumberFormat="1" applyFont="1" applyBorder="1" applyAlignment="1">
      <alignment horizontal="center" vertical="center"/>
    </xf>
    <xf numFmtId="171" fontId="1" fillId="0" borderId="73" xfId="0" applyNumberFormat="1" applyFont="1" applyBorder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71" fontId="1" fillId="0" borderId="13" xfId="0" applyNumberFormat="1" applyFont="1" applyBorder="1" applyAlignment="1">
      <alignment horizontal="center" vertical="center"/>
    </xf>
    <xf numFmtId="171" fontId="1" fillId="0" borderId="11" xfId="0" applyNumberFormat="1" applyFont="1" applyBorder="1" applyAlignment="1">
      <alignment horizontal="center" vertical="center"/>
    </xf>
    <xf numFmtId="171" fontId="1" fillId="0" borderId="44" xfId="0" applyNumberFormat="1" applyFont="1" applyBorder="1" applyAlignment="1">
      <alignment horizontal="center" vertical="center"/>
    </xf>
    <xf numFmtId="171" fontId="1" fillId="0" borderId="57" xfId="0" applyNumberFormat="1" applyFont="1" applyBorder="1" applyAlignment="1">
      <alignment horizontal="center" vertical="center"/>
    </xf>
    <xf numFmtId="2" fontId="21" fillId="0" borderId="19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17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1" fillId="0" borderId="9" xfId="2" applyNumberFormat="1" applyFont="1" applyFill="1" applyBorder="1" applyAlignment="1">
      <alignment horizontal="center" vertical="center"/>
    </xf>
    <xf numFmtId="2" fontId="1" fillId="0" borderId="27" xfId="2" applyNumberFormat="1" applyFont="1" applyFill="1" applyBorder="1" applyAlignment="1">
      <alignment horizontal="center" vertical="center"/>
    </xf>
    <xf numFmtId="2" fontId="1" fillId="0" borderId="59" xfId="2" applyNumberFormat="1" applyFont="1" applyFill="1" applyBorder="1" applyAlignment="1">
      <alignment horizontal="center" vertical="center"/>
    </xf>
    <xf numFmtId="2" fontId="1" fillId="0" borderId="11" xfId="2" applyNumberFormat="1" applyFont="1" applyFill="1" applyBorder="1" applyAlignment="1">
      <alignment horizontal="center" vertical="center"/>
    </xf>
    <xf numFmtId="2" fontId="1" fillId="0" borderId="44" xfId="2" applyNumberFormat="1" applyFont="1" applyFill="1" applyBorder="1" applyAlignment="1">
      <alignment horizontal="center" vertical="center"/>
    </xf>
    <xf numFmtId="2" fontId="1" fillId="0" borderId="60" xfId="2" applyNumberFormat="1" applyFont="1" applyFill="1" applyBorder="1" applyAlignment="1">
      <alignment horizontal="center" vertical="center"/>
    </xf>
    <xf numFmtId="43" fontId="21" fillId="12" borderId="19" xfId="0" applyNumberFormat="1" applyFont="1" applyFill="1" applyBorder="1" applyAlignment="1">
      <alignment horizontal="center" vertical="center"/>
    </xf>
    <xf numFmtId="43" fontId="21" fillId="12" borderId="6" xfId="0" applyNumberFormat="1" applyFont="1" applyFill="1" applyBorder="1" applyAlignment="1">
      <alignment horizontal="center" vertical="center"/>
    </xf>
    <xf numFmtId="43" fontId="21" fillId="12" borderId="17" xfId="0" applyNumberFormat="1" applyFont="1" applyFill="1" applyBorder="1" applyAlignment="1">
      <alignment horizontal="center" vertical="center"/>
    </xf>
    <xf numFmtId="43" fontId="21" fillId="0" borderId="19" xfId="0" applyNumberFormat="1" applyFont="1" applyBorder="1" applyAlignment="1">
      <alignment horizontal="center" vertical="center"/>
    </xf>
    <xf numFmtId="43" fontId="21" fillId="0" borderId="5" xfId="0" applyNumberFormat="1" applyFont="1" applyBorder="1" applyAlignment="1">
      <alignment horizontal="center" vertical="center"/>
    </xf>
    <xf numFmtId="43" fontId="2" fillId="12" borderId="40" xfId="0" applyNumberFormat="1" applyFont="1" applyFill="1" applyBorder="1" applyAlignment="1">
      <alignment vertical="center"/>
    </xf>
    <xf numFmtId="43" fontId="2" fillId="12" borderId="41" xfId="0" applyNumberFormat="1" applyFont="1" applyFill="1" applyBorder="1" applyAlignment="1">
      <alignment vertical="center"/>
    </xf>
    <xf numFmtId="43" fontId="2" fillId="12" borderId="42" xfId="0" applyNumberFormat="1" applyFont="1" applyFill="1" applyBorder="1" applyAlignment="1">
      <alignment vertical="center"/>
    </xf>
    <xf numFmtId="43" fontId="1" fillId="12" borderId="18" xfId="0" applyNumberFormat="1" applyFont="1" applyFill="1" applyBorder="1" applyAlignment="1">
      <alignment horizontal="center" vertical="center"/>
    </xf>
    <xf numFmtId="43" fontId="1" fillId="12" borderId="30" xfId="0" applyNumberFormat="1" applyFont="1" applyFill="1" applyBorder="1" applyAlignment="1">
      <alignment horizontal="center" vertical="center"/>
    </xf>
    <xf numFmtId="43" fontId="1" fillId="0" borderId="18" xfId="0" applyNumberFormat="1" applyFont="1" applyBorder="1" applyAlignment="1">
      <alignment horizontal="center" vertical="center"/>
    </xf>
    <xf numFmtId="43" fontId="1" fillId="0" borderId="26" xfId="0" applyNumberFormat="1" applyFont="1" applyBorder="1" applyAlignment="1">
      <alignment horizontal="center" vertical="center"/>
    </xf>
    <xf numFmtId="43" fontId="1" fillId="12" borderId="60" xfId="0" applyNumberFormat="1" applyFont="1" applyFill="1" applyBorder="1" applyAlignment="1">
      <alignment horizontal="center" vertical="center"/>
    </xf>
    <xf numFmtId="43" fontId="1" fillId="12" borderId="10" xfId="0" applyNumberFormat="1" applyFont="1" applyFill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1" fillId="0" borderId="44" xfId="0" applyNumberFormat="1" applyFont="1" applyBorder="1" applyAlignment="1">
      <alignment horizontal="center" vertical="center"/>
    </xf>
    <xf numFmtId="170" fontId="2" fillId="7" borderId="51" xfId="0" applyNumberFormat="1" applyFont="1" applyFill="1" applyBorder="1" applyAlignment="1">
      <alignment horizontal="center" vertical="center"/>
    </xf>
    <xf numFmtId="170" fontId="2" fillId="7" borderId="54" xfId="0" applyNumberFormat="1" applyFont="1" applyFill="1" applyBorder="1" applyAlignment="1">
      <alignment horizontal="center" vertical="center"/>
    </xf>
    <xf numFmtId="43" fontId="1" fillId="12" borderId="30" xfId="0" applyNumberFormat="1" applyFont="1" applyFill="1" applyBorder="1" applyAlignment="1">
      <alignment horizontal="left" vertical="center"/>
    </xf>
    <xf numFmtId="43" fontId="1" fillId="0" borderId="37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center" vertical="center"/>
    </xf>
    <xf numFmtId="43" fontId="1" fillId="14" borderId="18" xfId="0" applyNumberFormat="1" applyFont="1" applyFill="1" applyBorder="1" applyAlignment="1">
      <alignment horizontal="center" vertical="center"/>
    </xf>
    <xf numFmtId="43" fontId="1" fillId="14" borderId="33" xfId="0" applyNumberFormat="1" applyFont="1" applyFill="1" applyBorder="1" applyAlignment="1">
      <alignment horizontal="center" vertical="center"/>
    </xf>
    <xf numFmtId="43" fontId="1" fillId="14" borderId="48" xfId="0" applyNumberFormat="1" applyFont="1" applyFill="1" applyBorder="1" applyAlignment="1">
      <alignment horizontal="center" vertical="center"/>
    </xf>
    <xf numFmtId="43" fontId="1" fillId="14" borderId="10" xfId="0" applyNumberFormat="1" applyFont="1" applyFill="1" applyBorder="1" applyAlignment="1">
      <alignment horizontal="center" vertical="center"/>
    </xf>
    <xf numFmtId="43" fontId="1" fillId="14" borderId="29" xfId="0" applyNumberFormat="1" applyFont="1" applyFill="1" applyBorder="1" applyAlignment="1">
      <alignment horizontal="center" vertical="center"/>
    </xf>
    <xf numFmtId="43" fontId="1" fillId="14" borderId="22" xfId="0" applyNumberFormat="1" applyFont="1" applyFill="1" applyBorder="1" applyAlignment="1">
      <alignment horizontal="center" vertical="center"/>
    </xf>
    <xf numFmtId="43" fontId="1" fillId="14" borderId="30" xfId="0" applyNumberFormat="1" applyFont="1" applyFill="1" applyBorder="1" applyAlignment="1">
      <alignment horizontal="center" vertical="center"/>
    </xf>
    <xf numFmtId="43" fontId="1" fillId="14" borderId="60" xfId="0" applyNumberFormat="1" applyFont="1" applyFill="1" applyBorder="1" applyAlignment="1">
      <alignment horizontal="center" vertical="center"/>
    </xf>
    <xf numFmtId="1" fontId="2" fillId="14" borderId="40" xfId="0" applyNumberFormat="1" applyFont="1" applyFill="1" applyBorder="1" applyAlignment="1">
      <alignment horizontal="center" vertical="center"/>
    </xf>
    <xf numFmtId="1" fontId="2" fillId="14" borderId="41" xfId="0" applyNumberFormat="1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72" fontId="1" fillId="4" borderId="8" xfId="0" applyNumberFormat="1" applyFont="1" applyFill="1" applyBorder="1" applyAlignment="1">
      <alignment horizontal="center"/>
    </xf>
    <xf numFmtId="172" fontId="1" fillId="4" borderId="9" xfId="0" applyNumberFormat="1" applyFont="1" applyFill="1" applyBorder="1" applyAlignment="1">
      <alignment horizontal="center"/>
    </xf>
    <xf numFmtId="172" fontId="1" fillId="4" borderId="15" xfId="0" applyNumberFormat="1" applyFont="1" applyFill="1" applyBorder="1" applyAlignment="1">
      <alignment horizontal="center"/>
    </xf>
    <xf numFmtId="172" fontId="1" fillId="4" borderId="16" xfId="0" applyNumberFormat="1" applyFont="1" applyFill="1" applyBorder="1" applyAlignment="1">
      <alignment horizontal="center"/>
    </xf>
    <xf numFmtId="172" fontId="1" fillId="4" borderId="27" xfId="0" applyNumberFormat="1" applyFont="1" applyFill="1" applyBorder="1" applyAlignment="1">
      <alignment horizontal="center"/>
    </xf>
    <xf numFmtId="172" fontId="1" fillId="4" borderId="10" xfId="0" applyNumberFormat="1" applyFont="1" applyFill="1" applyBorder="1" applyAlignment="1">
      <alignment horizontal="center"/>
    </xf>
    <xf numFmtId="172" fontId="1" fillId="4" borderId="11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2" fontId="1" fillId="4" borderId="57" xfId="0" applyNumberFormat="1" applyFont="1" applyFill="1" applyBorder="1" applyAlignment="1">
      <alignment horizontal="center"/>
    </xf>
    <xf numFmtId="172" fontId="1" fillId="4" borderId="44" xfId="0" applyNumberFormat="1" applyFont="1" applyFill="1" applyBorder="1" applyAlignment="1">
      <alignment horizontal="center"/>
    </xf>
    <xf numFmtId="43" fontId="1" fillId="20" borderId="62" xfId="0" applyNumberFormat="1" applyFont="1" applyFill="1" applyBorder="1" applyAlignment="1">
      <alignment horizontal="center" vertical="center"/>
    </xf>
    <xf numFmtId="43" fontId="1" fillId="20" borderId="9" xfId="0" applyNumberFormat="1" applyFont="1" applyFill="1" applyBorder="1" applyAlignment="1">
      <alignment horizontal="center" vertical="center"/>
    </xf>
    <xf numFmtId="43" fontId="1" fillId="20" borderId="63" xfId="0" applyNumberFormat="1" applyFont="1" applyFill="1" applyBorder="1" applyAlignment="1">
      <alignment horizontal="center" vertical="center"/>
    </xf>
    <xf numFmtId="43" fontId="1" fillId="20" borderId="56" xfId="0" applyNumberFormat="1" applyFont="1" applyFill="1" applyBorder="1" applyAlignment="1">
      <alignment horizontal="center" vertical="center"/>
    </xf>
    <xf numFmtId="43" fontId="1" fillId="20" borderId="8" xfId="0" applyNumberFormat="1" applyFont="1" applyFill="1" applyBorder="1" applyAlignment="1">
      <alignment horizontal="center" vertical="center"/>
    </xf>
    <xf numFmtId="43" fontId="1" fillId="20" borderId="16" xfId="0" applyNumberFormat="1" applyFont="1" applyFill="1" applyBorder="1" applyAlignment="1">
      <alignment horizontal="center" vertical="center"/>
    </xf>
    <xf numFmtId="43" fontId="1" fillId="0" borderId="62" xfId="2" applyFont="1" applyFill="1" applyBorder="1" applyAlignment="1">
      <alignment horizontal="center" vertical="center"/>
    </xf>
    <xf numFmtId="43" fontId="1" fillId="20" borderId="48" xfId="0" applyNumberFormat="1" applyFont="1" applyFill="1" applyBorder="1" applyAlignment="1">
      <alignment horizontal="center" vertical="center"/>
    </xf>
    <xf numFmtId="43" fontId="1" fillId="20" borderId="11" xfId="0" applyNumberFormat="1" applyFont="1" applyFill="1" applyBorder="1" applyAlignment="1">
      <alignment horizontal="center" vertical="center"/>
    </xf>
    <xf numFmtId="43" fontId="1" fillId="20" borderId="24" xfId="0" applyNumberFormat="1" applyFont="1" applyFill="1" applyBorder="1" applyAlignment="1">
      <alignment horizontal="center" vertical="center"/>
    </xf>
    <xf numFmtId="43" fontId="1" fillId="20" borderId="33" xfId="0" applyNumberFormat="1" applyFont="1" applyFill="1" applyBorder="1" applyAlignment="1">
      <alignment horizontal="center" vertical="center"/>
    </xf>
    <xf numFmtId="43" fontId="1" fillId="20" borderId="18" xfId="0" applyNumberFormat="1" applyFont="1" applyFill="1" applyBorder="1" applyAlignment="1">
      <alignment horizontal="center" vertical="center"/>
    </xf>
    <xf numFmtId="43" fontId="1" fillId="20" borderId="13" xfId="0" applyNumberFormat="1" applyFont="1" applyFill="1" applyBorder="1" applyAlignment="1">
      <alignment horizontal="center" vertical="center"/>
    </xf>
    <xf numFmtId="43" fontId="1" fillId="0" borderId="10" xfId="2" applyFont="1" applyFill="1" applyBorder="1" applyAlignment="1">
      <alignment horizontal="center" vertical="center"/>
    </xf>
    <xf numFmtId="43" fontId="1" fillId="0" borderId="11" xfId="2" applyFont="1" applyFill="1" applyBorder="1" applyAlignment="1">
      <alignment horizontal="center" vertical="center"/>
    </xf>
    <xf numFmtId="43" fontId="1" fillId="0" borderId="12" xfId="2" applyFont="1" applyFill="1" applyBorder="1" applyAlignment="1">
      <alignment horizontal="center" vertical="center"/>
    </xf>
    <xf numFmtId="43" fontId="1" fillId="0" borderId="22" xfId="2" applyFont="1" applyFill="1" applyBorder="1" applyAlignment="1">
      <alignment horizontal="center" vertical="center"/>
    </xf>
    <xf numFmtId="43" fontId="1" fillId="20" borderId="2" xfId="0" applyNumberFormat="1" applyFont="1" applyFill="1" applyBorder="1" applyAlignment="1">
      <alignment horizontal="center" vertical="center"/>
    </xf>
    <xf numFmtId="43" fontId="1" fillId="20" borderId="35" xfId="0" applyNumberFormat="1" applyFont="1" applyFill="1" applyBorder="1" applyAlignment="1">
      <alignment horizontal="center" vertical="center"/>
    </xf>
    <xf numFmtId="43" fontId="1" fillId="20" borderId="0" xfId="0" applyNumberFormat="1" applyFont="1" applyFill="1" applyAlignment="1">
      <alignment horizontal="center" vertical="center"/>
    </xf>
    <xf numFmtId="43" fontId="1" fillId="20" borderId="3" xfId="0" applyNumberFormat="1" applyFont="1" applyFill="1" applyBorder="1" applyAlignment="1">
      <alignment horizontal="center" vertical="center"/>
    </xf>
    <xf numFmtId="43" fontId="1" fillId="20" borderId="66" xfId="0" applyNumberFormat="1" applyFont="1" applyFill="1" applyBorder="1" applyAlignment="1">
      <alignment horizontal="center" vertical="center"/>
    </xf>
    <xf numFmtId="43" fontId="1" fillId="20" borderId="67" xfId="0" applyNumberFormat="1" applyFont="1" applyFill="1" applyBorder="1" applyAlignment="1">
      <alignment horizontal="center" vertical="center"/>
    </xf>
    <xf numFmtId="43" fontId="1" fillId="0" borderId="73" xfId="2" applyFont="1" applyFill="1" applyBorder="1" applyAlignment="1">
      <alignment horizontal="center" vertical="center"/>
    </xf>
    <xf numFmtId="43" fontId="1" fillId="0" borderId="35" xfId="2" applyFont="1" applyFill="1" applyBorder="1" applyAlignment="1">
      <alignment horizontal="center" vertical="center"/>
    </xf>
    <xf numFmtId="43" fontId="1" fillId="0" borderId="75" xfId="2" applyFont="1" applyFill="1" applyBorder="1" applyAlignment="1">
      <alignment horizontal="center" vertical="center"/>
    </xf>
    <xf numFmtId="43" fontId="1" fillId="0" borderId="70" xfId="2" applyFont="1" applyFill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0" borderId="47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6" fillId="0" borderId="75" xfId="0" applyNumberFormat="1" applyFont="1" applyBorder="1" applyAlignment="1">
      <alignment horizontal="center" vertical="center"/>
    </xf>
    <xf numFmtId="1" fontId="6" fillId="0" borderId="73" xfId="0" applyNumberFormat="1" applyFont="1" applyBorder="1" applyAlignment="1">
      <alignment horizontal="center" vertical="center"/>
    </xf>
    <xf numFmtId="166" fontId="5" fillId="14" borderId="17" xfId="0" applyNumberFormat="1" applyFont="1" applyFill="1" applyBorder="1" applyAlignment="1">
      <alignment horizontal="center" vertical="top" wrapText="1"/>
    </xf>
    <xf numFmtId="165" fontId="6" fillId="14" borderId="15" xfId="0" applyNumberFormat="1" applyFont="1" applyFill="1" applyBorder="1" applyAlignment="1">
      <alignment horizontal="center" vertical="center"/>
    </xf>
    <xf numFmtId="165" fontId="6" fillId="14" borderId="12" xfId="0" applyNumberFormat="1" applyFont="1" applyFill="1" applyBorder="1" applyAlignment="1">
      <alignment horizontal="center" vertical="center"/>
    </xf>
    <xf numFmtId="165" fontId="6" fillId="14" borderId="39" xfId="0" applyNumberFormat="1" applyFont="1" applyFill="1" applyBorder="1" applyAlignment="1">
      <alignment horizontal="center" vertical="center"/>
    </xf>
    <xf numFmtId="165" fontId="6" fillId="14" borderId="27" xfId="0" applyNumberFormat="1" applyFont="1" applyFill="1" applyBorder="1" applyAlignment="1">
      <alignment horizontal="center" vertical="center"/>
    </xf>
    <xf numFmtId="165" fontId="6" fillId="14" borderId="44" xfId="0" applyNumberFormat="1" applyFont="1" applyFill="1" applyBorder="1" applyAlignment="1">
      <alignment horizontal="center" vertical="center"/>
    </xf>
    <xf numFmtId="165" fontId="6" fillId="14" borderId="58" xfId="0" applyNumberFormat="1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left" vertical="top" wrapText="1"/>
    </xf>
    <xf numFmtId="165" fontId="5" fillId="14" borderId="5" xfId="0" applyNumberFormat="1" applyFont="1" applyFill="1" applyBorder="1" applyAlignment="1">
      <alignment horizontal="center" vertical="top" wrapText="1"/>
    </xf>
    <xf numFmtId="165" fontId="6" fillId="14" borderId="14" xfId="0" applyNumberFormat="1" applyFont="1" applyFill="1" applyBorder="1" applyAlignment="1">
      <alignment horizontal="center" vertical="center"/>
    </xf>
    <xf numFmtId="0" fontId="11" fillId="5" borderId="0" xfId="0" applyFont="1" applyFill="1"/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10" borderId="0" xfId="0" applyFont="1" applyFill="1"/>
    <xf numFmtId="0" fontId="1" fillId="0" borderId="7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vertical="center"/>
    </xf>
    <xf numFmtId="166" fontId="6" fillId="0" borderId="26" xfId="0" applyNumberFormat="1" applyFont="1" applyBorder="1" applyAlignment="1" applyProtection="1">
      <alignment horizontal="center"/>
      <protection hidden="1"/>
    </xf>
    <xf numFmtId="166" fontId="6" fillId="24" borderId="26" xfId="0" applyNumberFormat="1" applyFont="1" applyFill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2" xfId="0" applyFont="1" applyBorder="1"/>
    <xf numFmtId="0" fontId="18" fillId="0" borderId="46" xfId="0" applyFont="1" applyBorder="1"/>
    <xf numFmtId="0" fontId="18" fillId="0" borderId="47" xfId="0" applyFont="1" applyBorder="1"/>
    <xf numFmtId="0" fontId="1" fillId="22" borderId="0" xfId="0" applyFont="1" applyFill="1"/>
    <xf numFmtId="0" fontId="1" fillId="22" borderId="10" xfId="0" applyFont="1" applyFill="1" applyBorder="1" applyAlignment="1">
      <alignment horizontal="center" vertical="center"/>
    </xf>
    <xf numFmtId="0" fontId="1" fillId="22" borderId="12" xfId="0" applyFont="1" applyFill="1" applyBorder="1" applyAlignment="1">
      <alignment horizontal="center" vertical="center"/>
    </xf>
    <xf numFmtId="0" fontId="1" fillId="22" borderId="57" xfId="0" applyFont="1" applyFill="1" applyBorder="1" applyAlignment="1">
      <alignment horizontal="center" vertical="center"/>
    </xf>
    <xf numFmtId="0" fontId="1" fillId="22" borderId="44" xfId="0" applyFont="1" applyFill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1" fillId="25" borderId="10" xfId="0" applyFont="1" applyFill="1" applyBorder="1"/>
    <xf numFmtId="0" fontId="1" fillId="21" borderId="10" xfId="0" applyFont="1" applyFill="1" applyBorder="1"/>
    <xf numFmtId="0" fontId="1" fillId="26" borderId="45" xfId="0" applyFont="1" applyFill="1" applyBorder="1"/>
    <xf numFmtId="0" fontId="18" fillId="0" borderId="8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65" fontId="1" fillId="0" borderId="12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38" xfId="0" applyNumberFormat="1" applyFont="1" applyBorder="1" applyAlignment="1">
      <alignment horizontal="center" vertical="center"/>
    </xf>
    <xf numFmtId="2" fontId="2" fillId="7" borderId="50" xfId="0" applyNumberFormat="1" applyFont="1" applyFill="1" applyBorder="1" applyAlignment="1">
      <alignment horizontal="center" vertical="center"/>
    </xf>
    <xf numFmtId="1" fontId="2" fillId="10" borderId="30" xfId="0" applyNumberFormat="1" applyFont="1" applyFill="1" applyBorder="1" applyAlignment="1">
      <alignment horizontal="center" vertical="center"/>
    </xf>
    <xf numFmtId="1" fontId="2" fillId="10" borderId="60" xfId="0" applyNumberFormat="1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1" fillId="10" borderId="60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" fillId="0" borderId="62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1" fillId="0" borderId="15" xfId="0" applyFont="1" applyBorder="1"/>
    <xf numFmtId="165" fontId="21" fillId="13" borderId="51" xfId="0" applyNumberFormat="1" applyFont="1" applyFill="1" applyBorder="1" applyAlignment="1">
      <alignment horizontal="center" vertical="center"/>
    </xf>
    <xf numFmtId="165" fontId="21" fillId="13" borderId="53" xfId="0" applyNumberFormat="1" applyFont="1" applyFill="1" applyBorder="1" applyAlignment="1">
      <alignment horizontal="center" vertical="center"/>
    </xf>
    <xf numFmtId="165" fontId="21" fillId="14" borderId="6" xfId="0" applyNumberFormat="1" applyFont="1" applyFill="1" applyBorder="1" applyAlignment="1">
      <alignment horizontal="center" vertical="center"/>
    </xf>
    <xf numFmtId="165" fontId="21" fillId="2" borderId="64" xfId="0" applyNumberFormat="1" applyFont="1" applyFill="1" applyBorder="1" applyAlignment="1">
      <alignment horizontal="center" vertical="center"/>
    </xf>
    <xf numFmtId="165" fontId="21" fillId="2" borderId="69" xfId="0" applyNumberFormat="1" applyFont="1" applyFill="1" applyBorder="1" applyAlignment="1">
      <alignment horizontal="center" vertical="center"/>
    </xf>
    <xf numFmtId="165" fontId="21" fillId="2" borderId="54" xfId="0" applyNumberFormat="1" applyFont="1" applyFill="1" applyBorder="1" applyAlignment="1">
      <alignment horizontal="center" vertical="center"/>
    </xf>
    <xf numFmtId="43" fontId="1" fillId="0" borderId="63" xfId="2" applyFont="1" applyFill="1" applyBorder="1" applyAlignment="1">
      <alignment horizontal="center" vertical="center"/>
    </xf>
    <xf numFmtId="43" fontId="1" fillId="0" borderId="68" xfId="2" applyFont="1" applyFill="1" applyBorder="1" applyAlignment="1">
      <alignment horizontal="center" vertical="center"/>
    </xf>
    <xf numFmtId="43" fontId="1" fillId="0" borderId="71" xfId="2" applyFont="1" applyFill="1" applyBorder="1" applyAlignment="1">
      <alignment horizontal="center" vertical="center"/>
    </xf>
    <xf numFmtId="43" fontId="1" fillId="0" borderId="18" xfId="2" applyFont="1" applyFill="1" applyBorder="1" applyAlignment="1">
      <alignment horizontal="center" vertical="center"/>
    </xf>
    <xf numFmtId="43" fontId="1" fillId="0" borderId="37" xfId="2" applyFont="1" applyFill="1" applyBorder="1" applyAlignment="1">
      <alignment horizontal="center" vertical="center"/>
    </xf>
    <xf numFmtId="43" fontId="1" fillId="0" borderId="14" xfId="2" applyFont="1" applyFill="1" applyBorder="1" applyAlignment="1">
      <alignment horizontal="center" vertical="center"/>
    </xf>
    <xf numFmtId="43" fontId="1" fillId="0" borderId="56" xfId="2" applyFont="1" applyFill="1" applyBorder="1" applyAlignment="1">
      <alignment horizontal="center" vertical="center"/>
    </xf>
    <xf numFmtId="43" fontId="1" fillId="0" borderId="29" xfId="2" applyFont="1" applyFill="1" applyBorder="1" applyAlignment="1">
      <alignment horizontal="center" vertical="center"/>
    </xf>
    <xf numFmtId="43" fontId="1" fillId="0" borderId="72" xfId="2" applyFont="1" applyFill="1" applyBorder="1" applyAlignment="1">
      <alignment horizontal="center" vertical="center"/>
    </xf>
    <xf numFmtId="165" fontId="6" fillId="28" borderId="44" xfId="0" applyNumberFormat="1" applyFont="1" applyFill="1" applyBorder="1" applyAlignment="1">
      <alignment horizontal="center" vertical="center"/>
    </xf>
    <xf numFmtId="1" fontId="1" fillId="28" borderId="18" xfId="0" applyNumberFormat="1" applyFont="1" applyFill="1" applyBorder="1" applyAlignment="1">
      <alignment horizontal="center" vertical="center"/>
    </xf>
    <xf numFmtId="1" fontId="1" fillId="28" borderId="10" xfId="0" applyNumberFormat="1" applyFont="1" applyFill="1" applyBorder="1" applyAlignment="1">
      <alignment horizontal="center" vertical="center"/>
    </xf>
    <xf numFmtId="1" fontId="6" fillId="28" borderId="11" xfId="0" applyNumberFormat="1" applyFont="1" applyFill="1" applyBorder="1" applyAlignment="1">
      <alignment horizontal="center" vertical="center"/>
    </xf>
    <xf numFmtId="166" fontId="2" fillId="5" borderId="0" xfId="0" applyNumberFormat="1" applyFont="1" applyFill="1" applyAlignment="1">
      <alignment horizontal="center" vertical="center"/>
    </xf>
    <xf numFmtId="166" fontId="1" fillId="5" borderId="57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165" fontId="18" fillId="10" borderId="49" xfId="0" applyNumberFormat="1" applyFont="1" applyFill="1" applyBorder="1" applyAlignment="1">
      <alignment horizontal="center" vertical="center"/>
    </xf>
    <xf numFmtId="166" fontId="2" fillId="10" borderId="30" xfId="0" applyNumberFormat="1" applyFont="1" applyFill="1" applyBorder="1" applyAlignment="1">
      <alignment horizontal="center" vertical="center"/>
    </xf>
    <xf numFmtId="165" fontId="18" fillId="11" borderId="51" xfId="0" applyNumberFormat="1" applyFont="1" applyFill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1" xfId="0" applyFont="1" applyFill="1" applyBorder="1" applyAlignment="1" applyProtection="1">
      <alignment vertical="center"/>
      <protection hidden="1"/>
    </xf>
    <xf numFmtId="0" fontId="26" fillId="24" borderId="44" xfId="0" applyFont="1" applyFill="1" applyBorder="1" applyAlignment="1" applyProtection="1">
      <alignment horizontal="center" vertical="center"/>
      <protection hidden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24" borderId="11" xfId="0" applyNumberFormat="1" applyFont="1" applyFill="1" applyBorder="1" applyAlignment="1">
      <alignment horizontal="center" vertical="center"/>
    </xf>
    <xf numFmtId="166" fontId="26" fillId="24" borderId="12" xfId="0" applyNumberFormat="1" applyFont="1" applyFill="1" applyBorder="1" applyAlignment="1">
      <alignment horizontal="center" vertical="center"/>
    </xf>
    <xf numFmtId="169" fontId="26" fillId="24" borderId="11" xfId="0" applyNumberFormat="1" applyFont="1" applyFill="1" applyBorder="1" applyAlignment="1">
      <alignment horizontal="center" vertical="center"/>
    </xf>
    <xf numFmtId="166" fontId="26" fillId="24" borderId="60" xfId="0" applyNumberFormat="1" applyFont="1" applyFill="1" applyBorder="1" applyAlignment="1">
      <alignment horizontal="center" vertical="center"/>
    </xf>
    <xf numFmtId="166" fontId="26" fillId="24" borderId="68" xfId="0" applyNumberFormat="1" applyFont="1" applyFill="1" applyBorder="1" applyAlignment="1">
      <alignment horizontal="center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21" borderId="2" xfId="0" applyNumberFormat="1" applyFont="1" applyFill="1" applyBorder="1" applyAlignment="1">
      <alignment horizontal="center" vertical="center" wrapText="1"/>
    </xf>
    <xf numFmtId="1" fontId="2" fillId="21" borderId="0" xfId="0" applyNumberFormat="1" applyFont="1" applyFill="1" applyAlignment="1">
      <alignment horizontal="center" vertical="center" wrapText="1"/>
    </xf>
    <xf numFmtId="1" fontId="2" fillId="21" borderId="3" xfId="0" applyNumberFormat="1" applyFont="1" applyFill="1" applyBorder="1" applyAlignment="1">
      <alignment horizontal="center" vertical="center" wrapText="1"/>
    </xf>
    <xf numFmtId="1" fontId="2" fillId="19" borderId="70" xfId="0" applyNumberFormat="1" applyFont="1" applyFill="1" applyBorder="1" applyAlignment="1">
      <alignment horizontal="center" vertical="center" wrapText="1"/>
    </xf>
    <xf numFmtId="1" fontId="2" fillId="19" borderId="71" xfId="0" applyNumberFormat="1" applyFont="1" applyFill="1" applyBorder="1" applyAlignment="1">
      <alignment horizontal="center" vertical="center" wrapText="1"/>
    </xf>
    <xf numFmtId="1" fontId="2" fillId="19" borderId="72" xfId="0" applyNumberFormat="1" applyFont="1" applyFill="1" applyBorder="1" applyAlignment="1">
      <alignment horizontal="center" vertical="center" wrapText="1"/>
    </xf>
    <xf numFmtId="168" fontId="2" fillId="0" borderId="64" xfId="1" applyNumberFormat="1" applyFont="1" applyBorder="1" applyAlignment="1">
      <alignment horizontal="center" vertical="center" wrapText="1"/>
    </xf>
    <xf numFmtId="168" fontId="2" fillId="0" borderId="69" xfId="1" applyNumberFormat="1" applyFont="1" applyBorder="1" applyAlignment="1">
      <alignment horizontal="center" vertical="center" wrapText="1"/>
    </xf>
    <xf numFmtId="168" fontId="2" fillId="0" borderId="54" xfId="1" applyNumberFormat="1" applyFont="1" applyBorder="1" applyAlignment="1">
      <alignment horizontal="center" vertical="center" wrapText="1"/>
    </xf>
    <xf numFmtId="168" fontId="2" fillId="0" borderId="55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3" borderId="50" xfId="0" applyNumberFormat="1" applyFont="1" applyFill="1" applyBorder="1" applyAlignment="1">
      <alignment horizontal="center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65" fontId="18" fillId="10" borderId="49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170" fontId="1" fillId="0" borderId="29" xfId="2" applyNumberFormat="1" applyFont="1" applyFill="1" applyBorder="1" applyAlignment="1">
      <alignment horizontal="center" vertical="center"/>
    </xf>
    <xf numFmtId="170" fontId="1" fillId="0" borderId="72" xfId="2" applyNumberFormat="1" applyFont="1" applyFill="1" applyBorder="1" applyAlignment="1">
      <alignment horizontal="center" vertical="center"/>
    </xf>
    <xf numFmtId="165" fontId="2" fillId="3" borderId="51" xfId="0" applyNumberFormat="1" applyFont="1" applyFill="1" applyBorder="1" applyAlignment="1">
      <alignment horizontal="center" vertical="center" wrapText="1"/>
    </xf>
    <xf numFmtId="173" fontId="1" fillId="0" borderId="48" xfId="2" applyNumberFormat="1" applyFont="1" applyFill="1" applyBorder="1" applyAlignment="1">
      <alignment horizontal="center" vertical="center"/>
    </xf>
    <xf numFmtId="170" fontId="1" fillId="0" borderId="56" xfId="2" applyNumberFormat="1" applyFont="1" applyFill="1" applyBorder="1" applyAlignment="1">
      <alignment horizontal="center" vertical="center"/>
    </xf>
    <xf numFmtId="173" fontId="1" fillId="0" borderId="11" xfId="2" applyNumberFormat="1" applyFont="1" applyFill="1" applyBorder="1" applyAlignment="1">
      <alignment horizontal="center" vertical="center"/>
    </xf>
    <xf numFmtId="170" fontId="1" fillId="0" borderId="8" xfId="2" applyNumberFormat="1" applyFont="1" applyFill="1" applyBorder="1" applyAlignment="1">
      <alignment horizontal="center" vertical="center"/>
    </xf>
    <xf numFmtId="173" fontId="1" fillId="0" borderId="15" xfId="2" applyNumberFormat="1" applyFont="1" applyFill="1" applyBorder="1" applyAlignment="1">
      <alignment horizontal="center" vertical="center"/>
    </xf>
    <xf numFmtId="170" fontId="1" fillId="0" borderId="10" xfId="2" applyNumberFormat="1" applyFont="1" applyFill="1" applyBorder="1" applyAlignment="1">
      <alignment horizontal="center" vertical="center"/>
    </xf>
    <xf numFmtId="173" fontId="1" fillId="0" borderId="12" xfId="2" applyNumberFormat="1" applyFont="1" applyFill="1" applyBorder="1" applyAlignment="1">
      <alignment horizontal="center" vertical="center"/>
    </xf>
    <xf numFmtId="173" fontId="1" fillId="0" borderId="9" xfId="2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2" fontId="21" fillId="0" borderId="47" xfId="0" applyNumberFormat="1" applyFont="1" applyBorder="1" applyAlignment="1">
      <alignment horizontal="center" vertical="center"/>
    </xf>
    <xf numFmtId="166" fontId="6" fillId="26" borderId="37" xfId="0" applyNumberFormat="1" applyFont="1" applyFill="1" applyBorder="1" applyAlignment="1" applyProtection="1">
      <alignment horizontal="center"/>
      <protection hidden="1"/>
    </xf>
    <xf numFmtId="166" fontId="6" fillId="26" borderId="26" xfId="0" applyNumberFormat="1" applyFont="1" applyFill="1" applyBorder="1" applyAlignment="1" applyProtection="1">
      <alignment horizontal="center"/>
      <protection hidden="1"/>
    </xf>
    <xf numFmtId="166" fontId="6" fillId="26" borderId="11" xfId="0" applyNumberFormat="1" applyFont="1" applyFill="1" applyBorder="1" applyAlignment="1" applyProtection="1">
      <alignment horizontal="center"/>
      <protection hidden="1"/>
    </xf>
    <xf numFmtId="0" fontId="26" fillId="24" borderId="60" xfId="5" applyFont="1" applyFill="1" applyBorder="1" applyAlignment="1">
      <alignment horizontal="center" vertical="center"/>
    </xf>
    <xf numFmtId="0" fontId="26" fillId="24" borderId="57" xfId="5" applyFont="1" applyFill="1" applyBorder="1" applyAlignment="1">
      <alignment horizontal="center" vertical="center"/>
    </xf>
    <xf numFmtId="0" fontId="26" fillId="24" borderId="11" xfId="5" applyFont="1" applyFill="1" applyBorder="1" applyAlignment="1" applyProtection="1">
      <alignment vertical="center"/>
      <protection hidden="1"/>
    </xf>
    <xf numFmtId="0" fontId="26" fillId="24" borderId="44" xfId="5" applyFont="1" applyFill="1" applyBorder="1" applyAlignment="1" applyProtection="1">
      <alignment horizontal="center" vertical="center"/>
      <protection hidden="1"/>
    </xf>
    <xf numFmtId="1" fontId="26" fillId="24" borderId="10" xfId="5" applyNumberFormat="1" applyFont="1" applyFill="1" applyBorder="1" applyAlignment="1">
      <alignment horizontal="center" vertical="center"/>
    </xf>
    <xf numFmtId="1" fontId="26" fillId="24" borderId="11" xfId="5" applyNumberFormat="1" applyFont="1" applyFill="1" applyBorder="1" applyAlignment="1">
      <alignment horizontal="center" vertical="center"/>
    </xf>
    <xf numFmtId="1" fontId="26" fillId="24" borderId="12" xfId="5" applyNumberFormat="1" applyFont="1" applyFill="1" applyBorder="1" applyAlignment="1">
      <alignment horizontal="center" vertical="center"/>
    </xf>
    <xf numFmtId="2" fontId="26" fillId="24" borderId="57" xfId="5" applyNumberFormat="1" applyFont="1" applyFill="1" applyBorder="1" applyAlignment="1">
      <alignment horizontal="center" vertical="center"/>
    </xf>
    <xf numFmtId="2" fontId="26" fillId="24" borderId="11" xfId="5" applyNumberFormat="1" applyFont="1" applyFill="1" applyBorder="1" applyAlignment="1">
      <alignment horizontal="center" vertical="center"/>
    </xf>
    <xf numFmtId="2" fontId="26" fillId="24" borderId="44" xfId="5" applyNumberFormat="1" applyFont="1" applyFill="1" applyBorder="1" applyAlignment="1">
      <alignment horizontal="center" vertical="center"/>
    </xf>
    <xf numFmtId="2" fontId="26" fillId="24" borderId="10" xfId="5" applyNumberFormat="1" applyFont="1" applyFill="1" applyBorder="1" applyAlignment="1">
      <alignment horizontal="center" vertical="center"/>
    </xf>
    <xf numFmtId="2" fontId="26" fillId="24" borderId="12" xfId="5" applyNumberFormat="1" applyFont="1" applyFill="1" applyBorder="1" applyAlignment="1">
      <alignment horizontal="center" vertical="center"/>
    </xf>
    <xf numFmtId="173" fontId="28" fillId="24" borderId="48" xfId="2" applyNumberFormat="1" applyFont="1" applyFill="1" applyBorder="1" applyAlignment="1">
      <alignment horizontal="center" vertical="center"/>
    </xf>
    <xf numFmtId="173" fontId="28" fillId="24" borderId="11" xfId="2" applyNumberFormat="1" applyFont="1" applyFill="1" applyBorder="1" applyAlignment="1">
      <alignment horizontal="center" vertical="center"/>
    </xf>
    <xf numFmtId="173" fontId="28" fillId="24" borderId="12" xfId="2" applyNumberFormat="1" applyFont="1" applyFill="1" applyBorder="1" applyAlignment="1">
      <alignment horizontal="center" vertical="center"/>
    </xf>
    <xf numFmtId="167" fontId="29" fillId="24" borderId="29" xfId="2" applyNumberFormat="1" applyFont="1" applyFill="1" applyBorder="1" applyAlignment="1">
      <alignment vertical="center"/>
    </xf>
    <xf numFmtId="0" fontId="26" fillId="24" borderId="11" xfId="5" applyFont="1" applyFill="1" applyBorder="1" applyAlignment="1">
      <alignment horizontal="center" vertical="center"/>
    </xf>
    <xf numFmtId="43" fontId="28" fillId="24" borderId="48" xfId="5" applyNumberFormat="1" applyFont="1" applyFill="1" applyBorder="1" applyAlignment="1">
      <alignment horizontal="center" vertical="center"/>
    </xf>
    <xf numFmtId="43" fontId="28" fillId="24" borderId="11" xfId="5" applyNumberFormat="1" applyFont="1" applyFill="1" applyBorder="1" applyAlignment="1">
      <alignment horizontal="center" vertical="center"/>
    </xf>
    <xf numFmtId="43" fontId="28" fillId="24" borderId="24" xfId="5" applyNumberFormat="1" applyFont="1" applyFill="1" applyBorder="1" applyAlignment="1">
      <alignment horizontal="center" vertical="center"/>
    </xf>
    <xf numFmtId="43" fontId="28" fillId="24" borderId="33" xfId="5" applyNumberFormat="1" applyFont="1" applyFill="1" applyBorder="1" applyAlignment="1">
      <alignment horizontal="center" vertical="center"/>
    </xf>
    <xf numFmtId="43" fontId="28" fillId="24" borderId="18" xfId="5" applyNumberFormat="1" applyFont="1" applyFill="1" applyBorder="1" applyAlignment="1">
      <alignment horizontal="center" vertical="center"/>
    </xf>
    <xf numFmtId="43" fontId="28" fillId="24" borderId="13" xfId="5" applyNumberFormat="1" applyFont="1" applyFill="1" applyBorder="1" applyAlignment="1">
      <alignment horizontal="center" vertical="center"/>
    </xf>
    <xf numFmtId="43" fontId="28" fillId="24" borderId="10" xfId="5" applyNumberFormat="1" applyFont="1" applyFill="1" applyBorder="1" applyAlignment="1">
      <alignment horizontal="center" vertical="center"/>
    </xf>
    <xf numFmtId="43" fontId="28" fillId="24" borderId="12" xfId="5" applyNumberFormat="1" applyFont="1" applyFill="1" applyBorder="1" applyAlignment="1">
      <alignment horizontal="center" vertical="center"/>
    </xf>
    <xf numFmtId="43" fontId="28" fillId="24" borderId="22" xfId="5" applyNumberFormat="1" applyFont="1" applyFill="1" applyBorder="1" applyAlignment="1">
      <alignment horizontal="center" vertical="center"/>
    </xf>
    <xf numFmtId="43" fontId="28" fillId="24" borderId="68" xfId="5" applyNumberFormat="1" applyFont="1" applyFill="1" applyBorder="1" applyAlignment="1">
      <alignment horizontal="center" vertical="center"/>
    </xf>
    <xf numFmtId="43" fontId="28" fillId="24" borderId="29" xfId="5" applyNumberFormat="1" applyFont="1" applyFill="1" applyBorder="1" applyAlignment="1">
      <alignment horizontal="center" vertical="center"/>
    </xf>
    <xf numFmtId="167" fontId="28" fillId="24" borderId="22" xfId="5" applyNumberFormat="1" applyFont="1" applyFill="1" applyBorder="1" applyAlignment="1">
      <alignment horizontal="center" vertical="center"/>
    </xf>
    <xf numFmtId="170" fontId="28" fillId="24" borderId="10" xfId="5" applyNumberFormat="1" applyFont="1" applyFill="1" applyBorder="1" applyAlignment="1">
      <alignment horizontal="center" vertical="center"/>
    </xf>
    <xf numFmtId="170" fontId="28" fillId="24" borderId="29" xfId="5" applyNumberFormat="1" applyFont="1" applyFill="1" applyBorder="1" applyAlignment="1">
      <alignment horizontal="center" vertical="center"/>
    </xf>
    <xf numFmtId="1" fontId="28" fillId="24" borderId="10" xfId="5" applyNumberFormat="1" applyFont="1" applyFill="1" applyBorder="1" applyAlignment="1">
      <alignment horizontal="center" vertical="center"/>
    </xf>
    <xf numFmtId="1" fontId="28" fillId="24" borderId="11" xfId="5" applyNumberFormat="1" applyFont="1" applyFill="1" applyBorder="1" applyAlignment="1">
      <alignment horizontal="center" vertical="center"/>
    </xf>
    <xf numFmtId="1" fontId="28" fillId="24" borderId="12" xfId="5" applyNumberFormat="1" applyFont="1" applyFill="1" applyBorder="1" applyAlignment="1">
      <alignment horizontal="center" vertical="center"/>
    </xf>
    <xf numFmtId="172" fontId="26" fillId="24" borderId="10" xfId="0" applyNumberFormat="1" applyFont="1" applyFill="1" applyBorder="1" applyAlignment="1">
      <alignment horizontal="center"/>
    </xf>
    <xf numFmtId="172" fontId="26" fillId="24" borderId="11" xfId="0" applyNumberFormat="1" applyFont="1" applyFill="1" applyBorder="1" applyAlignment="1">
      <alignment horizontal="center"/>
    </xf>
    <xf numFmtId="172" fontId="26" fillId="24" borderId="12" xfId="0" applyNumberFormat="1" applyFont="1" applyFill="1" applyBorder="1" applyAlignment="1">
      <alignment horizontal="center"/>
    </xf>
    <xf numFmtId="172" fontId="26" fillId="24" borderId="57" xfId="0" applyNumberFormat="1" applyFont="1" applyFill="1" applyBorder="1" applyAlignment="1">
      <alignment horizontal="center"/>
    </xf>
    <xf numFmtId="172" fontId="26" fillId="24" borderId="44" xfId="0" applyNumberFormat="1" applyFont="1" applyFill="1" applyBorder="1" applyAlignment="1">
      <alignment horizontal="center"/>
    </xf>
    <xf numFmtId="166" fontId="26" fillId="24" borderId="11" xfId="5" applyNumberFormat="1" applyFont="1" applyFill="1" applyBorder="1" applyAlignment="1">
      <alignment horizontal="center" vertical="center"/>
    </xf>
    <xf numFmtId="0" fontId="26" fillId="24" borderId="10" xfId="5" applyFont="1" applyFill="1" applyBorder="1" applyAlignment="1">
      <alignment horizontal="center"/>
    </xf>
    <xf numFmtId="1" fontId="26" fillId="24" borderId="10" xfId="5" applyNumberFormat="1" applyFont="1" applyFill="1" applyBorder="1" applyAlignment="1">
      <alignment horizontal="center"/>
    </xf>
    <xf numFmtId="1" fontId="26" fillId="24" borderId="12" xfId="5" applyNumberFormat="1" applyFont="1" applyFill="1" applyBorder="1" applyAlignment="1">
      <alignment horizontal="center"/>
    </xf>
    <xf numFmtId="1" fontId="26" fillId="24" borderId="11" xfId="5" applyNumberFormat="1" applyFont="1" applyFill="1" applyBorder="1" applyAlignment="1">
      <alignment horizontal="center"/>
    </xf>
    <xf numFmtId="2" fontId="26" fillId="24" borderId="10" xfId="5" applyNumberFormat="1" applyFont="1" applyFill="1" applyBorder="1" applyAlignment="1">
      <alignment horizontal="center"/>
    </xf>
    <xf numFmtId="2" fontId="26" fillId="24" borderId="12" xfId="5" applyNumberFormat="1" applyFont="1" applyFill="1" applyBorder="1" applyAlignment="1">
      <alignment horizontal="center"/>
    </xf>
    <xf numFmtId="166" fontId="26" fillId="24" borderId="60" xfId="5" applyNumberFormat="1" applyFont="1" applyFill="1" applyBorder="1" applyAlignment="1">
      <alignment horizontal="center"/>
    </xf>
    <xf numFmtId="0" fontId="26" fillId="24" borderId="60" xfId="5" applyFont="1" applyFill="1" applyBorder="1" applyAlignment="1">
      <alignment horizontal="left" vertical="center"/>
    </xf>
    <xf numFmtId="0" fontId="27" fillId="24" borderId="22" xfId="5" applyFont="1" applyFill="1" applyBorder="1" applyAlignment="1">
      <alignment horizontal="center" vertical="center"/>
    </xf>
    <xf numFmtId="0" fontId="27" fillId="24" borderId="11" xfId="5" applyFont="1" applyFill="1" applyBorder="1" applyAlignment="1">
      <alignment horizontal="center" vertical="center"/>
    </xf>
    <xf numFmtId="0" fontId="27" fillId="24" borderId="13" xfId="5" applyFont="1" applyFill="1" applyBorder="1" applyAlignment="1" applyProtection="1">
      <alignment vertical="center"/>
      <protection hidden="1"/>
    </xf>
    <xf numFmtId="0" fontId="27" fillId="24" borderId="11" xfId="5" applyFont="1" applyFill="1" applyBorder="1" applyAlignment="1" applyProtection="1">
      <alignment horizontal="center" vertical="center"/>
      <protection hidden="1"/>
    </xf>
    <xf numFmtId="166" fontId="26" fillId="24" borderId="60" xfId="5" applyNumberFormat="1" applyFont="1" applyFill="1" applyBorder="1" applyAlignment="1">
      <alignment horizontal="center" vertical="center"/>
    </xf>
    <xf numFmtId="0" fontId="26" fillId="24" borderId="57" xfId="5" applyFont="1" applyFill="1" applyBorder="1" applyAlignment="1">
      <alignment horizontal="center"/>
    </xf>
    <xf numFmtId="166" fontId="26" fillId="24" borderId="26" xfId="5" applyNumberFormat="1" applyFont="1" applyFill="1" applyBorder="1" applyAlignment="1" applyProtection="1">
      <alignment horizontal="center"/>
      <protection hidden="1"/>
    </xf>
    <xf numFmtId="166" fontId="26" fillId="24" borderId="11" xfId="5" applyNumberFormat="1" applyFont="1" applyFill="1" applyBorder="1" applyAlignment="1" applyProtection="1">
      <alignment horizontal="center"/>
      <protection hidden="1"/>
    </xf>
    <xf numFmtId="166" fontId="26" fillId="24" borderId="14" xfId="5" applyNumberFormat="1" applyFont="1" applyFill="1" applyBorder="1" applyAlignment="1" applyProtection="1">
      <alignment horizontal="center"/>
      <protection hidden="1"/>
    </xf>
    <xf numFmtId="171" fontId="26" fillId="24" borderId="18" xfId="5" applyNumberFormat="1" applyFont="1" applyFill="1" applyBorder="1" applyAlignment="1">
      <alignment horizontal="center" vertical="center"/>
    </xf>
    <xf numFmtId="171" fontId="26" fillId="24" borderId="37" xfId="5" applyNumberFormat="1" applyFont="1" applyFill="1" applyBorder="1" applyAlignment="1">
      <alignment horizontal="center" vertical="center"/>
    </xf>
    <xf numFmtId="43" fontId="28" fillId="24" borderId="30" xfId="5" applyNumberFormat="1" applyFont="1" applyFill="1" applyBorder="1" applyAlignment="1">
      <alignment horizontal="center" vertical="center"/>
    </xf>
    <xf numFmtId="43" fontId="28" fillId="24" borderId="37" xfId="5" applyNumberFormat="1" applyFont="1" applyFill="1" applyBorder="1" applyAlignment="1">
      <alignment horizontal="center" vertical="center"/>
    </xf>
    <xf numFmtId="2" fontId="26" fillId="24" borderId="60" xfId="5" applyNumberFormat="1" applyFont="1" applyFill="1" applyBorder="1" applyAlignment="1">
      <alignment horizontal="center" vertical="center"/>
    </xf>
    <xf numFmtId="43" fontId="28" fillId="24" borderId="26" xfId="5" applyNumberFormat="1" applyFont="1" applyFill="1" applyBorder="1" applyAlignment="1">
      <alignment horizontal="center" vertical="center"/>
    </xf>
    <xf numFmtId="167" fontId="28" fillId="24" borderId="60" xfId="5" applyNumberFormat="1" applyFont="1" applyFill="1" applyBorder="1" applyAlignment="1">
      <alignment horizontal="center" vertical="center"/>
    </xf>
    <xf numFmtId="1" fontId="26" fillId="24" borderId="44" xfId="5" applyNumberFormat="1" applyFont="1" applyFill="1" applyBorder="1" applyAlignment="1">
      <alignment horizontal="center"/>
    </xf>
    <xf numFmtId="2" fontId="26" fillId="24" borderId="11" xfId="5" applyNumberFormat="1" applyFont="1" applyFill="1" applyBorder="1" applyAlignment="1">
      <alignment horizontal="center"/>
    </xf>
    <xf numFmtId="2" fontId="26" fillId="24" borderId="44" xfId="5" applyNumberFormat="1" applyFont="1" applyFill="1" applyBorder="1" applyAlignment="1">
      <alignment horizontal="center"/>
    </xf>
    <xf numFmtId="2" fontId="26" fillId="24" borderId="57" xfId="5" applyNumberFormat="1" applyFont="1" applyFill="1" applyBorder="1" applyAlignment="1">
      <alignment horizontal="center"/>
    </xf>
    <xf numFmtId="166" fontId="26" fillId="24" borderId="29" xfId="5" applyNumberFormat="1" applyFont="1" applyFill="1" applyBorder="1" applyAlignment="1">
      <alignment horizontal="center"/>
    </xf>
    <xf numFmtId="166" fontId="26" fillId="24" borderId="29" xfId="5" applyNumberFormat="1" applyFont="1" applyFill="1" applyBorder="1" applyAlignment="1">
      <alignment horizontal="center" vertical="center"/>
    </xf>
    <xf numFmtId="165" fontId="26" fillId="24" borderId="10" xfId="5" applyNumberFormat="1" applyFont="1" applyFill="1" applyBorder="1" applyAlignment="1">
      <alignment horizontal="center" vertical="center"/>
    </xf>
    <xf numFmtId="165" fontId="26" fillId="24" borderId="12" xfId="5" applyNumberFormat="1" applyFont="1" applyFill="1" applyBorder="1" applyAlignment="1">
      <alignment horizontal="center" vertical="center"/>
    </xf>
    <xf numFmtId="165" fontId="26" fillId="24" borderId="44" xfId="5" applyNumberFormat="1" applyFont="1" applyFill="1" applyBorder="1" applyAlignment="1">
      <alignment horizontal="center" vertical="center"/>
    </xf>
    <xf numFmtId="166" fontId="26" fillId="24" borderId="22" xfId="5" applyNumberFormat="1" applyFont="1" applyFill="1" applyBorder="1" applyAlignment="1">
      <alignment horizontal="center" vertical="center"/>
    </xf>
    <xf numFmtId="166" fontId="26" fillId="24" borderId="33" xfId="5" applyNumberFormat="1" applyFont="1" applyFill="1" applyBorder="1" applyAlignment="1">
      <alignment horizontal="center" vertical="center"/>
    </xf>
    <xf numFmtId="165" fontId="26" fillId="24" borderId="60" xfId="5" applyNumberFormat="1" applyFont="1" applyFill="1" applyBorder="1" applyAlignment="1">
      <alignment horizontal="center" vertical="center"/>
    </xf>
    <xf numFmtId="166" fontId="26" fillId="24" borderId="33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18" borderId="9" xfId="0" applyFont="1" applyFill="1" applyBorder="1" applyAlignment="1" applyProtection="1">
      <alignment vertical="center"/>
      <protection hidden="1"/>
    </xf>
    <xf numFmtId="0" fontId="1" fillId="18" borderId="11" xfId="0" applyFont="1" applyFill="1" applyBorder="1" applyAlignment="1" applyProtection="1">
      <alignment vertical="center"/>
      <protection hidden="1"/>
    </xf>
    <xf numFmtId="0" fontId="1" fillId="18" borderId="13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0" fontId="11" fillId="17" borderId="0" xfId="0" applyFont="1" applyFill="1" applyAlignment="1"/>
    <xf numFmtId="0" fontId="11" fillId="0" borderId="0" xfId="0" applyFont="1" applyFill="1" applyAlignment="1"/>
    <xf numFmtId="1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/>
    </xf>
    <xf numFmtId="166" fontId="2" fillId="5" borderId="0" xfId="0" applyNumberFormat="1" applyFont="1" applyFill="1" applyAlignment="1">
      <alignment vertical="center"/>
    </xf>
    <xf numFmtId="1" fontId="11" fillId="5" borderId="0" xfId="0" applyNumberFormat="1" applyFont="1" applyFill="1" applyAlignment="1">
      <alignment horizontal="center" vertical="center"/>
    </xf>
    <xf numFmtId="0" fontId="26" fillId="24" borderId="10" xfId="5" applyFont="1" applyFill="1" applyBorder="1" applyAlignment="1">
      <alignment horizontal="center" vertical="center"/>
    </xf>
    <xf numFmtId="1" fontId="26" fillId="24" borderId="57" xfId="5" applyNumberFormat="1" applyFont="1" applyFill="1" applyBorder="1" applyAlignment="1">
      <alignment horizontal="center" vertical="center"/>
    </xf>
    <xf numFmtId="1" fontId="26" fillId="24" borderId="44" xfId="5" applyNumberFormat="1" applyFont="1" applyFill="1" applyBorder="1" applyAlignment="1">
      <alignment horizontal="center" vertical="center"/>
    </xf>
    <xf numFmtId="166" fontId="26" fillId="24" borderId="68" xfId="5" applyNumberFormat="1" applyFont="1" applyFill="1" applyBorder="1" applyAlignment="1">
      <alignment horizontal="center" vertical="center"/>
    </xf>
    <xf numFmtId="166" fontId="26" fillId="24" borderId="57" xfId="5" applyNumberFormat="1" applyFont="1" applyFill="1" applyBorder="1" applyAlignment="1">
      <alignment horizontal="center" vertical="center"/>
    </xf>
    <xf numFmtId="166" fontId="26" fillId="24" borderId="30" xfId="5" applyNumberFormat="1" applyFont="1" applyFill="1" applyBorder="1" applyAlignment="1">
      <alignment horizontal="center" vertical="center"/>
    </xf>
    <xf numFmtId="0" fontId="26" fillId="24" borderId="44" xfId="5" applyFont="1" applyFill="1" applyBorder="1" applyAlignment="1">
      <alignment horizontal="center" vertical="center"/>
    </xf>
    <xf numFmtId="166" fontId="26" fillId="24" borderId="30" xfId="0" applyNumberFormat="1" applyFont="1" applyFill="1" applyBorder="1" applyAlignment="1">
      <alignment horizontal="center" vertical="center"/>
    </xf>
    <xf numFmtId="166" fontId="2" fillId="10" borderId="12" xfId="0" applyNumberFormat="1" applyFont="1" applyFill="1" applyBorder="1" applyAlignment="1">
      <alignment horizontal="center" vertical="center"/>
    </xf>
    <xf numFmtId="169" fontId="18" fillId="0" borderId="31" xfId="0" applyNumberFormat="1" applyFont="1" applyBorder="1" applyAlignment="1">
      <alignment horizontal="center" vertical="top" wrapText="1"/>
    </xf>
    <xf numFmtId="169" fontId="18" fillId="0" borderId="7" xfId="0" applyNumberFormat="1" applyFont="1" applyBorder="1" applyAlignment="1">
      <alignment horizontal="center" vertical="top" wrapText="1"/>
    </xf>
    <xf numFmtId="166" fontId="1" fillId="5" borderId="49" xfId="0" applyNumberFormat="1" applyFont="1" applyFill="1" applyBorder="1" applyAlignment="1">
      <alignment horizontal="center" vertical="center"/>
    </xf>
    <xf numFmtId="166" fontId="1" fillId="5" borderId="28" xfId="0" applyNumberFormat="1" applyFont="1" applyFill="1" applyBorder="1" applyAlignment="1">
      <alignment horizontal="center" vertical="center"/>
    </xf>
    <xf numFmtId="0" fontId="18" fillId="17" borderId="47" xfId="0" applyFont="1" applyFill="1" applyBorder="1" applyAlignment="1">
      <alignment horizontal="center" vertical="top" wrapText="1"/>
    </xf>
    <xf numFmtId="0" fontId="18" fillId="17" borderId="17" xfId="0" applyFont="1" applyFill="1" applyBorder="1" applyAlignment="1">
      <alignment horizontal="center" vertical="top" wrapText="1"/>
    </xf>
    <xf numFmtId="0" fontId="18" fillId="0" borderId="49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10" borderId="49" xfId="0" applyFont="1" applyFill="1" applyBorder="1" applyAlignment="1">
      <alignment horizontal="center" vertical="top" wrapText="1"/>
    </xf>
    <xf numFmtId="0" fontId="2" fillId="10" borderId="28" xfId="0" applyFont="1" applyFill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18" borderId="47" xfId="0" applyFont="1" applyFill="1" applyBorder="1" applyAlignment="1">
      <alignment horizontal="center" vertical="top" wrapText="1"/>
    </xf>
    <xf numFmtId="0" fontId="18" fillId="18" borderId="17" xfId="0" applyFont="1" applyFill="1" applyBorder="1" applyAlignment="1">
      <alignment horizontal="center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165" fontId="18" fillId="18" borderId="46" xfId="0" applyNumberFormat="1" applyFont="1" applyFill="1" applyBorder="1" applyAlignment="1">
      <alignment horizontal="center" vertical="center"/>
    </xf>
    <xf numFmtId="165" fontId="18" fillId="18" borderId="31" xfId="0" applyNumberFormat="1" applyFont="1" applyFill="1" applyBorder="1" applyAlignment="1">
      <alignment horizontal="center" vertical="center"/>
    </xf>
    <xf numFmtId="165" fontId="18" fillId="18" borderId="47" xfId="0" applyNumberFormat="1" applyFont="1" applyFill="1" applyBorder="1" applyAlignment="1">
      <alignment horizontal="center" vertical="center"/>
    </xf>
    <xf numFmtId="165" fontId="18" fillId="17" borderId="46" xfId="0" applyNumberFormat="1" applyFont="1" applyFill="1" applyBorder="1" applyAlignment="1">
      <alignment horizontal="center" vertical="center"/>
    </xf>
    <xf numFmtId="165" fontId="18" fillId="17" borderId="31" xfId="0" applyNumberFormat="1" applyFont="1" applyFill="1" applyBorder="1" applyAlignment="1">
      <alignment horizontal="center" vertical="center"/>
    </xf>
    <xf numFmtId="165" fontId="18" fillId="17" borderId="47" xfId="0" applyNumberFormat="1" applyFont="1" applyFill="1" applyBorder="1" applyAlignment="1">
      <alignment horizontal="center" vertical="center"/>
    </xf>
    <xf numFmtId="165" fontId="18" fillId="4" borderId="51" xfId="0" applyNumberFormat="1" applyFont="1" applyFill="1" applyBorder="1" applyAlignment="1">
      <alignment horizontal="center" vertical="center"/>
    </xf>
    <xf numFmtId="165" fontId="18" fillId="4" borderId="53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3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6" fontId="20" fillId="10" borderId="59" xfId="0" applyNumberFormat="1" applyFont="1" applyFill="1" applyBorder="1" applyAlignment="1">
      <alignment horizontal="center" vertical="center" wrapText="1"/>
    </xf>
    <xf numFmtId="166" fontId="20" fillId="10" borderId="61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 vertical="center"/>
    </xf>
    <xf numFmtId="165" fontId="18" fillId="0" borderId="46" xfId="0" applyNumberFormat="1" applyFont="1" applyBorder="1" applyAlignment="1">
      <alignment horizontal="center" vertical="top" wrapText="1"/>
    </xf>
    <xf numFmtId="165" fontId="18" fillId="0" borderId="47" xfId="0" applyNumberFormat="1" applyFont="1" applyBorder="1" applyAlignment="1">
      <alignment horizontal="center" vertical="top" wrapText="1"/>
    </xf>
    <xf numFmtId="165" fontId="18" fillId="0" borderId="51" xfId="0" applyNumberFormat="1" applyFont="1" applyBorder="1" applyAlignment="1">
      <alignment horizontal="center" vertical="top" wrapText="1"/>
    </xf>
    <xf numFmtId="165" fontId="18" fillId="0" borderId="52" xfId="0" applyNumberFormat="1" applyFont="1" applyBorder="1" applyAlignment="1">
      <alignment horizontal="center" vertical="top" wrapText="1"/>
    </xf>
    <xf numFmtId="165" fontId="18" fillId="0" borderId="53" xfId="0" applyNumberFormat="1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65" fontId="18" fillId="0" borderId="51" xfId="0" applyNumberFormat="1" applyFont="1" applyBorder="1" applyAlignment="1">
      <alignment horizontal="center" vertical="center" wrapText="1"/>
    </xf>
    <xf numFmtId="165" fontId="18" fillId="0" borderId="52" xfId="0" applyNumberFormat="1" applyFont="1" applyBorder="1" applyAlignment="1">
      <alignment horizontal="center" vertical="center" wrapText="1"/>
    </xf>
    <xf numFmtId="165" fontId="18" fillId="0" borderId="53" xfId="0" applyNumberFormat="1" applyFont="1" applyBorder="1" applyAlignment="1">
      <alignment horizontal="center" vertical="center" wrapText="1"/>
    </xf>
    <xf numFmtId="165" fontId="18" fillId="0" borderId="46" xfId="0" applyNumberFormat="1" applyFont="1" applyBorder="1" applyAlignment="1">
      <alignment horizontal="center" vertical="center" wrapText="1"/>
    </xf>
    <xf numFmtId="165" fontId="18" fillId="0" borderId="47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 wrapText="1"/>
    </xf>
    <xf numFmtId="165" fontId="18" fillId="0" borderId="25" xfId="0" applyNumberFormat="1" applyFont="1" applyBorder="1" applyAlignment="1">
      <alignment horizontal="center" vertical="center" wrapText="1"/>
    </xf>
    <xf numFmtId="165" fontId="18" fillId="0" borderId="31" xfId="0" applyNumberFormat="1" applyFont="1" applyBorder="1" applyAlignment="1">
      <alignment horizontal="center" vertical="center" wrapText="1"/>
    </xf>
    <xf numFmtId="0" fontId="11" fillId="6" borderId="0" xfId="0" applyFont="1" applyFill="1" applyAlignment="1">
      <alignment horizontal="left" vertical="center"/>
    </xf>
    <xf numFmtId="0" fontId="11" fillId="23" borderId="0" xfId="0" applyFont="1" applyFill="1" applyAlignment="1">
      <alignment horizontal="left" vertical="center"/>
    </xf>
    <xf numFmtId="165" fontId="2" fillId="0" borderId="46" xfId="0" applyNumberFormat="1" applyFont="1" applyBorder="1" applyAlignment="1">
      <alignment horizontal="center" vertical="center"/>
    </xf>
    <xf numFmtId="165" fontId="2" fillId="0" borderId="47" xfId="0" applyNumberFormat="1" applyFont="1" applyBorder="1" applyAlignment="1">
      <alignment horizontal="center" vertical="center"/>
    </xf>
    <xf numFmtId="0" fontId="11" fillId="10" borderId="0" xfId="0" applyFont="1" applyFill="1" applyAlignment="1">
      <alignment horizontal="left"/>
    </xf>
    <xf numFmtId="165" fontId="18" fillId="0" borderId="46" xfId="0" applyNumberFormat="1" applyFont="1" applyBorder="1" applyAlignment="1">
      <alignment horizontal="center" vertical="center"/>
    </xf>
    <xf numFmtId="165" fontId="18" fillId="0" borderId="47" xfId="0" applyNumberFormat="1" applyFont="1" applyBorder="1" applyAlignment="1">
      <alignment horizontal="center" vertical="center"/>
    </xf>
    <xf numFmtId="166" fontId="20" fillId="10" borderId="49" xfId="0" applyNumberFormat="1" applyFont="1" applyFill="1" applyBorder="1" applyAlignment="1">
      <alignment horizontal="center" vertical="center" wrapText="1"/>
    </xf>
    <xf numFmtId="166" fontId="20" fillId="10" borderId="28" xfId="0" applyNumberFormat="1" applyFont="1" applyFill="1" applyBorder="1" applyAlignment="1">
      <alignment horizontal="center" vertical="center" wrapText="1"/>
    </xf>
    <xf numFmtId="2" fontId="21" fillId="15" borderId="46" xfId="0" applyNumberFormat="1" applyFont="1" applyFill="1" applyBorder="1" applyAlignment="1">
      <alignment horizontal="center" vertical="center"/>
    </xf>
    <xf numFmtId="2" fontId="21" fillId="15" borderId="31" xfId="0" applyNumberFormat="1" applyFont="1" applyFill="1" applyBorder="1" applyAlignment="1">
      <alignment horizontal="center" vertical="center"/>
    </xf>
    <xf numFmtId="2" fontId="21" fillId="15" borderId="47" xfId="0" applyNumberFormat="1" applyFont="1" applyFill="1" applyBorder="1" applyAlignment="1">
      <alignment horizontal="center" vertical="center"/>
    </xf>
    <xf numFmtId="2" fontId="21" fillId="16" borderId="46" xfId="0" applyNumberFormat="1" applyFont="1" applyFill="1" applyBorder="1" applyAlignment="1">
      <alignment horizontal="center" vertical="center"/>
    </xf>
    <xf numFmtId="2" fontId="21" fillId="16" borderId="31" xfId="0" applyNumberFormat="1" applyFont="1" applyFill="1" applyBorder="1" applyAlignment="1">
      <alignment horizontal="center" vertical="center"/>
    </xf>
    <xf numFmtId="2" fontId="21" fillId="16" borderId="47" xfId="0" applyNumberFormat="1" applyFont="1" applyFill="1" applyBorder="1" applyAlignment="1">
      <alignment horizontal="center" vertical="center"/>
    </xf>
    <xf numFmtId="2" fontId="21" fillId="14" borderId="0" xfId="0" applyNumberFormat="1" applyFont="1" applyFill="1" applyAlignment="1">
      <alignment horizontal="center" vertical="center"/>
    </xf>
    <xf numFmtId="2" fontId="18" fillId="11" borderId="51" xfId="0" applyNumberFormat="1" applyFont="1" applyFill="1" applyBorder="1" applyAlignment="1">
      <alignment horizontal="center" vertical="center"/>
    </xf>
    <xf numFmtId="2" fontId="18" fillId="11" borderId="52" xfId="0" applyNumberFormat="1" applyFont="1" applyFill="1" applyBorder="1" applyAlignment="1">
      <alignment horizontal="center" vertical="center"/>
    </xf>
    <xf numFmtId="2" fontId="18" fillId="11" borderId="53" xfId="0" applyNumberFormat="1" applyFont="1" applyFill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21" fillId="0" borderId="3" xfId="0" applyNumberFormat="1" applyFont="1" applyBorder="1" applyAlignment="1">
      <alignment horizontal="center" vertical="center"/>
    </xf>
    <xf numFmtId="2" fontId="21" fillId="14" borderId="2" xfId="0" applyNumberFormat="1" applyFont="1" applyFill="1" applyBorder="1" applyAlignment="1">
      <alignment horizontal="center" vertical="center"/>
    </xf>
    <xf numFmtId="2" fontId="21" fillId="14" borderId="3" xfId="0" applyNumberFormat="1" applyFont="1" applyFill="1" applyBorder="1" applyAlignment="1">
      <alignment horizontal="center" vertical="center"/>
    </xf>
    <xf numFmtId="166" fontId="18" fillId="10" borderId="59" xfId="0" applyNumberFormat="1" applyFont="1" applyFill="1" applyBorder="1" applyAlignment="1">
      <alignment horizontal="center" vertical="center" wrapText="1"/>
    </xf>
    <xf numFmtId="166" fontId="18" fillId="10" borderId="61" xfId="0" applyNumberFormat="1" applyFont="1" applyFill="1" applyBorder="1" applyAlignment="1">
      <alignment horizontal="center" vertical="center" wrapText="1"/>
    </xf>
    <xf numFmtId="2" fontId="21" fillId="13" borderId="46" xfId="0" applyNumberFormat="1" applyFont="1" applyFill="1" applyBorder="1" applyAlignment="1">
      <alignment horizontal="center" vertical="center"/>
    </xf>
    <xf numFmtId="2" fontId="21" fillId="13" borderId="31" xfId="0" applyNumberFormat="1" applyFont="1" applyFill="1" applyBorder="1" applyAlignment="1">
      <alignment horizontal="center" vertical="center"/>
    </xf>
    <xf numFmtId="2" fontId="21" fillId="13" borderId="47" xfId="0" applyNumberFormat="1" applyFont="1" applyFill="1" applyBorder="1" applyAlignment="1">
      <alignment horizontal="center" vertical="center"/>
    </xf>
    <xf numFmtId="2" fontId="21" fillId="2" borderId="46" xfId="0" applyNumberFormat="1" applyFont="1" applyFill="1" applyBorder="1" applyAlignment="1">
      <alignment horizontal="center" vertical="center"/>
    </xf>
    <xf numFmtId="2" fontId="21" fillId="2" borderId="31" xfId="0" applyNumberFormat="1" applyFont="1" applyFill="1" applyBorder="1" applyAlignment="1">
      <alignment horizontal="center" vertical="center"/>
    </xf>
    <xf numFmtId="2" fontId="21" fillId="2" borderId="47" xfId="0" applyNumberFormat="1" applyFont="1" applyFill="1" applyBorder="1" applyAlignment="1">
      <alignment horizontal="center" vertical="center"/>
    </xf>
    <xf numFmtId="2" fontId="21" fillId="14" borderId="46" xfId="0" applyNumberFormat="1" applyFont="1" applyFill="1" applyBorder="1" applyAlignment="1">
      <alignment horizontal="center" vertical="center"/>
    </xf>
    <xf numFmtId="2" fontId="21" fillId="14" borderId="31" xfId="0" applyNumberFormat="1" applyFont="1" applyFill="1" applyBorder="1" applyAlignment="1">
      <alignment horizontal="center" vertical="center"/>
    </xf>
    <xf numFmtId="2" fontId="21" fillId="14" borderId="47" xfId="0" applyNumberFormat="1" applyFont="1" applyFill="1" applyBorder="1" applyAlignment="1">
      <alignment horizontal="center" vertical="center"/>
    </xf>
    <xf numFmtId="165" fontId="2" fillId="0" borderId="40" xfId="0" applyNumberFormat="1" applyFont="1" applyBorder="1" applyAlignment="1">
      <alignment horizontal="center" vertical="center"/>
    </xf>
    <xf numFmtId="165" fontId="2" fillId="0" borderId="41" xfId="0" applyNumberFormat="1" applyFont="1" applyBorder="1" applyAlignment="1">
      <alignment horizontal="center" vertical="center"/>
    </xf>
    <xf numFmtId="165" fontId="2" fillId="14" borderId="40" xfId="0" applyNumberFormat="1" applyFont="1" applyFill="1" applyBorder="1" applyAlignment="1">
      <alignment horizontal="center" vertical="center"/>
    </xf>
    <xf numFmtId="165" fontId="2" fillId="14" borderId="41" xfId="0" applyNumberFormat="1" applyFont="1" applyFill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165" fontId="21" fillId="0" borderId="47" xfId="0" applyNumberFormat="1" applyFont="1" applyBorder="1" applyAlignment="1">
      <alignment horizontal="center" vertical="center"/>
    </xf>
    <xf numFmtId="1" fontId="18" fillId="11" borderId="51" xfId="0" applyNumberFormat="1" applyFont="1" applyFill="1" applyBorder="1" applyAlignment="1">
      <alignment horizontal="center" vertical="center"/>
    </xf>
    <xf numFmtId="1" fontId="18" fillId="11" borderId="52" xfId="0" applyNumberFormat="1" applyFont="1" applyFill="1" applyBorder="1" applyAlignment="1">
      <alignment horizontal="center" vertical="center"/>
    </xf>
    <xf numFmtId="1" fontId="18" fillId="11" borderId="53" xfId="0" applyNumberFormat="1" applyFont="1" applyFill="1" applyBorder="1" applyAlignment="1">
      <alignment horizontal="center" vertical="center"/>
    </xf>
    <xf numFmtId="43" fontId="21" fillId="0" borderId="46" xfId="0" applyNumberFormat="1" applyFont="1" applyBorder="1" applyAlignment="1">
      <alignment horizontal="center" vertical="center"/>
    </xf>
    <xf numFmtId="43" fontId="21" fillId="0" borderId="47" xfId="0" applyNumberFormat="1" applyFont="1" applyBorder="1" applyAlignment="1">
      <alignment horizontal="center" vertical="center"/>
    </xf>
    <xf numFmtId="2" fontId="21" fillId="0" borderId="46" xfId="0" applyNumberFormat="1" applyFont="1" applyBorder="1" applyAlignment="1">
      <alignment horizontal="center" vertical="center"/>
    </xf>
    <xf numFmtId="2" fontId="21" fillId="0" borderId="31" xfId="0" applyNumberFormat="1" applyFont="1" applyBorder="1" applyAlignment="1">
      <alignment horizontal="center" vertical="center"/>
    </xf>
    <xf numFmtId="2" fontId="21" fillId="0" borderId="47" xfId="0" applyNumberFormat="1" applyFont="1" applyBorder="1" applyAlignment="1">
      <alignment horizontal="center" vertical="center"/>
    </xf>
    <xf numFmtId="1" fontId="21" fillId="0" borderId="46" xfId="0" applyNumberFormat="1" applyFont="1" applyBorder="1" applyAlignment="1">
      <alignment horizontal="center" vertical="center"/>
    </xf>
    <xf numFmtId="1" fontId="21" fillId="0" borderId="47" xfId="0" applyNumberFormat="1" applyFont="1" applyBorder="1" applyAlignment="1">
      <alignment horizontal="center" vertical="center"/>
    </xf>
    <xf numFmtId="0" fontId="11" fillId="22" borderId="0" xfId="0" applyFont="1" applyFill="1" applyAlignment="1">
      <alignment horizontal="left" vertical="center"/>
    </xf>
    <xf numFmtId="43" fontId="21" fillId="12" borderId="46" xfId="0" applyNumberFormat="1" applyFont="1" applyFill="1" applyBorder="1" applyAlignment="1">
      <alignment horizontal="center" vertical="center"/>
    </xf>
    <xf numFmtId="43" fontId="21" fillId="12" borderId="31" xfId="0" applyNumberFormat="1" applyFont="1" applyFill="1" applyBorder="1" applyAlignment="1">
      <alignment horizontal="center" vertical="center"/>
    </xf>
    <xf numFmtId="43" fontId="21" fillId="12" borderId="47" xfId="0" applyNumberFormat="1" applyFont="1" applyFill="1" applyBorder="1" applyAlignment="1">
      <alignment horizontal="center" vertical="center"/>
    </xf>
    <xf numFmtId="165" fontId="18" fillId="5" borderId="46" xfId="0" applyNumberFormat="1" applyFont="1" applyFill="1" applyBorder="1" applyAlignment="1">
      <alignment horizontal="center" vertical="center"/>
    </xf>
    <xf numFmtId="165" fontId="18" fillId="5" borderId="31" xfId="0" applyNumberFormat="1" applyFont="1" applyFill="1" applyBorder="1" applyAlignment="1">
      <alignment horizontal="center" vertical="center"/>
    </xf>
    <xf numFmtId="165" fontId="18" fillId="5" borderId="47" xfId="0" applyNumberFormat="1" applyFont="1" applyFill="1" applyBorder="1" applyAlignment="1">
      <alignment horizontal="center" vertical="center"/>
    </xf>
    <xf numFmtId="165" fontId="21" fillId="14" borderId="46" xfId="0" applyNumberFormat="1" applyFont="1" applyFill="1" applyBorder="1" applyAlignment="1">
      <alignment horizontal="center" vertical="center"/>
    </xf>
    <xf numFmtId="165" fontId="21" fillId="14" borderId="47" xfId="0" applyNumberFormat="1" applyFont="1" applyFill="1" applyBorder="1" applyAlignment="1">
      <alignment horizontal="center" vertical="center"/>
    </xf>
    <xf numFmtId="165" fontId="21" fillId="12" borderId="46" xfId="0" applyNumberFormat="1" applyFont="1" applyFill="1" applyBorder="1" applyAlignment="1">
      <alignment horizontal="center" vertical="center"/>
    </xf>
    <xf numFmtId="165" fontId="21" fillId="12" borderId="31" xfId="0" applyNumberFormat="1" applyFont="1" applyFill="1" applyBorder="1" applyAlignment="1">
      <alignment horizontal="center" vertical="center"/>
    </xf>
    <xf numFmtId="165" fontId="21" fillId="12" borderId="47" xfId="0" applyNumberFormat="1" applyFont="1" applyFill="1" applyBorder="1" applyAlignment="1">
      <alignment horizontal="center" vertical="center"/>
    </xf>
    <xf numFmtId="166" fontId="21" fillId="0" borderId="46" xfId="0" applyNumberFormat="1" applyFont="1" applyBorder="1" applyAlignment="1">
      <alignment horizontal="center" vertical="center"/>
    </xf>
    <xf numFmtId="166" fontId="21" fillId="0" borderId="31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166" fontId="22" fillId="15" borderId="51" xfId="0" applyNumberFormat="1" applyFont="1" applyFill="1" applyBorder="1" applyAlignment="1">
      <alignment horizontal="center" vertical="center"/>
    </xf>
    <xf numFmtId="166" fontId="22" fillId="15" borderId="53" xfId="0" applyNumberFormat="1" applyFont="1" applyFill="1" applyBorder="1" applyAlignment="1">
      <alignment horizontal="center" vertical="center"/>
    </xf>
    <xf numFmtId="166" fontId="21" fillId="13" borderId="51" xfId="0" applyNumberFormat="1" applyFont="1" applyFill="1" applyBorder="1" applyAlignment="1">
      <alignment horizontal="center" vertical="center"/>
    </xf>
    <xf numFmtId="166" fontId="21" fillId="13" borderId="52" xfId="0" applyNumberFormat="1" applyFont="1" applyFill="1" applyBorder="1" applyAlignment="1">
      <alignment horizontal="center" vertical="center"/>
    </xf>
    <xf numFmtId="166" fontId="21" fillId="13" borderId="53" xfId="0" applyNumberFormat="1" applyFont="1" applyFill="1" applyBorder="1" applyAlignment="1">
      <alignment horizontal="center" vertical="center"/>
    </xf>
    <xf numFmtId="166" fontId="21" fillId="2" borderId="51" xfId="0" applyNumberFormat="1" applyFont="1" applyFill="1" applyBorder="1" applyAlignment="1">
      <alignment horizontal="center" vertical="center"/>
    </xf>
    <xf numFmtId="166" fontId="21" fillId="2" borderId="52" xfId="0" applyNumberFormat="1" applyFont="1" applyFill="1" applyBorder="1" applyAlignment="1">
      <alignment horizontal="center" vertical="center"/>
    </xf>
    <xf numFmtId="166" fontId="21" fillId="2" borderId="53" xfId="0" applyNumberFormat="1" applyFont="1" applyFill="1" applyBorder="1" applyAlignment="1">
      <alignment horizontal="center" vertical="center"/>
    </xf>
    <xf numFmtId="166" fontId="21" fillId="14" borderId="51" xfId="0" applyNumberFormat="1" applyFont="1" applyFill="1" applyBorder="1" applyAlignment="1">
      <alignment horizontal="center" vertical="center"/>
    </xf>
    <xf numFmtId="166" fontId="21" fillId="14" borderId="52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left" vertical="center"/>
    </xf>
    <xf numFmtId="165" fontId="18" fillId="11" borderId="46" xfId="0" applyNumberFormat="1" applyFont="1" applyFill="1" applyBorder="1" applyAlignment="1">
      <alignment horizontal="center" vertical="center"/>
    </xf>
    <xf numFmtId="165" fontId="18" fillId="11" borderId="31" xfId="0" applyNumberFormat="1" applyFont="1" applyFill="1" applyBorder="1" applyAlignment="1">
      <alignment horizontal="center" vertical="center"/>
    </xf>
    <xf numFmtId="165" fontId="18" fillId="11" borderId="47" xfId="0" applyNumberFormat="1" applyFont="1" applyFill="1" applyBorder="1" applyAlignment="1">
      <alignment horizontal="center" vertical="center"/>
    </xf>
    <xf numFmtId="1" fontId="21" fillId="0" borderId="51" xfId="0" applyNumberFormat="1" applyFont="1" applyBorder="1" applyAlignment="1">
      <alignment horizontal="center" vertical="center"/>
    </xf>
    <xf numFmtId="1" fontId="21" fillId="0" borderId="52" xfId="0" applyNumberFormat="1" applyFont="1" applyBorder="1" applyAlignment="1">
      <alignment horizontal="center" vertical="center"/>
    </xf>
    <xf numFmtId="1" fontId="21" fillId="0" borderId="53" xfId="0" applyNumberFormat="1" applyFont="1" applyBorder="1" applyAlignment="1">
      <alignment horizontal="center" vertical="center"/>
    </xf>
    <xf numFmtId="166" fontId="21" fillId="4" borderId="46" xfId="0" applyNumberFormat="1" applyFont="1" applyFill="1" applyBorder="1" applyAlignment="1">
      <alignment horizontal="center" vertical="center"/>
    </xf>
    <xf numFmtId="166" fontId="21" fillId="4" borderId="31" xfId="0" applyNumberFormat="1" applyFont="1" applyFill="1" applyBorder="1" applyAlignment="1">
      <alignment horizontal="center" vertical="center"/>
    </xf>
    <xf numFmtId="166" fontId="21" fillId="4" borderId="47" xfId="0" applyNumberFormat="1" applyFont="1" applyFill="1" applyBorder="1" applyAlignment="1">
      <alignment horizontal="center" vertical="center"/>
    </xf>
    <xf numFmtId="165" fontId="18" fillId="17" borderId="51" xfId="0" applyNumberFormat="1" applyFont="1" applyFill="1" applyBorder="1" applyAlignment="1">
      <alignment horizontal="center" vertical="center"/>
    </xf>
    <xf numFmtId="165" fontId="18" fillId="17" borderId="52" xfId="0" applyNumberFormat="1" applyFont="1" applyFill="1" applyBorder="1" applyAlignment="1">
      <alignment horizontal="center" vertical="center"/>
    </xf>
    <xf numFmtId="165" fontId="18" fillId="17" borderId="53" xfId="0" applyNumberFormat="1" applyFont="1" applyFill="1" applyBorder="1" applyAlignment="1">
      <alignment horizontal="center" vertical="center"/>
    </xf>
    <xf numFmtId="166" fontId="21" fillId="0" borderId="47" xfId="0" applyNumberFormat="1" applyFont="1" applyBorder="1" applyAlignment="1">
      <alignment horizontal="center" vertical="center"/>
    </xf>
    <xf numFmtId="166" fontId="21" fillId="14" borderId="46" xfId="0" applyNumberFormat="1" applyFont="1" applyFill="1" applyBorder="1" applyAlignment="1">
      <alignment horizontal="center" vertical="center"/>
    </xf>
    <xf numFmtId="166" fontId="21" fillId="14" borderId="47" xfId="0" applyNumberFormat="1" applyFont="1" applyFill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 wrapText="1"/>
    </xf>
    <xf numFmtId="165" fontId="21" fillId="0" borderId="31" xfId="0" applyNumberFormat="1" applyFont="1" applyBorder="1" applyAlignment="1">
      <alignment horizontal="center" vertical="center" wrapText="1"/>
    </xf>
    <xf numFmtId="165" fontId="21" fillId="0" borderId="47" xfId="0" applyNumberFormat="1" applyFont="1" applyBorder="1" applyAlignment="1">
      <alignment horizontal="center" vertical="center" wrapText="1"/>
    </xf>
    <xf numFmtId="165" fontId="21" fillId="0" borderId="32" xfId="0" applyNumberFormat="1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center" wrapText="1"/>
    </xf>
    <xf numFmtId="165" fontId="21" fillId="0" borderId="17" xfId="0" applyNumberFormat="1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47" xfId="0" applyNumberFormat="1" applyFont="1" applyBorder="1" applyAlignment="1">
      <alignment horizontal="center" vertical="center" wrapText="1"/>
    </xf>
    <xf numFmtId="165" fontId="21" fillId="0" borderId="49" xfId="0" applyNumberFormat="1" applyFont="1" applyBorder="1" applyAlignment="1">
      <alignment horizontal="center" vertical="center" wrapText="1"/>
    </xf>
    <xf numFmtId="165" fontId="21" fillId="0" borderId="28" xfId="0" applyNumberFormat="1" applyFont="1" applyBorder="1" applyAlignment="1">
      <alignment horizontal="center" vertical="center" wrapText="1"/>
    </xf>
    <xf numFmtId="1" fontId="21" fillId="21" borderId="46" xfId="0" applyNumberFormat="1" applyFont="1" applyFill="1" applyBorder="1" applyAlignment="1">
      <alignment horizontal="center" vertical="center"/>
    </xf>
    <xf numFmtId="1" fontId="21" fillId="21" borderId="31" xfId="0" applyNumberFormat="1" applyFont="1" applyFill="1" applyBorder="1" applyAlignment="1">
      <alignment horizontal="center" vertical="center"/>
    </xf>
    <xf numFmtId="1" fontId="21" fillId="21" borderId="47" xfId="0" applyNumberFormat="1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165" fontId="21" fillId="0" borderId="49" xfId="0" applyNumberFormat="1" applyFont="1" applyBorder="1" applyAlignment="1">
      <alignment horizontal="center" vertical="center"/>
    </xf>
    <xf numFmtId="165" fontId="21" fillId="0" borderId="28" xfId="0" applyNumberFormat="1" applyFont="1" applyBorder="1" applyAlignment="1">
      <alignment horizontal="center" vertical="center"/>
    </xf>
    <xf numFmtId="166" fontId="21" fillId="0" borderId="2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6" fontId="21" fillId="0" borderId="3" xfId="0" applyNumberFormat="1" applyFont="1" applyBorder="1" applyAlignment="1">
      <alignment horizontal="center" vertical="center"/>
    </xf>
    <xf numFmtId="165" fontId="18" fillId="10" borderId="49" xfId="0" applyNumberFormat="1" applyFont="1" applyFill="1" applyBorder="1" applyAlignment="1">
      <alignment vertical="center"/>
    </xf>
    <xf numFmtId="165" fontId="18" fillId="10" borderId="28" xfId="0" applyNumberFormat="1" applyFont="1" applyFill="1" applyBorder="1" applyAlignment="1">
      <alignment vertical="center"/>
    </xf>
    <xf numFmtId="1" fontId="21" fillId="19" borderId="46" xfId="0" applyNumberFormat="1" applyFont="1" applyFill="1" applyBorder="1" applyAlignment="1">
      <alignment horizontal="center" vertical="center"/>
    </xf>
    <xf numFmtId="1" fontId="21" fillId="19" borderId="31" xfId="0" applyNumberFormat="1" applyFont="1" applyFill="1" applyBorder="1" applyAlignment="1">
      <alignment horizontal="center" vertical="center"/>
    </xf>
    <xf numFmtId="1" fontId="21" fillId="19" borderId="47" xfId="0" applyNumberFormat="1" applyFont="1" applyFill="1" applyBorder="1" applyAlignment="1">
      <alignment horizontal="center" vertical="center"/>
    </xf>
    <xf numFmtId="166" fontId="21" fillId="0" borderId="32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/>
    </xf>
    <xf numFmtId="166" fontId="21" fillId="0" borderId="17" xfId="0" applyNumberFormat="1" applyFont="1" applyBorder="1" applyAlignment="1">
      <alignment horizontal="center" vertical="center"/>
    </xf>
    <xf numFmtId="1" fontId="2" fillId="0" borderId="51" xfId="0" applyNumberFormat="1" applyFont="1" applyBorder="1" applyAlignment="1">
      <alignment horizontal="center" vertical="center" wrapText="1"/>
    </xf>
    <xf numFmtId="1" fontId="2" fillId="0" borderId="52" xfId="0" applyNumberFormat="1" applyFont="1" applyBorder="1" applyAlignment="1">
      <alignment horizontal="center" vertical="center" wrapText="1"/>
    </xf>
    <xf numFmtId="1" fontId="2" fillId="0" borderId="53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8" fillId="0" borderId="4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6" fontId="6" fillId="24" borderId="44" xfId="0" applyNumberFormat="1" applyFont="1" applyFill="1" applyBorder="1" applyAlignment="1" applyProtection="1">
      <alignment horizontal="left" vertical="center"/>
      <protection hidden="1"/>
    </xf>
    <xf numFmtId="166" fontId="6" fillId="24" borderId="68" xfId="0" applyNumberFormat="1" applyFont="1" applyFill="1" applyBorder="1" applyAlignment="1" applyProtection="1">
      <alignment horizontal="left" vertical="center"/>
      <protection hidden="1"/>
    </xf>
    <xf numFmtId="166" fontId="6" fillId="24" borderId="57" xfId="0" applyNumberFormat="1" applyFont="1" applyFill="1" applyBorder="1" applyAlignment="1" applyProtection="1">
      <alignment horizontal="left" vertical="center"/>
      <protection hidden="1"/>
    </xf>
  </cellXfs>
  <cellStyles count="6">
    <cellStyle name="Comma 2" xfId="2" xr:uid="{6A78CE4B-0350-4B71-B925-B23BD2ED7622}"/>
    <cellStyle name="Komma" xfId="1" builtinId="3"/>
    <cellStyle name="Normal 2" xfId="3" xr:uid="{837CB5FB-010E-42C3-BAA7-FBB913AFDF59}"/>
    <cellStyle name="Normal 3" xfId="4" xr:uid="{97556D4D-346C-465E-AD82-6DD5CDD1B04C}"/>
    <cellStyle name="Schlecht" xfId="5" builtinId="27"/>
    <cellStyle name="Standard" xfId="0" builtinId="0"/>
  </cellStyles>
  <dxfs count="41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FFFF"/>
      <color rgb="FFFF00FF"/>
      <color rgb="FFB0FF89"/>
      <color rgb="FFFFFFCC"/>
      <color rgb="FF81C0FF"/>
      <color rgb="FFFF967D"/>
      <color rgb="FF99FF66"/>
      <color rgb="FFFF6D4B"/>
      <color rgb="FF66FF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ydegger Michelle" id="{9C4D0D27-6C63-474A-8DE5-CC97C5332692}" userId="S::michelle.nydegger@swiss-aquatics.ch::b351a97b-13d2-4f9e-89ff-99ad469bf781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3" dT="2024-01-05T13:00:50.55" personId="{9C4D0D27-6C63-474A-8DE5-CC97C5332692}" id="{E3E7FA0B-F893-4255-A325-AB2D7036B338}">
    <text>1 mark 0.25 for each part A-E. The average will be taken.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1B45-3317-4DB5-B4F0-AFD2B548156D}">
  <sheetPr>
    <tabColor rgb="FFFF00FF"/>
    <pageSetUpPr fitToPage="1"/>
  </sheetPr>
  <dimension ref="A1:Z37"/>
  <sheetViews>
    <sheetView tabSelected="1" zoomScale="41" zoomScaleNormal="100" workbookViewId="0">
      <selection sqref="A1:Z37"/>
    </sheetView>
  </sheetViews>
  <sheetFormatPr baseColWidth="10" defaultRowHeight="14.5" x14ac:dyDescent="0.35"/>
  <cols>
    <col min="1" max="1" width="8.26953125" customWidth="1"/>
    <col min="2" max="2" width="6.453125" bestFit="1" customWidth="1"/>
    <col min="3" max="3" width="21.26953125" customWidth="1"/>
    <col min="4" max="5" width="8.7265625" customWidth="1"/>
    <col min="6" max="7" width="9.26953125" customWidth="1"/>
    <col min="8" max="8" width="11.54296875" customWidth="1"/>
    <col min="9" max="9" width="8.81640625" customWidth="1"/>
    <col min="10" max="10" width="8.7265625" customWidth="1"/>
    <col min="11" max="11" width="12.1796875" customWidth="1"/>
    <col min="12" max="12" width="9.7265625" customWidth="1"/>
    <col min="13" max="13" width="8.7265625" customWidth="1"/>
    <col min="14" max="14" width="13.7265625" customWidth="1"/>
    <col min="15" max="15" width="13" customWidth="1"/>
    <col min="16" max="16" width="9.1796875" customWidth="1"/>
    <col min="17" max="17" width="9.54296875" customWidth="1"/>
    <col min="18" max="18" width="10" customWidth="1"/>
    <col min="20" max="20" width="14.81640625" customWidth="1"/>
    <col min="21" max="21" width="15.7265625" customWidth="1"/>
    <col min="22" max="24" width="0" hidden="1" customWidth="1"/>
    <col min="25" max="25" width="14.7265625" customWidth="1"/>
    <col min="26" max="26" width="20.453125" customWidth="1"/>
  </cols>
  <sheetData>
    <row r="1" spans="1:26" ht="20.5" thickBot="1" x14ac:dyDescent="0.4">
      <c r="A1" s="100" t="s">
        <v>271</v>
      </c>
      <c r="B1" s="100"/>
      <c r="C1" s="12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7"/>
      <c r="S1" s="132"/>
      <c r="T1" s="132"/>
      <c r="U1" s="132"/>
      <c r="V1" s="132"/>
      <c r="W1" s="132"/>
      <c r="X1" s="132"/>
      <c r="Y1" s="122"/>
      <c r="Z1" s="122"/>
    </row>
    <row r="2" spans="1:26" ht="18.5" thickBot="1" x14ac:dyDescent="0.4">
      <c r="A2" s="138"/>
      <c r="B2" s="138"/>
      <c r="C2" s="674"/>
      <c r="D2" s="138"/>
      <c r="E2" s="138"/>
      <c r="F2" s="715" t="s">
        <v>101</v>
      </c>
      <c r="G2" s="716"/>
      <c r="H2" s="716"/>
      <c r="I2" s="716"/>
      <c r="J2" s="716"/>
      <c r="K2" s="716"/>
      <c r="L2" s="716"/>
      <c r="M2" s="716"/>
      <c r="N2" s="717"/>
      <c r="O2" s="718" t="s">
        <v>102</v>
      </c>
      <c r="P2" s="719"/>
      <c r="Q2" s="719"/>
      <c r="R2" s="719"/>
      <c r="S2" s="719"/>
      <c r="T2" s="720"/>
      <c r="U2" s="239" t="s">
        <v>103</v>
      </c>
      <c r="V2" s="539" t="s">
        <v>104</v>
      </c>
      <c r="W2" s="721" t="s">
        <v>155</v>
      </c>
      <c r="X2" s="722"/>
      <c r="Y2" s="537" t="s">
        <v>149</v>
      </c>
      <c r="Z2" s="136" t="s">
        <v>150</v>
      </c>
    </row>
    <row r="3" spans="1:26" x14ac:dyDescent="0.35">
      <c r="A3" s="723" t="s">
        <v>0</v>
      </c>
      <c r="B3" s="725" t="s">
        <v>263</v>
      </c>
      <c r="C3" s="727" t="s">
        <v>187</v>
      </c>
      <c r="D3" s="729" t="s">
        <v>186</v>
      </c>
      <c r="E3" s="729" t="s">
        <v>2</v>
      </c>
      <c r="F3" s="713" t="s">
        <v>31</v>
      </c>
      <c r="G3" s="709" t="s">
        <v>12</v>
      </c>
      <c r="H3" s="709" t="s">
        <v>138</v>
      </c>
      <c r="I3" s="709" t="s">
        <v>17</v>
      </c>
      <c r="J3" s="709" t="s">
        <v>18</v>
      </c>
      <c r="K3" s="709" t="s">
        <v>159</v>
      </c>
      <c r="L3" s="709" t="s">
        <v>142</v>
      </c>
      <c r="M3" s="709" t="s">
        <v>146</v>
      </c>
      <c r="N3" s="711" t="s">
        <v>156</v>
      </c>
      <c r="O3" s="713" t="s">
        <v>11</v>
      </c>
      <c r="P3" s="709" t="s">
        <v>158</v>
      </c>
      <c r="Q3" s="709" t="s">
        <v>3</v>
      </c>
      <c r="R3" s="693" t="s">
        <v>99</v>
      </c>
      <c r="S3" s="709" t="s">
        <v>100</v>
      </c>
      <c r="T3" s="697" t="s">
        <v>157</v>
      </c>
      <c r="U3" s="699"/>
      <c r="V3" s="701" t="s">
        <v>264</v>
      </c>
      <c r="W3" s="703" t="s">
        <v>265</v>
      </c>
      <c r="X3" s="705" t="s">
        <v>266</v>
      </c>
      <c r="Y3" s="707"/>
      <c r="Z3" s="695"/>
    </row>
    <row r="4" spans="1:26" ht="21" customHeight="1" thickBot="1" x14ac:dyDescent="0.4">
      <c r="A4" s="724"/>
      <c r="B4" s="726"/>
      <c r="C4" s="728"/>
      <c r="D4" s="730"/>
      <c r="E4" s="730"/>
      <c r="F4" s="714"/>
      <c r="G4" s="710"/>
      <c r="H4" s="710"/>
      <c r="I4" s="710"/>
      <c r="J4" s="710"/>
      <c r="K4" s="710"/>
      <c r="L4" s="710"/>
      <c r="M4" s="710"/>
      <c r="N4" s="712"/>
      <c r="O4" s="714"/>
      <c r="P4" s="710"/>
      <c r="Q4" s="710"/>
      <c r="R4" s="694"/>
      <c r="S4" s="710"/>
      <c r="T4" s="698"/>
      <c r="U4" s="700"/>
      <c r="V4" s="702"/>
      <c r="W4" s="704"/>
      <c r="X4" s="706"/>
      <c r="Y4" s="708"/>
      <c r="Z4" s="696"/>
    </row>
    <row r="5" spans="1:26" x14ac:dyDescent="0.35">
      <c r="A5" s="78">
        <v>1</v>
      </c>
      <c r="B5" s="79">
        <v>26</v>
      </c>
      <c r="C5" s="141" t="str">
        <f>VLOOKUP(B:B,'Start List Kids'!C:F,2,FALSE)</f>
        <v>KEELY Leia</v>
      </c>
      <c r="D5" s="464">
        <f>VLOOKUP(B:B,'Start List Kids'!C:F,3,FALSE)</f>
        <v>2014</v>
      </c>
      <c r="E5" s="93" t="str">
        <f>VLOOKUP(B:B,'Start List Kids'!C:F,4,FALSE)</f>
        <v>LNZ</v>
      </c>
      <c r="F5" s="142">
        <f>VLOOKUP(C:C,'Upper-Lower Body'!C:N,12,FALSE)</f>
        <v>6.5</v>
      </c>
      <c r="G5" s="143">
        <f>VLOOKUP(C:C,'Upper-Lower Body'!C:O,13,FALSE)</f>
        <v>6.5</v>
      </c>
      <c r="H5" s="143">
        <f>VLOOKUP(C:C,'Core Strength'!C:H,6,FALSE)</f>
        <v>8.3333333333333339</v>
      </c>
      <c r="I5" s="143">
        <f>VLOOKUP(C:C,'Flex-Extension'!C:Q,15,FALSE)</f>
        <v>6</v>
      </c>
      <c r="J5" s="143">
        <f>VLOOKUP(C:C,'Flex-Extension'!C:R,16,FALSE)</f>
        <v>6.5</v>
      </c>
      <c r="K5" s="143">
        <f>VLOOKUP(C:C,'Flex-Extension'!C:S,17,FALSE)</f>
        <v>5.75</v>
      </c>
      <c r="L5" s="143">
        <f>VLOOKUP(C:C,'Stand Leg Ext'!C:G,5,FALSE)</f>
        <v>7.5</v>
      </c>
      <c r="M5" s="143">
        <f>VLOOKUP(C:C,'Basic Acro'!C:G,5,FALSE)</f>
        <v>1.5</v>
      </c>
      <c r="N5" s="144">
        <f t="shared" ref="N5:N35" si="0">AVERAGE(F5:M5)</f>
        <v>6.072916666666667</v>
      </c>
      <c r="O5" s="142">
        <f>VLOOKUP(C:C,'Propulsion combination'!C:AS,43,FALSE)</f>
        <v>6.1555555555555568</v>
      </c>
      <c r="P5" s="143">
        <f>VLOOKUP(C:C,'Bodyboost Baracuda'!C:AT,44,FALSE)</f>
        <v>7.028137860082305</v>
      </c>
      <c r="Q5" s="143">
        <f>VLOOKUP(C:C,Height!C:AH,32,FALSE)</f>
        <v>6.5666666666666655</v>
      </c>
      <c r="R5" s="145">
        <f>VLOOKUP(C:C,'Routine Set'!C:BD,54,FALSE)</f>
        <v>7.0069444444444446</v>
      </c>
      <c r="S5" s="143">
        <f>VLOOKUP(C:C,'Flexibility in water'!C:U,19,FALSE)</f>
        <v>6.8666666666666654</v>
      </c>
      <c r="T5" s="144">
        <f t="shared" ref="T5:T35" si="1">AVERAGE(O5:S5)</f>
        <v>6.7247942386831285</v>
      </c>
      <c r="U5" s="146">
        <f>VLOOKUP(C:C,Figures!C:H,6,FALSE)</f>
        <v>6.57911</v>
      </c>
      <c r="V5" s="540">
        <f t="shared" ref="V5:V35" si="2">+N5*0.3+T5*0.4+U5*0.3</f>
        <v>6.4855256954732523</v>
      </c>
      <c r="W5" s="142">
        <f>IFERROR(VLOOKUP(E:E,'Grids Kids'!Z:AA,2,FALSE),1)</f>
        <v>1.1000000000000001</v>
      </c>
      <c r="X5" s="144">
        <f>V5*IFERROR(VLOOKUP(E:E,'Grids Kids'!Z:AA,2,FALSE),1)</f>
        <v>7.1340782650205785</v>
      </c>
      <c r="Y5" s="538">
        <f t="shared" ref="Y5:Y35" si="3">X5</f>
        <v>7.1340782650205785</v>
      </c>
      <c r="Z5" s="34" t="s">
        <v>279</v>
      </c>
    </row>
    <row r="6" spans="1:26" x14ac:dyDescent="0.35">
      <c r="A6" s="82">
        <v>2</v>
      </c>
      <c r="B6" s="50">
        <v>7</v>
      </c>
      <c r="C6" s="95" t="str">
        <f>VLOOKUP(B:B,'Start List Kids'!C:F,2,FALSE)</f>
        <v>BIENEK Victoria</v>
      </c>
      <c r="D6" s="465">
        <f>VLOOKUP(B:B,'Start List Kids'!C:F,3,FALSE)</f>
        <v>2014</v>
      </c>
      <c r="E6" s="114" t="str">
        <f>VLOOKUP(B:B,'Start List Kids'!C:F,4,FALSE)</f>
        <v>LNZ</v>
      </c>
      <c r="F6" s="149">
        <f>VLOOKUP(C:C,'Upper-Lower Body'!C:N,12,FALSE)</f>
        <v>4.5</v>
      </c>
      <c r="G6" s="150">
        <f>VLOOKUP(C:C,'Upper-Lower Body'!C:O,13,FALSE)</f>
        <v>6.666666666666667</v>
      </c>
      <c r="H6" s="150">
        <f>VLOOKUP(C:C,'Core Strength'!C:H,6,FALSE)</f>
        <v>6.666666666666667</v>
      </c>
      <c r="I6" s="150">
        <f>VLOOKUP(C:C,'Flex-Extension'!C:Q,15,FALSE)</f>
        <v>5.333333333333333</v>
      </c>
      <c r="J6" s="150">
        <f>VLOOKUP(C:C,'Flex-Extension'!C:R,16,FALSE)</f>
        <v>8</v>
      </c>
      <c r="K6" s="150">
        <f>VLOOKUP(C:C,'Flex-Extension'!C:S,17,FALSE)</f>
        <v>6</v>
      </c>
      <c r="L6" s="150">
        <f>VLOOKUP(C:C,'Stand Leg Ext'!C:G,5,FALSE)</f>
        <v>5</v>
      </c>
      <c r="M6" s="150">
        <f>VLOOKUP(C:C,'Basic Acro'!C:G,5,FALSE)</f>
        <v>0</v>
      </c>
      <c r="N6" s="151">
        <f t="shared" si="0"/>
        <v>5.2708333333333339</v>
      </c>
      <c r="O6" s="149">
        <f>VLOOKUP(C:C,'Propulsion combination'!C:AS,43,FALSE)</f>
        <v>5.7555555555555546</v>
      </c>
      <c r="P6" s="150">
        <f>VLOOKUP(C:C,'Bodyboost Baracuda'!C:AT,44,FALSE)</f>
        <v>6.4365226337448558</v>
      </c>
      <c r="Q6" s="150">
        <f>VLOOKUP(C:C,Height!C:AH,32,FALSE)</f>
        <v>5.05</v>
      </c>
      <c r="R6" s="152">
        <f>VLOOKUP(C:C,'Routine Set'!C:BD,54,FALSE)</f>
        <v>5.7708333333333321</v>
      </c>
      <c r="S6" s="150">
        <f>VLOOKUP(C:C,'Flexibility in water'!C:U,19,FALSE)</f>
        <v>6.2611111111111111</v>
      </c>
      <c r="T6" s="151">
        <f t="shared" si="1"/>
        <v>5.8548045267489712</v>
      </c>
      <c r="U6" s="91">
        <f>VLOOKUP(C:C,Figures!C:H,6,FALSE)</f>
        <v>5.7062100000000004</v>
      </c>
      <c r="V6" s="541">
        <f t="shared" si="2"/>
        <v>5.6350348106995884</v>
      </c>
      <c r="W6" s="149">
        <f>IFERROR(VLOOKUP(E:E,'Grids Kids'!Z:AA,2,FALSE),1)</f>
        <v>1.1000000000000001</v>
      </c>
      <c r="X6" s="151">
        <f>V6*IFERROR(VLOOKUP(E:E,'Grids Kids'!Z:AA,2,FALSE),1)</f>
        <v>6.1985382917695482</v>
      </c>
      <c r="Y6" s="538">
        <f t="shared" si="3"/>
        <v>6.1985382917695482</v>
      </c>
      <c r="Z6" s="34" t="s">
        <v>279</v>
      </c>
    </row>
    <row r="7" spans="1:26" x14ac:dyDescent="0.35">
      <c r="A7" s="82">
        <v>3</v>
      </c>
      <c r="B7" s="50">
        <v>20</v>
      </c>
      <c r="C7" s="95" t="str">
        <f>VLOOKUP(B:B,'Start List Kids'!C:F,2,FALSE)</f>
        <v>ZIEGLER Emily</v>
      </c>
      <c r="D7" s="465">
        <f>VLOOKUP(B:B,'Start List Kids'!C:F,3,FALSE)</f>
        <v>2015</v>
      </c>
      <c r="E7" s="114" t="str">
        <f>VLOOKUP(B:B,'Start List Kids'!C:F,4,FALSE)</f>
        <v>ASB</v>
      </c>
      <c r="F7" s="149">
        <f>VLOOKUP(C:C,'Upper-Lower Body'!C:N,12,FALSE)</f>
        <v>0.5</v>
      </c>
      <c r="G7" s="150">
        <f>VLOOKUP(C:C,'Upper-Lower Body'!C:O,13,FALSE)</f>
        <v>5.833333333333333</v>
      </c>
      <c r="H7" s="150">
        <f>VLOOKUP(C:C,'Core Strength'!C:H,6,FALSE)</f>
        <v>6.333333333333333</v>
      </c>
      <c r="I7" s="150">
        <f>VLOOKUP(C:C,'Flex-Extension'!C:Q,15,FALSE)</f>
        <v>4.333333333333333</v>
      </c>
      <c r="J7" s="150">
        <f>VLOOKUP(C:C,'Flex-Extension'!C:R,16,FALSE)</f>
        <v>6</v>
      </c>
      <c r="K7" s="150">
        <f>VLOOKUP(C:C,'Flex-Extension'!C:S,17,FALSE)</f>
        <v>6.5</v>
      </c>
      <c r="L7" s="150">
        <f>VLOOKUP(C:C,'Stand Leg Ext'!C:G,5,FALSE)</f>
        <v>7.5</v>
      </c>
      <c r="M7" s="150">
        <f>VLOOKUP(C:C,'Basic Acro'!C:G,5,FALSE)</f>
        <v>2</v>
      </c>
      <c r="N7" s="151">
        <f t="shared" si="0"/>
        <v>4.875</v>
      </c>
      <c r="O7" s="149">
        <f>VLOOKUP(C:C,'Propulsion combination'!C:AS,43,FALSE)</f>
        <v>5.8055555555555562</v>
      </c>
      <c r="P7" s="150">
        <f>VLOOKUP(C:C,'Bodyboost Baracuda'!C:AT,44,FALSE)</f>
        <v>6.0890946502057615</v>
      </c>
      <c r="Q7" s="150">
        <f>VLOOKUP(C:C,Height!C:AH,32,FALSE)</f>
        <v>5.25</v>
      </c>
      <c r="R7" s="152">
        <f>VLOOKUP(C:C,'Routine Set'!C:BD,54,FALSE)</f>
        <v>5.5263888888888903</v>
      </c>
      <c r="S7" s="150">
        <f>VLOOKUP(C:C,'Flexibility in water'!C:U,19,FALSE)</f>
        <v>6.1944444444444446</v>
      </c>
      <c r="T7" s="151">
        <f t="shared" si="1"/>
        <v>5.7730967078189295</v>
      </c>
      <c r="U7" s="91">
        <f>VLOOKUP(C:C,Figures!C:H,6,FALSE)</f>
        <v>6.0212300000000001</v>
      </c>
      <c r="V7" s="541">
        <f t="shared" si="2"/>
        <v>5.5781076831275715</v>
      </c>
      <c r="W7" s="149">
        <f>IFERROR(VLOOKUP(E:E,'Grids Kids'!Z:AA,2,FALSE),1)</f>
        <v>1.1000000000000001</v>
      </c>
      <c r="X7" s="151">
        <f>V7*IFERROR(VLOOKUP(E:E,'Grids Kids'!Z:AA,2,FALSE),1)</f>
        <v>6.1359184514403289</v>
      </c>
      <c r="Y7" s="538">
        <f t="shared" si="3"/>
        <v>6.1359184514403289</v>
      </c>
      <c r="Z7" s="34" t="s">
        <v>279</v>
      </c>
    </row>
    <row r="8" spans="1:26" x14ac:dyDescent="0.35">
      <c r="A8" s="78">
        <v>4</v>
      </c>
      <c r="B8" s="50">
        <v>8</v>
      </c>
      <c r="C8" s="95" t="str">
        <f>VLOOKUP(B:B,'Start List Kids'!C:F,2,FALSE)</f>
        <v>GEORGI Giada</v>
      </c>
      <c r="D8" s="465">
        <f>VLOOKUP(B:B,'Start List Kids'!C:F,3,FALSE)</f>
        <v>2014</v>
      </c>
      <c r="E8" s="114" t="str">
        <f>VLOOKUP(B:B,'Start List Kids'!C:F,4,FALSE)</f>
        <v>LNZ</v>
      </c>
      <c r="F8" s="149">
        <f>VLOOKUP(C:C,'Upper-Lower Body'!C:N,12,FALSE)</f>
        <v>5</v>
      </c>
      <c r="G8" s="150">
        <f>VLOOKUP(C:C,'Upper-Lower Body'!C:O,13,FALSE)</f>
        <v>6</v>
      </c>
      <c r="H8" s="150">
        <f>VLOOKUP(C:C,'Core Strength'!C:H,6,FALSE)</f>
        <v>6.666666666666667</v>
      </c>
      <c r="I8" s="150">
        <f>VLOOKUP(C:C,'Flex-Extension'!C:Q,15,FALSE)</f>
        <v>2.6666666666666665</v>
      </c>
      <c r="J8" s="150">
        <f>VLOOKUP(C:C,'Flex-Extension'!C:R,16,FALSE)</f>
        <v>5.5</v>
      </c>
      <c r="K8" s="150">
        <f>VLOOKUP(C:C,'Flex-Extension'!C:S,17,FALSE)</f>
        <v>7</v>
      </c>
      <c r="L8" s="150">
        <f>VLOOKUP(C:C,'Stand Leg Ext'!C:G,5,FALSE)</f>
        <v>5</v>
      </c>
      <c r="M8" s="150">
        <f>VLOOKUP(C:C,'Basic Acro'!C:G,5,FALSE)</f>
        <v>0</v>
      </c>
      <c r="N8" s="151">
        <f t="shared" si="0"/>
        <v>4.729166666666667</v>
      </c>
      <c r="O8" s="149">
        <f>VLOOKUP(C:C,'Propulsion combination'!C:AS,43,FALSE)</f>
        <v>5.511111111111112</v>
      </c>
      <c r="P8" s="150">
        <f>VLOOKUP(C:C,'Bodyboost Baracuda'!C:AT,44,FALSE)</f>
        <v>5.5355967078189297</v>
      </c>
      <c r="Q8" s="150">
        <f>VLOOKUP(C:C,Height!C:AH,32,FALSE)</f>
        <v>4.8666666666666671</v>
      </c>
      <c r="R8" s="152">
        <f>VLOOKUP(C:C,'Routine Set'!C:BD,54,FALSE)</f>
        <v>4.9902777777777789</v>
      </c>
      <c r="S8" s="150">
        <f>VLOOKUP(C:C,'Flexibility in water'!C:U,19,FALSE)</f>
        <v>5.9888888888888898</v>
      </c>
      <c r="T8" s="151">
        <f t="shared" si="1"/>
        <v>5.3785082304526757</v>
      </c>
      <c r="U8" s="91">
        <f>VLOOKUP(C:C,Figures!C:H,6,FALSE)</f>
        <v>5.9441800000000002</v>
      </c>
      <c r="V8" s="541">
        <f t="shared" si="2"/>
        <v>5.3534072921810703</v>
      </c>
      <c r="W8" s="149">
        <f>IFERROR(VLOOKUP(E:E,'Grids Kids'!Z:AA,2,FALSE),1)</f>
        <v>1.1000000000000001</v>
      </c>
      <c r="X8" s="151">
        <f>V8*IFERROR(VLOOKUP(E:E,'Grids Kids'!Z:AA,2,FALSE),1)</f>
        <v>5.8887480213991781</v>
      </c>
      <c r="Y8" s="538">
        <f t="shared" si="3"/>
        <v>5.8887480213991781</v>
      </c>
      <c r="Z8" s="34" t="s">
        <v>279</v>
      </c>
    </row>
    <row r="9" spans="1:26" x14ac:dyDescent="0.35">
      <c r="A9" s="82">
        <v>5</v>
      </c>
      <c r="B9" s="50">
        <v>29</v>
      </c>
      <c r="C9" s="95" t="str">
        <f>VLOOKUP(B:B,'Start List Kids'!C:F,2,FALSE)</f>
        <v>RIMA Selina</v>
      </c>
      <c r="D9" s="465">
        <f>VLOOKUP(B:B,'Start List Kids'!C:F,3,FALSE)</f>
        <v>2014</v>
      </c>
      <c r="E9" s="114" t="str">
        <f>VLOOKUP(B:B,'Start List Kids'!C:F,4,FALSE)</f>
        <v>LNZ</v>
      </c>
      <c r="F9" s="149">
        <f>VLOOKUP(C:C,'Upper-Lower Body'!C:N,12,FALSE)</f>
        <v>6.25</v>
      </c>
      <c r="G9" s="150">
        <f>VLOOKUP(C:C,'Upper-Lower Body'!C:O,13,FALSE)</f>
        <v>6.166666666666667</v>
      </c>
      <c r="H9" s="150">
        <f>VLOOKUP(C:C,'Core Strength'!C:H,6,FALSE)</f>
        <v>3.3333333333333335</v>
      </c>
      <c r="I9" s="150">
        <f>VLOOKUP(C:C,'Flex-Extension'!C:Q,15,FALSE)</f>
        <v>3.6666666666666665</v>
      </c>
      <c r="J9" s="150">
        <f>VLOOKUP(C:C,'Flex-Extension'!C:R,16,FALSE)</f>
        <v>5.5</v>
      </c>
      <c r="K9" s="150">
        <f>VLOOKUP(C:C,'Flex-Extension'!C:S,17,FALSE)</f>
        <v>5.75</v>
      </c>
      <c r="L9" s="150">
        <f>VLOOKUP(C:C,'Stand Leg Ext'!C:G,5,FALSE)</f>
        <v>3.5</v>
      </c>
      <c r="M9" s="150">
        <f>VLOOKUP(C:C,'Basic Acro'!C:G,5,FALSE)</f>
        <v>2</v>
      </c>
      <c r="N9" s="151">
        <f t="shared" si="0"/>
        <v>4.5208333333333339</v>
      </c>
      <c r="O9" s="149">
        <f>VLOOKUP(C:C,'Propulsion combination'!C:AS,43,FALSE)</f>
        <v>5.5888888888888895</v>
      </c>
      <c r="P9" s="150">
        <f>VLOOKUP(C:C,'Bodyboost Baracuda'!C:AT,44,FALSE)</f>
        <v>5.7250514403292181</v>
      </c>
      <c r="Q9" s="150">
        <f>VLOOKUP(C:C,Height!C:AH,32,FALSE)</f>
        <v>5.0333333333333332</v>
      </c>
      <c r="R9" s="152">
        <f>VLOOKUP(C:C,'Routine Set'!C:BD,54,FALSE)</f>
        <v>4.554166666666668</v>
      </c>
      <c r="S9" s="150">
        <f>VLOOKUP(C:C,'Flexibility in water'!C:U,19,FALSE)</f>
        <v>5.8388888888888886</v>
      </c>
      <c r="T9" s="151">
        <f t="shared" si="1"/>
        <v>5.3480658436213995</v>
      </c>
      <c r="U9" s="91">
        <f>VLOOKUP(C:C,Figures!C:H,6,FALSE)</f>
        <v>5.52705</v>
      </c>
      <c r="V9" s="541">
        <f t="shared" si="2"/>
        <v>5.1535913374485602</v>
      </c>
      <c r="W9" s="149">
        <f>IFERROR(VLOOKUP(E:E,'Grids Kids'!Z:AA,2,FALSE),1)</f>
        <v>1.1000000000000001</v>
      </c>
      <c r="X9" s="151">
        <f>V9*IFERROR(VLOOKUP(E:E,'Grids Kids'!Z:AA,2,FALSE),1)</f>
        <v>5.6689504711934164</v>
      </c>
      <c r="Y9" s="538">
        <f t="shared" si="3"/>
        <v>5.6689504711934164</v>
      </c>
      <c r="Z9" s="34" t="s">
        <v>279</v>
      </c>
    </row>
    <row r="10" spans="1:26" x14ac:dyDescent="0.35">
      <c r="A10" s="82">
        <v>6</v>
      </c>
      <c r="B10" s="50">
        <v>6</v>
      </c>
      <c r="C10" s="95" t="str">
        <f>VLOOKUP(B:B,'Start List Kids'!C:F,2,FALSE)</f>
        <v>MORIN Rebecca</v>
      </c>
      <c r="D10" s="465">
        <f>VLOOKUP(B:B,'Start List Kids'!C:F,3,FALSE)</f>
        <v>2015</v>
      </c>
      <c r="E10" s="114" t="str">
        <f>VLOOKUP(B:B,'Start List Kids'!C:F,4,FALSE)</f>
        <v>MORG</v>
      </c>
      <c r="F10" s="149">
        <f>VLOOKUP(C:C,'Upper-Lower Body'!C:N,12,FALSE)</f>
        <v>5.5</v>
      </c>
      <c r="G10" s="150">
        <f>VLOOKUP(C:C,'Upper-Lower Body'!C:O,13,FALSE)</f>
        <v>5.5</v>
      </c>
      <c r="H10" s="150">
        <f>VLOOKUP(C:C,'Core Strength'!C:H,6,FALSE)</f>
        <v>3.6666666666666665</v>
      </c>
      <c r="I10" s="150">
        <f>VLOOKUP(C:C,'Flex-Extension'!C:Q,15,FALSE)</f>
        <v>3.3333333333333335</v>
      </c>
      <c r="J10" s="150">
        <f>VLOOKUP(C:C,'Flex-Extension'!C:R,16,FALSE)</f>
        <v>5</v>
      </c>
      <c r="K10" s="150">
        <f>VLOOKUP(C:C,'Flex-Extension'!C:S,17,FALSE)</f>
        <v>7.25</v>
      </c>
      <c r="L10" s="150">
        <f>VLOOKUP(C:C,'Stand Leg Ext'!C:G,5,FALSE)</f>
        <v>0</v>
      </c>
      <c r="M10" s="150">
        <f>VLOOKUP(C:C,'Basic Acro'!C:G,5,FALSE)</f>
        <v>0</v>
      </c>
      <c r="N10" s="151">
        <f t="shared" si="0"/>
        <v>3.78125</v>
      </c>
      <c r="O10" s="149">
        <f>VLOOKUP(C:C,'Propulsion combination'!C:AS,43,FALSE)</f>
        <v>5.905555555555555</v>
      </c>
      <c r="P10" s="150">
        <f>VLOOKUP(C:C,'Bodyboost Baracuda'!C:AT,44,FALSE)</f>
        <v>5.9570473251028799</v>
      </c>
      <c r="Q10" s="150">
        <f>VLOOKUP(C:C,Height!C:AH,32,FALSE)</f>
        <v>5.2</v>
      </c>
      <c r="R10" s="152">
        <f>VLOOKUP(C:C,'Routine Set'!C:BD,54,FALSE)</f>
        <v>5.4652777777777786</v>
      </c>
      <c r="S10" s="150">
        <f>VLOOKUP(C:C,'Flexibility in water'!C:U,19,FALSE)</f>
        <v>5.4388888888888882</v>
      </c>
      <c r="T10" s="151">
        <f t="shared" si="1"/>
        <v>5.5933539094650202</v>
      </c>
      <c r="U10" s="91">
        <f>VLOOKUP(C:C,Figures!C:H,6,FALSE)</f>
        <v>5.8482900000000004</v>
      </c>
      <c r="V10" s="541">
        <f t="shared" si="2"/>
        <v>5.1262035637860084</v>
      </c>
      <c r="W10" s="149">
        <f>IFERROR(VLOOKUP(E:E,'Grids Kids'!Z:AA,2,FALSE),1)</f>
        <v>1.1000000000000001</v>
      </c>
      <c r="X10" s="151">
        <f>V10*IFERROR(VLOOKUP(E:E,'Grids Kids'!Z:AA,2,FALSE),1)</f>
        <v>5.6388239201646098</v>
      </c>
      <c r="Y10" s="538">
        <f t="shared" si="3"/>
        <v>5.6388239201646098</v>
      </c>
      <c r="Z10" s="34" t="s">
        <v>279</v>
      </c>
    </row>
    <row r="11" spans="1:26" x14ac:dyDescent="0.35">
      <c r="A11" s="78">
        <v>7</v>
      </c>
      <c r="B11" s="50">
        <v>19</v>
      </c>
      <c r="C11" s="95" t="str">
        <f>VLOOKUP(B:B,'Start List Kids'!C:F,2,FALSE)</f>
        <v>MARCOTTI Beatrice</v>
      </c>
      <c r="D11" s="465">
        <f>VLOOKUP(B:B,'Start List Kids'!C:F,3,FALSE)</f>
        <v>2014</v>
      </c>
      <c r="E11" s="114" t="str">
        <f>VLOOKUP(B:B,'Start List Kids'!C:F,4,FALSE)</f>
        <v>GN1885</v>
      </c>
      <c r="F11" s="149">
        <f>VLOOKUP(C:C,'Upper-Lower Body'!C:N,12,FALSE)</f>
        <v>4.5</v>
      </c>
      <c r="G11" s="150">
        <f>VLOOKUP(C:C,'Upper-Lower Body'!C:O,13,FALSE)</f>
        <v>2</v>
      </c>
      <c r="H11" s="150">
        <f>VLOOKUP(C:C,'Core Strength'!C:H,6,FALSE)</f>
        <v>4.333333333333333</v>
      </c>
      <c r="I11" s="150">
        <f>VLOOKUP(C:C,'Flex-Extension'!C:Q,15,FALSE)</f>
        <v>2</v>
      </c>
      <c r="J11" s="150">
        <f>VLOOKUP(C:C,'Flex-Extension'!C:R,16,FALSE)</f>
        <v>4</v>
      </c>
      <c r="K11" s="150">
        <f>VLOOKUP(C:C,'Flex-Extension'!C:S,17,FALSE)</f>
        <v>5.75</v>
      </c>
      <c r="L11" s="150">
        <f>VLOOKUP(C:C,'Stand Leg Ext'!C:G,5,FALSE)</f>
        <v>1</v>
      </c>
      <c r="M11" s="150">
        <f>VLOOKUP(C:C,'Basic Acro'!C:G,5,FALSE)</f>
        <v>0.5</v>
      </c>
      <c r="N11" s="151">
        <f t="shared" si="0"/>
        <v>3.0104166666666665</v>
      </c>
      <c r="O11" s="149">
        <f>VLOOKUP(C:C,'Propulsion combination'!C:AS,43,FALSE)</f>
        <v>6.0388888888888888</v>
      </c>
      <c r="P11" s="150">
        <f>VLOOKUP(C:C,'Bodyboost Baracuda'!C:AT,44,FALSE)</f>
        <v>6.1695473251028803</v>
      </c>
      <c r="Q11" s="150">
        <f>VLOOKUP(C:C,Height!C:AH,32,FALSE)</f>
        <v>4.5333333333333332</v>
      </c>
      <c r="R11" s="152">
        <f>VLOOKUP(C:C,'Routine Set'!C:BD,54,FALSE)</f>
        <v>6.2083333333333339</v>
      </c>
      <c r="S11" s="150">
        <f>VLOOKUP(C:C,'Flexibility in water'!C:U,19,FALSE)</f>
        <v>5.8611111111111116</v>
      </c>
      <c r="T11" s="151">
        <f t="shared" si="1"/>
        <v>5.7622427983539088</v>
      </c>
      <c r="U11" s="91">
        <f>VLOOKUP(C:C,Figures!C:H,6,FALSE)</f>
        <v>6.2008899999999993</v>
      </c>
      <c r="V11" s="541">
        <f t="shared" si="2"/>
        <v>5.0682891193415633</v>
      </c>
      <c r="W11" s="149">
        <f>IFERROR(VLOOKUP(E:E,'Grids Kids'!Z:AA,2,FALSE),1)</f>
        <v>1.1000000000000001</v>
      </c>
      <c r="X11" s="151">
        <f>V11*IFERROR(VLOOKUP(E:E,'Grids Kids'!Z:AA,2,FALSE),1)</f>
        <v>5.5751180312757205</v>
      </c>
      <c r="Y11" s="538">
        <f t="shared" si="3"/>
        <v>5.5751180312757205</v>
      </c>
      <c r="Z11" s="34" t="s">
        <v>279</v>
      </c>
    </row>
    <row r="12" spans="1:26" x14ac:dyDescent="0.35">
      <c r="A12" s="82">
        <v>8</v>
      </c>
      <c r="B12" s="50">
        <v>18</v>
      </c>
      <c r="C12" s="95" t="str">
        <f>VLOOKUP(B:B,'Start List Kids'!C:F,2,FALSE)</f>
        <v>RONCI Jaya</v>
      </c>
      <c r="D12" s="465">
        <f>VLOOKUP(B:B,'Start List Kids'!C:F,3,FALSE)</f>
        <v>2014</v>
      </c>
      <c r="E12" s="114" t="str">
        <f>VLOOKUP(B:B,'Start List Kids'!C:F,4,FALSE)</f>
        <v>MORG</v>
      </c>
      <c r="F12" s="149">
        <f>VLOOKUP(C:C,'Upper-Lower Body'!C:N,12,FALSE)</f>
        <v>6.5</v>
      </c>
      <c r="G12" s="150">
        <f>VLOOKUP(C:C,'Upper-Lower Body'!C:O,13,FALSE)</f>
        <v>3.6666666666666665</v>
      </c>
      <c r="H12" s="150">
        <f>VLOOKUP(C:C,'Core Strength'!C:H,6,FALSE)</f>
        <v>6</v>
      </c>
      <c r="I12" s="150">
        <f>VLOOKUP(C:C,'Flex-Extension'!C:Q,15,FALSE)</f>
        <v>5</v>
      </c>
      <c r="J12" s="150">
        <f>VLOOKUP(C:C,'Flex-Extension'!C:R,16,FALSE)</f>
        <v>4.5</v>
      </c>
      <c r="K12" s="150">
        <f>VLOOKUP(C:C,'Flex-Extension'!C:S,17,FALSE)</f>
        <v>5.5</v>
      </c>
      <c r="L12" s="150">
        <f>VLOOKUP(C:C,'Stand Leg Ext'!C:G,5,FALSE)</f>
        <v>0</v>
      </c>
      <c r="M12" s="150">
        <f>VLOOKUP(C:C,'Basic Acro'!C:G,5,FALSE)</f>
        <v>0</v>
      </c>
      <c r="N12" s="151">
        <f t="shared" si="0"/>
        <v>3.895833333333333</v>
      </c>
      <c r="O12" s="149">
        <f>VLOOKUP(C:C,'Propulsion combination'!C:AS,43,FALSE)</f>
        <v>5.6</v>
      </c>
      <c r="P12" s="150">
        <f>VLOOKUP(C:C,'Bodyboost Baracuda'!C:AT,44,FALSE)</f>
        <v>5.7937242798353914</v>
      </c>
      <c r="Q12" s="150">
        <f>VLOOKUP(C:C,Height!C:AH,32,FALSE)</f>
        <v>5.4</v>
      </c>
      <c r="R12" s="152">
        <f>VLOOKUP(C:C,'Routine Set'!C:BD,54,FALSE)</f>
        <v>4.9722222222222214</v>
      </c>
      <c r="S12" s="150">
        <f>VLOOKUP(C:C,'Flexibility in water'!C:U,19,FALSE)</f>
        <v>5.0722222222222211</v>
      </c>
      <c r="T12" s="151">
        <f t="shared" si="1"/>
        <v>5.3676337448559668</v>
      </c>
      <c r="U12" s="91">
        <f>VLOOKUP(C:C,Figures!C:H,6,FALSE)</f>
        <v>5.7140399999999998</v>
      </c>
      <c r="V12" s="541">
        <f t="shared" si="2"/>
        <v>5.0300154979423866</v>
      </c>
      <c r="W12" s="149">
        <f>IFERROR(VLOOKUP(E:E,'Grids Kids'!Z:AA,2,FALSE),1)</f>
        <v>1.1000000000000001</v>
      </c>
      <c r="X12" s="151">
        <f>V12*IFERROR(VLOOKUP(E:E,'Grids Kids'!Z:AA,2,FALSE),1)</f>
        <v>5.5330170477366254</v>
      </c>
      <c r="Y12" s="538">
        <f t="shared" si="3"/>
        <v>5.5330170477366254</v>
      </c>
      <c r="Z12" s="34" t="s">
        <v>279</v>
      </c>
    </row>
    <row r="13" spans="1:26" x14ac:dyDescent="0.35">
      <c r="A13" s="82">
        <v>9</v>
      </c>
      <c r="B13" s="50">
        <v>16</v>
      </c>
      <c r="C13" s="95" t="str">
        <f>VLOOKUP(B:B,'Start List Kids'!C:F,2,FALSE)</f>
        <v>HÄFLIGER Louise</v>
      </c>
      <c r="D13" s="465">
        <f>VLOOKUP(B:B,'Start List Kids'!C:F,3,FALSE)</f>
        <v>2015</v>
      </c>
      <c r="E13" s="114" t="str">
        <f>VLOOKUP(B:B,'Start List Kids'!C:F,4,FALSE)</f>
        <v>LNZ</v>
      </c>
      <c r="F13" s="149">
        <f>VLOOKUP(C:C,'Upper-Lower Body'!C:N,12,FALSE)</f>
        <v>1.5</v>
      </c>
      <c r="G13" s="150">
        <f>VLOOKUP(C:C,'Upper-Lower Body'!C:O,13,FALSE)</f>
        <v>6.333333333333333</v>
      </c>
      <c r="H13" s="150">
        <f>VLOOKUP(C:C,'Core Strength'!C:H,6,FALSE)</f>
        <v>4</v>
      </c>
      <c r="I13" s="150">
        <f>VLOOKUP(C:C,'Flex-Extension'!C:Q,15,FALSE)</f>
        <v>2</v>
      </c>
      <c r="J13" s="150">
        <f>VLOOKUP(C:C,'Flex-Extension'!C:R,16,FALSE)</f>
        <v>5</v>
      </c>
      <c r="K13" s="150">
        <f>VLOOKUP(C:C,'Flex-Extension'!C:S,17,FALSE)</f>
        <v>7.25</v>
      </c>
      <c r="L13" s="150">
        <f>VLOOKUP(C:C,'Stand Leg Ext'!C:G,5,FALSE)</f>
        <v>2</v>
      </c>
      <c r="M13" s="150">
        <f>VLOOKUP(C:C,'Basic Acro'!C:G,5,FALSE)</f>
        <v>0</v>
      </c>
      <c r="N13" s="151">
        <f t="shared" si="0"/>
        <v>3.5104166666666665</v>
      </c>
      <c r="O13" s="149">
        <f>VLOOKUP(C:C,'Propulsion combination'!C:AS,43,FALSE)</f>
        <v>5.9</v>
      </c>
      <c r="P13" s="150">
        <f>VLOOKUP(C:C,'Bodyboost Baracuda'!C:AT,44,FALSE)</f>
        <v>5.4862654320987652</v>
      </c>
      <c r="Q13" s="150">
        <f>VLOOKUP(C:C,Height!C:AH,32,FALSE)</f>
        <v>5.15</v>
      </c>
      <c r="R13" s="152">
        <f>VLOOKUP(C:C,'Routine Set'!C:BD,54,FALSE)</f>
        <v>5.5763888888888884</v>
      </c>
      <c r="S13" s="150">
        <f>VLOOKUP(C:C,'Flexibility in water'!C:U,19,FALSE)</f>
        <v>6.166666666666667</v>
      </c>
      <c r="T13" s="151">
        <f t="shared" si="1"/>
        <v>5.6558641975308648</v>
      </c>
      <c r="U13" s="91">
        <f>VLOOKUP(C:C,Figures!C:H,6,FALSE)</f>
        <v>5.6571899999999999</v>
      </c>
      <c r="V13" s="541">
        <f t="shared" si="2"/>
        <v>5.0126276790123461</v>
      </c>
      <c r="W13" s="149">
        <f>IFERROR(VLOOKUP(E:E,'Grids Kids'!Z:AA,2,FALSE),1)</f>
        <v>1.1000000000000001</v>
      </c>
      <c r="X13" s="151">
        <f>V13*IFERROR(VLOOKUP(E:E,'Grids Kids'!Z:AA,2,FALSE),1)</f>
        <v>5.5138904469135808</v>
      </c>
      <c r="Y13" s="538">
        <f t="shared" si="3"/>
        <v>5.5138904469135808</v>
      </c>
      <c r="Z13" s="34" t="s">
        <v>279</v>
      </c>
    </row>
    <row r="14" spans="1:26" x14ac:dyDescent="0.35">
      <c r="A14" s="78">
        <v>10</v>
      </c>
      <c r="B14" s="50">
        <v>25</v>
      </c>
      <c r="C14" s="95" t="str">
        <f>VLOOKUP(B:B,'Start List Kids'!C:F,2,FALSE)</f>
        <v>DE PAOLI Nicolò</v>
      </c>
      <c r="D14" s="465">
        <f>VLOOKUP(B:B,'Start List Kids'!C:F,3,FALSE)</f>
        <v>2015</v>
      </c>
      <c r="E14" s="114" t="str">
        <f>VLOOKUP(B:B,'Start List Kids'!C:F,4,FALSE)</f>
        <v>MORG</v>
      </c>
      <c r="F14" s="149">
        <f>VLOOKUP(C:C,'Upper-Lower Body'!C:N,12,FALSE)</f>
        <v>5.5</v>
      </c>
      <c r="G14" s="150">
        <f>VLOOKUP(C:C,'Upper-Lower Body'!C:O,13,FALSE)</f>
        <v>6.333333333333333</v>
      </c>
      <c r="H14" s="150">
        <f>VLOOKUP(C:C,'Core Strength'!C:H,6,FALSE)</f>
        <v>2.6666666666666665</v>
      </c>
      <c r="I14" s="150">
        <f>VLOOKUP(C:C,'Flex-Extension'!C:Q,15,FALSE)</f>
        <v>2</v>
      </c>
      <c r="J14" s="150">
        <f>VLOOKUP(C:C,'Flex-Extension'!C:R,16,FALSE)</f>
        <v>5</v>
      </c>
      <c r="K14" s="150">
        <f>VLOOKUP(C:C,'Flex-Extension'!C:S,17,FALSE)</f>
        <v>5</v>
      </c>
      <c r="L14" s="150">
        <f>VLOOKUP(C:C,'Stand Leg Ext'!C:G,5,FALSE)</f>
        <v>0</v>
      </c>
      <c r="M14" s="150">
        <f>VLOOKUP(C:C,'Basic Acro'!C:G,5,FALSE)</f>
        <v>0</v>
      </c>
      <c r="N14" s="151">
        <f t="shared" si="0"/>
        <v>3.3125</v>
      </c>
      <c r="O14" s="149">
        <f>VLOOKUP(C:C,'Propulsion combination'!C:AS,43,FALSE)</f>
        <v>5.5222222222222221</v>
      </c>
      <c r="P14" s="150">
        <f>VLOOKUP(C:C,'Bodyboost Baracuda'!C:AT,44,FALSE)</f>
        <v>5.8301954732510293</v>
      </c>
      <c r="Q14" s="150">
        <f>VLOOKUP(C:C,Height!C:AH,32,FALSE)</f>
        <v>5.7666666666666675</v>
      </c>
      <c r="R14" s="152">
        <f>VLOOKUP(C:C,'Routine Set'!C:BD,54,FALSE)</f>
        <v>4.5263888888888886</v>
      </c>
      <c r="S14" s="150">
        <f>VLOOKUP(C:C,'Flexibility in water'!C:U,19,FALSE)</f>
        <v>5.2222222222222232</v>
      </c>
      <c r="T14" s="151">
        <f t="shared" si="1"/>
        <v>5.3735390946502068</v>
      </c>
      <c r="U14" s="91">
        <f>VLOOKUP(C:C,Figures!C:H,6,FALSE)</f>
        <v>6.0167799999999998</v>
      </c>
      <c r="V14" s="541">
        <f t="shared" si="2"/>
        <v>4.9481996378600828</v>
      </c>
      <c r="W14" s="149">
        <f>IFERROR(VLOOKUP(E:E,'Grids Kids'!Z:AA,2,FALSE),1)</f>
        <v>1.1000000000000001</v>
      </c>
      <c r="X14" s="151">
        <f>V14*IFERROR(VLOOKUP(E:E,'Grids Kids'!Z:AA,2,FALSE),1)</f>
        <v>5.4430196016460917</v>
      </c>
      <c r="Y14" s="538">
        <f t="shared" si="3"/>
        <v>5.4430196016460917</v>
      </c>
      <c r="Z14" s="34" t="s">
        <v>279</v>
      </c>
    </row>
    <row r="15" spans="1:26" x14ac:dyDescent="0.35">
      <c r="A15" s="82">
        <v>11</v>
      </c>
      <c r="B15" s="50">
        <v>4</v>
      </c>
      <c r="C15" s="95" t="str">
        <f>VLOOKUP(B:B,'Start List Kids'!C:F,2,FALSE)</f>
        <v>BEREZA Eva</v>
      </c>
      <c r="D15" s="465">
        <f>VLOOKUP(B:B,'Start List Kids'!C:F,3,FALSE)</f>
        <v>2014</v>
      </c>
      <c r="E15" s="114" t="str">
        <f>VLOOKUP(B:B,'Start List Kids'!C:F,4,FALSE)</f>
        <v>ASB</v>
      </c>
      <c r="F15" s="149">
        <f>VLOOKUP(C:C,'Upper-Lower Body'!C:N,12,FALSE)</f>
        <v>4.75</v>
      </c>
      <c r="G15" s="150">
        <f>VLOOKUP(C:C,'Upper-Lower Body'!C:O,13,FALSE)</f>
        <v>5.333333333333333</v>
      </c>
      <c r="H15" s="150">
        <f>VLOOKUP(C:C,'Core Strength'!C:H,6,FALSE)</f>
        <v>8.3333333333333339</v>
      </c>
      <c r="I15" s="150">
        <f>VLOOKUP(C:C,'Flex-Extension'!C:Q,15,FALSE)</f>
        <v>2</v>
      </c>
      <c r="J15" s="150">
        <f>VLOOKUP(C:C,'Flex-Extension'!C:R,16,FALSE)</f>
        <v>5</v>
      </c>
      <c r="K15" s="150">
        <f>VLOOKUP(C:C,'Flex-Extension'!C:S,17,FALSE)</f>
        <v>6.75</v>
      </c>
      <c r="L15" s="150">
        <f>VLOOKUP(C:C,'Stand Leg Ext'!C:G,5,FALSE)</f>
        <v>7.5</v>
      </c>
      <c r="M15" s="150">
        <f>VLOOKUP(C:C,'Basic Acro'!C:G,5,FALSE)</f>
        <v>0</v>
      </c>
      <c r="N15" s="151">
        <f t="shared" si="0"/>
        <v>4.958333333333333</v>
      </c>
      <c r="O15" s="149">
        <f>VLOOKUP(C:C,'Propulsion combination'!C:AS,43,FALSE)</f>
        <v>5.8222222222222229</v>
      </c>
      <c r="P15" s="150">
        <f>VLOOKUP(C:C,'Bodyboost Baracuda'!C:AT,44,FALSE)</f>
        <v>5.2802983539094637</v>
      </c>
      <c r="Q15" s="150">
        <f>VLOOKUP(C:C,Height!C:AH,32,FALSE)</f>
        <v>4.4000000000000004</v>
      </c>
      <c r="R15" s="152">
        <f>VLOOKUP(C:C,'Routine Set'!C:BD,54,FALSE)</f>
        <v>2.3680555555555558</v>
      </c>
      <c r="S15" s="150">
        <f>VLOOKUP(C:C,'Flexibility in water'!C:U,19,FALSE)</f>
        <v>5.8777777777777782</v>
      </c>
      <c r="T15" s="151">
        <f t="shared" si="1"/>
        <v>4.7496707818930046</v>
      </c>
      <c r="U15" s="91">
        <f>VLOOKUP(C:C,Figures!C:H,6,FALSE)</f>
        <v>5.1719200000000001</v>
      </c>
      <c r="V15" s="541">
        <f t="shared" si="2"/>
        <v>4.9389443127572017</v>
      </c>
      <c r="W15" s="149">
        <f>IFERROR(VLOOKUP(E:E,'Grids Kids'!Z:AA,2,FALSE),1)</f>
        <v>1.1000000000000001</v>
      </c>
      <c r="X15" s="151">
        <f>V15*IFERROR(VLOOKUP(E:E,'Grids Kids'!Z:AA,2,FALSE),1)</f>
        <v>5.4328387440329227</v>
      </c>
      <c r="Y15" s="538">
        <f t="shared" si="3"/>
        <v>5.4328387440329227</v>
      </c>
      <c r="Z15" s="34"/>
    </row>
    <row r="16" spans="1:26" x14ac:dyDescent="0.35">
      <c r="A16" s="82">
        <v>12</v>
      </c>
      <c r="B16" s="50">
        <v>11</v>
      </c>
      <c r="C16" s="95" t="str">
        <f>VLOOKUP(B:B,'Start List Kids'!C:F,2,FALSE)</f>
        <v>LAFOSSE Margot</v>
      </c>
      <c r="D16" s="465">
        <f>VLOOKUP(B:B,'Start List Kids'!C:F,3,FALSE)</f>
        <v>2014</v>
      </c>
      <c r="E16" s="114" t="str">
        <f>VLOOKUP(B:B,'Start List Kids'!C:F,4,FALSE)</f>
        <v>LNZ</v>
      </c>
      <c r="F16" s="149">
        <f>VLOOKUP(C:C,'Upper-Lower Body'!C:N,12,FALSE)</f>
        <v>1.5</v>
      </c>
      <c r="G16" s="150">
        <f>VLOOKUP(C:C,'Upper-Lower Body'!C:O,13,FALSE)</f>
        <v>5.333333333333333</v>
      </c>
      <c r="H16" s="150">
        <f>VLOOKUP(C:C,'Core Strength'!C:H,6,FALSE)</f>
        <v>3.6666666666666665</v>
      </c>
      <c r="I16" s="150">
        <f>VLOOKUP(C:C,'Flex-Extension'!C:Q,15,FALSE)</f>
        <v>6.333333333333333</v>
      </c>
      <c r="J16" s="150">
        <f>VLOOKUP(C:C,'Flex-Extension'!C:R,16,FALSE)</f>
        <v>4</v>
      </c>
      <c r="K16" s="150">
        <f>VLOOKUP(C:C,'Flex-Extension'!C:S,17,FALSE)</f>
        <v>5</v>
      </c>
      <c r="L16" s="150">
        <f>VLOOKUP(C:C,'Stand Leg Ext'!C:G,5,FALSE)</f>
        <v>2</v>
      </c>
      <c r="M16" s="150">
        <f>VLOOKUP(C:C,'Basic Acro'!C:G,5,FALSE)</f>
        <v>0</v>
      </c>
      <c r="N16" s="151">
        <f t="shared" si="0"/>
        <v>3.4791666666666665</v>
      </c>
      <c r="O16" s="149">
        <f>VLOOKUP(C:C,'Propulsion combination'!C:AS,43,FALSE)</f>
        <v>5.5611111111111118</v>
      </c>
      <c r="P16" s="150">
        <f>VLOOKUP(C:C,'Bodyboost Baracuda'!C:AT,44,FALSE)</f>
        <v>5.744187242798354</v>
      </c>
      <c r="Q16" s="150">
        <f>VLOOKUP(C:C,Height!C:AH,32,FALSE)</f>
        <v>5.0166666666666675</v>
      </c>
      <c r="R16" s="152">
        <f>VLOOKUP(C:C,'Routine Set'!C:BD,54,FALSE)</f>
        <v>4.2611111111111111</v>
      </c>
      <c r="S16" s="150">
        <f>VLOOKUP(C:C,'Flexibility in water'!C:U,19,FALSE)</f>
        <v>6.4222222222222225</v>
      </c>
      <c r="T16" s="151">
        <f t="shared" si="1"/>
        <v>5.4010596707818932</v>
      </c>
      <c r="U16" s="91">
        <f>VLOOKUP(C:C,Figures!C:H,6,FALSE)</f>
        <v>5.48116</v>
      </c>
      <c r="V16" s="541">
        <f t="shared" si="2"/>
        <v>4.8485218683127576</v>
      </c>
      <c r="W16" s="149">
        <f>IFERROR(VLOOKUP(E:E,'Grids Kids'!Z:AA,2,FALSE),1)</f>
        <v>1.1000000000000001</v>
      </c>
      <c r="X16" s="151">
        <f>V16*IFERROR(VLOOKUP(E:E,'Grids Kids'!Z:AA,2,FALSE),1)</f>
        <v>5.3333740551440334</v>
      </c>
      <c r="Y16" s="538">
        <f t="shared" si="3"/>
        <v>5.3333740551440334</v>
      </c>
      <c r="Z16" s="34"/>
    </row>
    <row r="17" spans="1:26" x14ac:dyDescent="0.35">
      <c r="A17" s="78">
        <v>13</v>
      </c>
      <c r="B17" s="50">
        <v>5</v>
      </c>
      <c r="C17" s="95" t="str">
        <f>VLOOKUP(B:B,'Start List Kids'!C:F,2,FALSE)</f>
        <v>MATHYS Lorena</v>
      </c>
      <c r="D17" s="465">
        <f>VLOOKUP(B:B,'Start List Kids'!C:F,3,FALSE)</f>
        <v>2014</v>
      </c>
      <c r="E17" s="114" t="str">
        <f>VLOOKUP(B:B,'Start List Kids'!C:F,4,FALSE)</f>
        <v>LNZ</v>
      </c>
      <c r="F17" s="149">
        <f>VLOOKUP(C:C,'Upper-Lower Body'!C:N,12,FALSE)</f>
        <v>2.5</v>
      </c>
      <c r="G17" s="150">
        <f>VLOOKUP(C:C,'Upper-Lower Body'!C:O,13,FALSE)</f>
        <v>5.666666666666667</v>
      </c>
      <c r="H17" s="150">
        <f>VLOOKUP(C:C,'Core Strength'!C:H,6,FALSE)</f>
        <v>2.6666666666666665</v>
      </c>
      <c r="I17" s="150">
        <f>VLOOKUP(C:C,'Flex-Extension'!C:Q,15,FALSE)</f>
        <v>2</v>
      </c>
      <c r="J17" s="150">
        <f>VLOOKUP(C:C,'Flex-Extension'!C:R,16,FALSE)</f>
        <v>4</v>
      </c>
      <c r="K17" s="150">
        <f>VLOOKUP(C:C,'Flex-Extension'!C:S,17,FALSE)</f>
        <v>5.25</v>
      </c>
      <c r="L17" s="150">
        <f>VLOOKUP(C:C,'Stand Leg Ext'!C:G,5,FALSE)</f>
        <v>2</v>
      </c>
      <c r="M17" s="150">
        <f>VLOOKUP(C:C,'Basic Acro'!C:G,5,FALSE)</f>
        <v>0</v>
      </c>
      <c r="N17" s="151">
        <f t="shared" si="0"/>
        <v>3.010416666666667</v>
      </c>
      <c r="O17" s="149">
        <f>VLOOKUP(C:C,'Propulsion combination'!C:AS,43,FALSE)</f>
        <v>5.9444444444444446</v>
      </c>
      <c r="P17" s="150">
        <f>VLOOKUP(C:C,'Bodyboost Baracuda'!C:AT,44,FALSE)</f>
        <v>5.6793209876543207</v>
      </c>
      <c r="Q17" s="150">
        <f>VLOOKUP(C:C,Height!C:AH,32,FALSE)</f>
        <v>5.1166666666666671</v>
      </c>
      <c r="R17" s="152">
        <f>VLOOKUP(C:C,'Routine Set'!C:BD,54,FALSE)</f>
        <v>5.5833333333333339</v>
      </c>
      <c r="S17" s="150">
        <f>VLOOKUP(C:C,'Flexibility in water'!C:U,19,FALSE)</f>
        <v>5.2722222222222213</v>
      </c>
      <c r="T17" s="151">
        <f t="shared" si="1"/>
        <v>5.5191975308641981</v>
      </c>
      <c r="U17" s="91">
        <f>VLOOKUP(C:C,Figures!C:H,6,FALSE)</f>
        <v>5.7115499999999999</v>
      </c>
      <c r="V17" s="541">
        <f t="shared" si="2"/>
        <v>4.8242690123456793</v>
      </c>
      <c r="W17" s="149">
        <f>IFERROR(VLOOKUP(E:E,'Grids Kids'!Z:AA,2,FALSE),1)</f>
        <v>1.1000000000000001</v>
      </c>
      <c r="X17" s="151">
        <f>V17*IFERROR(VLOOKUP(E:E,'Grids Kids'!Z:AA,2,FALSE),1)</f>
        <v>5.3066959135802474</v>
      </c>
      <c r="Y17" s="538">
        <f t="shared" si="3"/>
        <v>5.3066959135802474</v>
      </c>
      <c r="Z17" s="34"/>
    </row>
    <row r="18" spans="1:26" x14ac:dyDescent="0.35">
      <c r="A18" s="82">
        <v>14</v>
      </c>
      <c r="B18" s="50">
        <v>21</v>
      </c>
      <c r="C18" s="95" t="str">
        <f>VLOOKUP(B:B,'Start List Kids'!C:F,2,FALSE)</f>
        <v>USHAKOVA Ekaterina</v>
      </c>
      <c r="D18" s="465">
        <f>VLOOKUP(B:B,'Start List Kids'!C:F,3,FALSE)</f>
        <v>2014</v>
      </c>
      <c r="E18" s="114" t="str">
        <f>VLOOKUP(B:B,'Start List Kids'!C:F,4,FALSE)</f>
        <v>GN1885</v>
      </c>
      <c r="F18" s="149">
        <f>VLOOKUP(C:C,'Upper-Lower Body'!C:N,12,FALSE)</f>
        <v>5</v>
      </c>
      <c r="G18" s="150">
        <f>VLOOKUP(C:C,'Upper-Lower Body'!C:O,13,FALSE)</f>
        <v>5.166666666666667</v>
      </c>
      <c r="H18" s="150">
        <f>VLOOKUP(C:C,'Core Strength'!C:H,6,FALSE)</f>
        <v>5.666666666666667</v>
      </c>
      <c r="I18" s="150">
        <f>VLOOKUP(C:C,'Flex-Extension'!C:Q,15,FALSE)</f>
        <v>2</v>
      </c>
      <c r="J18" s="150">
        <f>VLOOKUP(C:C,'Flex-Extension'!C:R,16,FALSE)</f>
        <v>3</v>
      </c>
      <c r="K18" s="150">
        <f>VLOOKUP(C:C,'Flex-Extension'!C:S,17,FALSE)</f>
        <v>3.75</v>
      </c>
      <c r="L18" s="150">
        <f>VLOOKUP(C:C,'Stand Leg Ext'!C:G,5,FALSE)</f>
        <v>1</v>
      </c>
      <c r="M18" s="150">
        <f>VLOOKUP(C:C,'Basic Acro'!C:G,5,FALSE)</f>
        <v>0</v>
      </c>
      <c r="N18" s="151">
        <f t="shared" si="0"/>
        <v>3.197916666666667</v>
      </c>
      <c r="O18" s="149">
        <f>VLOOKUP(C:C,'Propulsion combination'!C:AS,43,FALSE)</f>
        <v>5.8944444444444448</v>
      </c>
      <c r="P18" s="150">
        <f>VLOOKUP(C:C,'Bodyboost Baracuda'!C:AT,44,FALSE)</f>
        <v>6.1069444444444434</v>
      </c>
      <c r="Q18" s="150">
        <f>VLOOKUP(C:C,Height!C:AH,32,FALSE)</f>
        <v>5.2</v>
      </c>
      <c r="R18" s="152">
        <f>VLOOKUP(C:C,'Routine Set'!C:BD,54,FALSE)</f>
        <v>5.4375</v>
      </c>
      <c r="S18" s="150">
        <f>VLOOKUP(C:C,'Flexibility in water'!C:U,19,FALSE)</f>
        <v>5.1611111111111114</v>
      </c>
      <c r="T18" s="151">
        <f t="shared" si="1"/>
        <v>5.5600000000000005</v>
      </c>
      <c r="U18" s="91">
        <f>VLOOKUP(C:C,Figures!C:H,6,FALSE)</f>
        <v>5.3955599999999997</v>
      </c>
      <c r="V18" s="541">
        <f t="shared" si="2"/>
        <v>4.8020430000000003</v>
      </c>
      <c r="W18" s="149">
        <f>IFERROR(VLOOKUP(E:E,'Grids Kids'!Z:AA,2,FALSE),1)</f>
        <v>1.1000000000000001</v>
      </c>
      <c r="X18" s="151">
        <f>V18*IFERROR(VLOOKUP(E:E,'Grids Kids'!Z:AA,2,FALSE),1)</f>
        <v>5.2822473000000008</v>
      </c>
      <c r="Y18" s="538">
        <f t="shared" si="3"/>
        <v>5.2822473000000008</v>
      </c>
      <c r="Z18" s="34"/>
    </row>
    <row r="19" spans="1:26" x14ac:dyDescent="0.35">
      <c r="A19" s="82">
        <v>15</v>
      </c>
      <c r="B19" s="50">
        <v>2</v>
      </c>
      <c r="C19" s="95" t="str">
        <f>VLOOKUP(B:B,'Start List Kids'!C:F,2,FALSE)</f>
        <v>LIENHART Penelope</v>
      </c>
      <c r="D19" s="465">
        <f>VLOOKUP(B:B,'Start List Kids'!C:F,3,FALSE)</f>
        <v>2014</v>
      </c>
      <c r="E19" s="114" t="str">
        <f>VLOOKUP(B:B,'Start List Kids'!C:F,4,FALSE)</f>
        <v>LNZ</v>
      </c>
      <c r="F19" s="149">
        <f>VLOOKUP(C:C,'Upper-Lower Body'!C:N,12,FALSE)</f>
        <v>3.5</v>
      </c>
      <c r="G19" s="150">
        <f>VLOOKUP(C:C,'Upper-Lower Body'!C:O,13,FALSE)</f>
        <v>5.166666666666667</v>
      </c>
      <c r="H19" s="150">
        <f>VLOOKUP(C:C,'Core Strength'!C:H,6,FALSE)</f>
        <v>2</v>
      </c>
      <c r="I19" s="150">
        <f>VLOOKUP(C:C,'Flex-Extension'!C:Q,15,FALSE)</f>
        <v>4</v>
      </c>
      <c r="J19" s="150">
        <f>VLOOKUP(C:C,'Flex-Extension'!C:R,16,FALSE)</f>
        <v>5</v>
      </c>
      <c r="K19" s="150">
        <f>VLOOKUP(C:C,'Flex-Extension'!C:S,17,FALSE)</f>
        <v>6</v>
      </c>
      <c r="L19" s="150">
        <f>VLOOKUP(C:C,'Stand Leg Ext'!C:G,5,FALSE)</f>
        <v>2</v>
      </c>
      <c r="M19" s="150">
        <f>VLOOKUP(C:C,'Basic Acro'!C:G,5,FALSE)</f>
        <v>1</v>
      </c>
      <c r="N19" s="151">
        <f t="shared" si="0"/>
        <v>3.5833333333333335</v>
      </c>
      <c r="O19" s="149">
        <f>VLOOKUP(C:C,'Propulsion combination'!C:AS,43,FALSE)</f>
        <v>5.2111111111111112</v>
      </c>
      <c r="P19" s="150">
        <f>VLOOKUP(C:C,'Bodyboost Baracuda'!C:AT,44,FALSE)</f>
        <v>5.8372942386831266</v>
      </c>
      <c r="Q19" s="150">
        <f>VLOOKUP(C:C,Height!C:AH,32,FALSE)</f>
        <v>5.2666666666666666</v>
      </c>
      <c r="R19" s="152">
        <f>VLOOKUP(C:C,'Routine Set'!C:BD,54,FALSE)</f>
        <v>3.6777777777777771</v>
      </c>
      <c r="S19" s="150">
        <f>VLOOKUP(C:C,'Flexibility in water'!C:U,19,FALSE)</f>
        <v>6.1944444444444446</v>
      </c>
      <c r="T19" s="151">
        <f t="shared" si="1"/>
        <v>5.2374588477366242</v>
      </c>
      <c r="U19" s="91">
        <f>VLOOKUP(C:C,Figures!C:H,6,FALSE)</f>
        <v>5.3284399999999996</v>
      </c>
      <c r="V19" s="541">
        <f t="shared" si="2"/>
        <v>4.7685155390946496</v>
      </c>
      <c r="W19" s="149">
        <f>IFERROR(VLOOKUP(E:E,'Grids Kids'!Z:AA,2,FALSE),1)</f>
        <v>1.1000000000000001</v>
      </c>
      <c r="X19" s="151">
        <f>V19*IFERROR(VLOOKUP(E:E,'Grids Kids'!Z:AA,2,FALSE),1)</f>
        <v>5.2453670930041154</v>
      </c>
      <c r="Y19" s="538">
        <f t="shared" si="3"/>
        <v>5.2453670930041154</v>
      </c>
      <c r="Z19" s="34"/>
    </row>
    <row r="20" spans="1:26" x14ac:dyDescent="0.35">
      <c r="A20" s="78">
        <v>16</v>
      </c>
      <c r="B20" s="50">
        <v>3</v>
      </c>
      <c r="C20" s="95" t="str">
        <f>VLOOKUP(B:B,'Start List Kids'!C:F,2,FALSE)</f>
        <v>ZINGER Sofia</v>
      </c>
      <c r="D20" s="465">
        <f>VLOOKUP(B:B,'Start List Kids'!C:F,3,FALSE)</f>
        <v>2015</v>
      </c>
      <c r="E20" s="114" t="str">
        <f>VLOOKUP(B:B,'Start List Kids'!C:F,4,FALSE)</f>
        <v>GN1885</v>
      </c>
      <c r="F20" s="149">
        <f>VLOOKUP(C:C,'Upper-Lower Body'!C:N,12,FALSE)</f>
        <v>6.5</v>
      </c>
      <c r="G20" s="150">
        <f>VLOOKUP(C:C,'Upper-Lower Body'!C:O,13,FALSE)</f>
        <v>6.166666666666667</v>
      </c>
      <c r="H20" s="150">
        <f>VLOOKUP(C:C,'Core Strength'!C:H,6,FALSE)</f>
        <v>6.666666666666667</v>
      </c>
      <c r="I20" s="150">
        <f>VLOOKUP(C:C,'Flex-Extension'!C:Q,15,FALSE)</f>
        <v>3</v>
      </c>
      <c r="J20" s="150">
        <f>VLOOKUP(C:C,'Flex-Extension'!C:R,16,FALSE)</f>
        <v>5</v>
      </c>
      <c r="K20" s="150">
        <f>VLOOKUP(C:C,'Flex-Extension'!C:S,17,FALSE)</f>
        <v>4.5</v>
      </c>
      <c r="L20" s="150">
        <f>VLOOKUP(C:C,'Stand Leg Ext'!C:G,5,FALSE)</f>
        <v>1</v>
      </c>
      <c r="M20" s="150">
        <f>VLOOKUP(C:C,'Basic Acro'!C:G,5,FALSE)</f>
        <v>0.5</v>
      </c>
      <c r="N20" s="151">
        <f t="shared" si="0"/>
        <v>4.166666666666667</v>
      </c>
      <c r="O20" s="149">
        <f>VLOOKUP(C:C,'Propulsion combination'!C:AS,43,FALSE)</f>
        <v>5.2777777777777768</v>
      </c>
      <c r="P20" s="150">
        <f>VLOOKUP(C:C,'Bodyboost Baracuda'!C:AT,44,FALSE)</f>
        <v>5.6273148148148149</v>
      </c>
      <c r="Q20" s="150">
        <f>VLOOKUP(C:C,Height!C:AH,32,FALSE)</f>
        <v>4.4833333333333334</v>
      </c>
      <c r="R20" s="152">
        <f>VLOOKUP(C:C,'Routine Set'!C:BD,54,FALSE)</f>
        <v>3.7249999999999996</v>
      </c>
      <c r="S20" s="150">
        <f>VLOOKUP(C:C,'Flexibility in water'!C:U,19,FALSE)</f>
        <v>5.2111111111111112</v>
      </c>
      <c r="T20" s="151">
        <f t="shared" si="1"/>
        <v>4.864907407407407</v>
      </c>
      <c r="U20" s="91">
        <f>VLOOKUP(C:C,Figures!C:H,6,FALSE)</f>
        <v>5.14133</v>
      </c>
      <c r="V20" s="541">
        <f t="shared" si="2"/>
        <v>4.738361962962963</v>
      </c>
      <c r="W20" s="149">
        <f>IFERROR(VLOOKUP(E:E,'Grids Kids'!Z:AA,2,FALSE),1)</f>
        <v>1.1000000000000001</v>
      </c>
      <c r="X20" s="151">
        <f>V20*IFERROR(VLOOKUP(E:E,'Grids Kids'!Z:AA,2,FALSE),1)</f>
        <v>5.2121981592592599</v>
      </c>
      <c r="Y20" s="538">
        <f t="shared" si="3"/>
        <v>5.2121981592592599</v>
      </c>
      <c r="Z20" s="147"/>
    </row>
    <row r="21" spans="1:26" x14ac:dyDescent="0.35">
      <c r="A21" s="82">
        <v>17</v>
      </c>
      <c r="B21" s="50">
        <v>22</v>
      </c>
      <c r="C21" s="95" t="str">
        <f>VLOOKUP(B:B,'Start List Kids'!C:F,2,FALSE)</f>
        <v>WÖHRLE Celeste</v>
      </c>
      <c r="D21" s="465">
        <f>VLOOKUP(B:B,'Start List Kids'!C:F,3,FALSE)</f>
        <v>2014</v>
      </c>
      <c r="E21" s="114" t="str">
        <f>VLOOKUP(B:B,'Start List Kids'!C:F,4,FALSE)</f>
        <v>ASB</v>
      </c>
      <c r="F21" s="149">
        <f>VLOOKUP(C:C,'Upper-Lower Body'!C:N,12,FALSE)</f>
        <v>3.5</v>
      </c>
      <c r="G21" s="150">
        <f>VLOOKUP(C:C,'Upper-Lower Body'!C:O,13,FALSE)</f>
        <v>5.5</v>
      </c>
      <c r="H21" s="150">
        <f>VLOOKUP(C:C,'Core Strength'!C:H,6,FALSE)</f>
        <v>3.3333333333333335</v>
      </c>
      <c r="I21" s="150">
        <f>VLOOKUP(C:C,'Flex-Extension'!C:Q,15,FALSE)</f>
        <v>3.6666666666666665</v>
      </c>
      <c r="J21" s="150">
        <f>VLOOKUP(C:C,'Flex-Extension'!C:R,16,FALSE)</f>
        <v>4.5</v>
      </c>
      <c r="K21" s="150">
        <f>VLOOKUP(C:C,'Flex-Extension'!C:S,17,FALSE)</f>
        <v>7.75</v>
      </c>
      <c r="L21" s="150">
        <f>VLOOKUP(C:C,'Stand Leg Ext'!C:G,5,FALSE)</f>
        <v>3.5</v>
      </c>
      <c r="M21" s="150">
        <f>VLOOKUP(C:C,'Basic Acro'!C:G,5,FALSE)</f>
        <v>0</v>
      </c>
      <c r="N21" s="151">
        <f t="shared" si="0"/>
        <v>3.96875</v>
      </c>
      <c r="O21" s="149">
        <f>VLOOKUP(C:C,'Propulsion combination'!C:AS,43,FALSE)</f>
        <v>5.9666666666666677</v>
      </c>
      <c r="P21" s="150">
        <f>VLOOKUP(C:C,'Bodyboost Baracuda'!C:AT,44,FALSE)</f>
        <v>5.2402777777777771</v>
      </c>
      <c r="Q21" s="150">
        <f>VLOOKUP(C:C,Height!C:AH,32,FALSE)</f>
        <v>3.4</v>
      </c>
      <c r="R21" s="152">
        <f>VLOOKUP(C:C,'Routine Set'!C:BD,54,FALSE)</f>
        <v>4.4916666666666654</v>
      </c>
      <c r="S21" s="150">
        <f>VLOOKUP(C:C,'Flexibility in water'!C:U,19,FALSE)</f>
        <v>4.7833333333333332</v>
      </c>
      <c r="T21" s="151">
        <f t="shared" si="1"/>
        <v>4.7763888888888886</v>
      </c>
      <c r="U21" s="91">
        <f>VLOOKUP(C:C,Figures!C:H,6,FALSE)</f>
        <v>5.3680099999999999</v>
      </c>
      <c r="V21" s="541">
        <f t="shared" si="2"/>
        <v>4.7115835555555554</v>
      </c>
      <c r="W21" s="149">
        <f>IFERROR(VLOOKUP(E:E,'Grids Kids'!Z:AA,2,FALSE),1)</f>
        <v>1.1000000000000001</v>
      </c>
      <c r="X21" s="151">
        <f>V21*IFERROR(VLOOKUP(E:E,'Grids Kids'!Z:AA,2,FALSE),1)</f>
        <v>5.182741911111111</v>
      </c>
      <c r="Y21" s="538">
        <f t="shared" si="3"/>
        <v>5.182741911111111</v>
      </c>
      <c r="Z21" s="147"/>
    </row>
    <row r="22" spans="1:26" x14ac:dyDescent="0.35">
      <c r="A22" s="82">
        <v>18</v>
      </c>
      <c r="B22" s="50">
        <v>17</v>
      </c>
      <c r="C22" s="95" t="str">
        <f>VLOOKUP(B:B,'Start List Kids'!C:F,2,FALSE)</f>
        <v>MÖBES Nora</v>
      </c>
      <c r="D22" s="465">
        <f>VLOOKUP(B:B,'Start List Kids'!C:F,3,FALSE)</f>
        <v>2015</v>
      </c>
      <c r="E22" s="114" t="str">
        <f>VLOOKUP(B:B,'Start List Kids'!C:F,4,FALSE)</f>
        <v>LNZ</v>
      </c>
      <c r="F22" s="149">
        <f>VLOOKUP(C:C,'Upper-Lower Body'!C:N,12,FALSE)</f>
        <v>1.5</v>
      </c>
      <c r="G22" s="150">
        <f>VLOOKUP(C:C,'Upper-Lower Body'!C:O,13,FALSE)</f>
        <v>6</v>
      </c>
      <c r="H22" s="150">
        <f>VLOOKUP(C:C,'Core Strength'!C:H,6,FALSE)</f>
        <v>3.3333333333333335</v>
      </c>
      <c r="I22" s="150">
        <f>VLOOKUP(C:C,'Flex-Extension'!C:Q,15,FALSE)</f>
        <v>2</v>
      </c>
      <c r="J22" s="150">
        <f>VLOOKUP(C:C,'Flex-Extension'!C:R,16,FALSE)</f>
        <v>4.5</v>
      </c>
      <c r="K22" s="150">
        <f>VLOOKUP(C:C,'Flex-Extension'!C:S,17,FALSE)</f>
        <v>5.5</v>
      </c>
      <c r="L22" s="150">
        <f>VLOOKUP(C:C,'Stand Leg Ext'!C:G,5,FALSE)</f>
        <v>1</v>
      </c>
      <c r="M22" s="150">
        <f>VLOOKUP(C:C,'Basic Acro'!C:G,5,FALSE)</f>
        <v>0.5</v>
      </c>
      <c r="N22" s="151">
        <f t="shared" si="0"/>
        <v>3.041666666666667</v>
      </c>
      <c r="O22" s="149">
        <f>VLOOKUP(C:C,'Propulsion combination'!C:AS,43,FALSE)</f>
        <v>5.6388888888888893</v>
      </c>
      <c r="P22" s="150">
        <f>VLOOKUP(C:C,'Bodyboost Baracuda'!C:AT,44,FALSE)</f>
        <v>5.4320473251028796</v>
      </c>
      <c r="Q22" s="150">
        <f>VLOOKUP(C:C,Height!C:AH,32,FALSE)</f>
        <v>5.15</v>
      </c>
      <c r="R22" s="152">
        <f>VLOOKUP(C:C,'Routine Set'!C:BD,54,FALSE)</f>
        <v>5.25</v>
      </c>
      <c r="S22" s="150">
        <f>VLOOKUP(C:C,'Flexibility in water'!C:U,19,FALSE)</f>
        <v>5.7944444444444443</v>
      </c>
      <c r="T22" s="151">
        <f t="shared" si="1"/>
        <v>5.4530761316872427</v>
      </c>
      <c r="U22" s="91">
        <f>VLOOKUP(C:C,Figures!C:H,6,FALSE)</f>
        <v>5.1368899999999993</v>
      </c>
      <c r="V22" s="541">
        <f t="shared" si="2"/>
        <v>4.6347974526748974</v>
      </c>
      <c r="W22" s="149">
        <f>IFERROR(VLOOKUP(E:E,'Grids Kids'!Z:AA,2,FALSE),1)</f>
        <v>1.1000000000000001</v>
      </c>
      <c r="X22" s="151">
        <f>V22*IFERROR(VLOOKUP(E:E,'Grids Kids'!Z:AA,2,FALSE),1)</f>
        <v>5.0982771979423873</v>
      </c>
      <c r="Y22" s="538">
        <f t="shared" si="3"/>
        <v>5.0982771979423873</v>
      </c>
      <c r="Z22" s="147"/>
    </row>
    <row r="23" spans="1:26" x14ac:dyDescent="0.35">
      <c r="A23" s="78">
        <v>19</v>
      </c>
      <c r="B23" s="50">
        <v>15</v>
      </c>
      <c r="C23" s="95" t="str">
        <f>VLOOKUP(B:B,'Start List Kids'!C:F,2,FALSE)</f>
        <v>REICHENBACH Anna</v>
      </c>
      <c r="D23" s="465">
        <f>VLOOKUP(B:B,'Start List Kids'!C:F,3,FALSE)</f>
        <v>2014</v>
      </c>
      <c r="E23" s="114" t="str">
        <f>VLOOKUP(B:B,'Start List Kids'!C:F,4,FALSE)</f>
        <v>SVB</v>
      </c>
      <c r="F23" s="149">
        <f>VLOOKUP(C:C,'Upper-Lower Body'!C:N,12,FALSE)</f>
        <v>1.5</v>
      </c>
      <c r="G23" s="150">
        <f>VLOOKUP(C:C,'Upper-Lower Body'!C:O,13,FALSE)</f>
        <v>5.166666666666667</v>
      </c>
      <c r="H23" s="150">
        <f>VLOOKUP(C:C,'Core Strength'!C:H,6,FALSE)</f>
        <v>3.3333333333333335</v>
      </c>
      <c r="I23" s="150">
        <f>VLOOKUP(C:C,'Flex-Extension'!C:Q,15,FALSE)</f>
        <v>5</v>
      </c>
      <c r="J23" s="150">
        <f>VLOOKUP(C:C,'Flex-Extension'!C:R,16,FALSE)</f>
        <v>5</v>
      </c>
      <c r="K23" s="150">
        <f>VLOOKUP(C:C,'Flex-Extension'!C:S,17,FALSE)</f>
        <v>6.75</v>
      </c>
      <c r="L23" s="150">
        <f>VLOOKUP(C:C,'Stand Leg Ext'!C:G,5,FALSE)</f>
        <v>1</v>
      </c>
      <c r="M23" s="150">
        <f>VLOOKUP(C:C,'Basic Acro'!C:G,5,FALSE)</f>
        <v>0</v>
      </c>
      <c r="N23" s="151">
        <f t="shared" si="0"/>
        <v>3.46875</v>
      </c>
      <c r="O23" s="149">
        <f>VLOOKUP(C:C,'Propulsion combination'!C:AS,43,FALSE)</f>
        <v>5.4555555555555557</v>
      </c>
      <c r="P23" s="150">
        <f>VLOOKUP(C:C,'Bodyboost Baracuda'!C:AT,44,FALSE)</f>
        <v>5.8317386831275719</v>
      </c>
      <c r="Q23" s="150">
        <f>VLOOKUP(C:C,Height!C:AH,32,FALSE)</f>
        <v>3.7833333333333328</v>
      </c>
      <c r="R23" s="152">
        <f>VLOOKUP(C:C,'Routine Set'!C:BD,54,FALSE)</f>
        <v>3.8236111111111111</v>
      </c>
      <c r="S23" s="150">
        <f>VLOOKUP(C:C,'Flexibility in water'!C:U,19,FALSE)</f>
        <v>6.1166666666666654</v>
      </c>
      <c r="T23" s="151">
        <f t="shared" si="1"/>
        <v>5.0021810699588469</v>
      </c>
      <c r="U23" s="91">
        <f>VLOOKUP(C:C,Figures!C:H,6,FALSE)</f>
        <v>5.1551200000000001</v>
      </c>
      <c r="V23" s="541">
        <f t="shared" si="2"/>
        <v>4.5880334279835386</v>
      </c>
      <c r="W23" s="149">
        <f>IFERROR(VLOOKUP(E:E,'Grids Kids'!Z:AA,2,FALSE),1)</f>
        <v>1.1000000000000001</v>
      </c>
      <c r="X23" s="151">
        <f>V23*IFERROR(VLOOKUP(E:E,'Grids Kids'!Z:AA,2,FALSE),1)</f>
        <v>5.0468367707818933</v>
      </c>
      <c r="Y23" s="538">
        <f t="shared" si="3"/>
        <v>5.0468367707818933</v>
      </c>
      <c r="Z23" s="147"/>
    </row>
    <row r="24" spans="1:26" x14ac:dyDescent="0.35">
      <c r="A24" s="82">
        <v>20</v>
      </c>
      <c r="B24" s="50">
        <v>1</v>
      </c>
      <c r="C24" s="95" t="str">
        <f>VLOOKUP(B:B,'Start List Kids'!C:F,2,FALSE)</f>
        <v>TONOLI Mila</v>
      </c>
      <c r="D24" s="465">
        <f>VLOOKUP(B:B,'Start List Kids'!C:F,3,FALSE)</f>
        <v>2014</v>
      </c>
      <c r="E24" s="114" t="str">
        <f>VLOOKUP(B:B,'Start List Kids'!C:F,4,FALSE)</f>
        <v>GN1885</v>
      </c>
      <c r="F24" s="149">
        <f>VLOOKUP(C:C,'Upper-Lower Body'!C:N,12,FALSE)</f>
        <v>2.5</v>
      </c>
      <c r="G24" s="150">
        <f>VLOOKUP(C:C,'Upper-Lower Body'!C:O,13,FALSE)</f>
        <v>3.8333333333333335</v>
      </c>
      <c r="H24" s="150">
        <f>VLOOKUP(C:C,'Core Strength'!C:H,6,FALSE)</f>
        <v>4.333333333333333</v>
      </c>
      <c r="I24" s="150">
        <f>VLOOKUP(C:C,'Flex-Extension'!C:Q,15,FALSE)</f>
        <v>2</v>
      </c>
      <c r="J24" s="150">
        <f>VLOOKUP(C:C,'Flex-Extension'!C:R,16,FALSE)</f>
        <v>5.5</v>
      </c>
      <c r="K24" s="150">
        <f>VLOOKUP(C:C,'Flex-Extension'!C:S,17,FALSE)</f>
        <v>4</v>
      </c>
      <c r="L24" s="150">
        <f>VLOOKUP(C:C,'Stand Leg Ext'!C:G,5,FALSE)</f>
        <v>1</v>
      </c>
      <c r="M24" s="150">
        <f>VLOOKUP(C:C,'Basic Acro'!C:G,5,FALSE)</f>
        <v>0</v>
      </c>
      <c r="N24" s="151">
        <f t="shared" si="0"/>
        <v>2.8958333333333335</v>
      </c>
      <c r="O24" s="149">
        <f>VLOOKUP(C:C,'Propulsion combination'!C:AS,43,FALSE)</f>
        <v>5.6111111111111107</v>
      </c>
      <c r="P24" s="150">
        <f>VLOOKUP(C:C,'Bodyboost Baracuda'!C:AT,44,FALSE)</f>
        <v>5.8463477366255141</v>
      </c>
      <c r="Q24" s="150">
        <f>VLOOKUP(C:C,Height!C:AH,32,FALSE)</f>
        <v>4.3833333333333337</v>
      </c>
      <c r="R24" s="152">
        <f>VLOOKUP(C:C,'Routine Set'!C:BD,54,FALSE)</f>
        <v>5.0180555555555557</v>
      </c>
      <c r="S24" s="150">
        <f>VLOOKUP(C:C,'Flexibility in water'!C:U,19,FALSE)</f>
        <v>5.3888888888888884</v>
      </c>
      <c r="T24" s="151">
        <f t="shared" si="1"/>
        <v>5.2495473251028804</v>
      </c>
      <c r="U24" s="91">
        <f>VLOOKUP(C:C,Figures!C:H,6,FALSE)</f>
        <v>5.2342500000000003</v>
      </c>
      <c r="V24" s="541">
        <f t="shared" si="2"/>
        <v>4.5388439300411516</v>
      </c>
      <c r="W24" s="149">
        <f>IFERROR(VLOOKUP(E:E,'Grids Kids'!Z:AA,2,FALSE),1)</f>
        <v>1.1000000000000001</v>
      </c>
      <c r="X24" s="151">
        <f>V24*IFERROR(VLOOKUP(E:E,'Grids Kids'!Z:AA,2,FALSE),1)</f>
        <v>4.9927283230452675</v>
      </c>
      <c r="Y24" s="538">
        <f t="shared" si="3"/>
        <v>4.9927283230452675</v>
      </c>
      <c r="Z24" s="147"/>
    </row>
    <row r="25" spans="1:26" x14ac:dyDescent="0.35">
      <c r="A25" s="82">
        <v>21</v>
      </c>
      <c r="B25" s="50">
        <v>24</v>
      </c>
      <c r="C25" s="95" t="str">
        <f>VLOOKUP(B:B,'Start List Kids'!C:F,2,FALSE)</f>
        <v>SCALIA Giada</v>
      </c>
      <c r="D25" s="465">
        <f>VLOOKUP(B:B,'Start List Kids'!C:F,3,FALSE)</f>
        <v>2014</v>
      </c>
      <c r="E25" s="114" t="str">
        <f>VLOOKUP(B:B,'Start List Kids'!C:F,4,FALSE)</f>
        <v>MORG</v>
      </c>
      <c r="F25" s="149">
        <f>VLOOKUP(C:C,'Upper-Lower Body'!C:N,12,FALSE)</f>
        <v>1.5</v>
      </c>
      <c r="G25" s="150">
        <f>VLOOKUP(C:C,'Upper-Lower Body'!C:O,13,FALSE)</f>
        <v>3.5</v>
      </c>
      <c r="H25" s="150">
        <f>VLOOKUP(C:C,'Core Strength'!C:H,6,FALSE)</f>
        <v>3.3333333333333335</v>
      </c>
      <c r="I25" s="150">
        <f>VLOOKUP(C:C,'Flex-Extension'!C:Q,15,FALSE)</f>
        <v>3.3333333333333335</v>
      </c>
      <c r="J25" s="150">
        <f>VLOOKUP(C:C,'Flex-Extension'!C:R,16,FALSE)</f>
        <v>4</v>
      </c>
      <c r="K25" s="150">
        <f>VLOOKUP(C:C,'Flex-Extension'!C:S,17,FALSE)</f>
        <v>6</v>
      </c>
      <c r="L25" s="150">
        <f>VLOOKUP(C:C,'Stand Leg Ext'!C:G,5,FALSE)</f>
        <v>2</v>
      </c>
      <c r="M25" s="150">
        <f>VLOOKUP(C:C,'Basic Acro'!C:G,5,FALSE)</f>
        <v>0</v>
      </c>
      <c r="N25" s="151">
        <f t="shared" si="0"/>
        <v>2.9583333333333335</v>
      </c>
      <c r="O25" s="149">
        <f>VLOOKUP(C:C,'Propulsion combination'!C:AS,43,FALSE)</f>
        <v>5.7277777777777761</v>
      </c>
      <c r="P25" s="150">
        <f>VLOOKUP(C:C,'Bodyboost Baracuda'!C:AT,44,FALSE)</f>
        <v>6.0466563786008232</v>
      </c>
      <c r="Q25" s="150">
        <f>VLOOKUP(C:C,Height!C:AH,32,FALSE)</f>
        <v>5.15</v>
      </c>
      <c r="R25" s="152">
        <f>VLOOKUP(C:C,'Routine Set'!C:BD,54,FALSE)</f>
        <v>4.0888888888888895</v>
      </c>
      <c r="S25" s="150">
        <f>VLOOKUP(C:C,'Flexibility in water'!C:U,19,FALSE)</f>
        <v>5.2333333333333334</v>
      </c>
      <c r="T25" s="151">
        <f t="shared" si="1"/>
        <v>5.2493312757201647</v>
      </c>
      <c r="U25" s="91">
        <f>VLOOKUP(C:C,Figures!C:H,6,FALSE)</f>
        <v>5.1486299999999998</v>
      </c>
      <c r="V25" s="541">
        <f t="shared" si="2"/>
        <v>4.5318215102880659</v>
      </c>
      <c r="W25" s="149">
        <f>IFERROR(VLOOKUP(E:E,'Grids Kids'!Z:AA,2,FALSE),1)</f>
        <v>1.1000000000000001</v>
      </c>
      <c r="X25" s="151">
        <f>V25*IFERROR(VLOOKUP(E:E,'Grids Kids'!Z:AA,2,FALSE),1)</f>
        <v>4.9850036613168731</v>
      </c>
      <c r="Y25" s="538">
        <f t="shared" si="3"/>
        <v>4.9850036613168731</v>
      </c>
      <c r="Z25" s="147"/>
    </row>
    <row r="26" spans="1:26" x14ac:dyDescent="0.35">
      <c r="A26" s="78">
        <v>22</v>
      </c>
      <c r="B26" s="50">
        <v>13</v>
      </c>
      <c r="C26" s="95" t="str">
        <f>VLOOKUP(B:B,'Start List Kids'!C:F,2,FALSE)</f>
        <v>JAQUET Lucie</v>
      </c>
      <c r="D26" s="465">
        <f>VLOOKUP(B:B,'Start List Kids'!C:F,3,FALSE)</f>
        <v>2014</v>
      </c>
      <c r="E26" s="114" t="str">
        <f>VLOOKUP(B:B,'Start List Kids'!C:F,4,FALSE)</f>
        <v>SVB</v>
      </c>
      <c r="F26" s="149">
        <f>VLOOKUP(C:C,'Upper-Lower Body'!C:N,12,FALSE)</f>
        <v>2.5</v>
      </c>
      <c r="G26" s="150">
        <f>VLOOKUP(C:C,'Upper-Lower Body'!C:O,13,FALSE)</f>
        <v>4.666666666666667</v>
      </c>
      <c r="H26" s="150">
        <f>VLOOKUP(C:C,'Core Strength'!C:H,6,FALSE)</f>
        <v>3.6666666666666665</v>
      </c>
      <c r="I26" s="150">
        <f>VLOOKUP(C:C,'Flex-Extension'!C:Q,15,FALSE)</f>
        <v>2</v>
      </c>
      <c r="J26" s="150">
        <f>VLOOKUP(C:C,'Flex-Extension'!C:R,16,FALSE)</f>
        <v>4.5</v>
      </c>
      <c r="K26" s="150">
        <f>VLOOKUP(C:C,'Flex-Extension'!C:S,17,FALSE)</f>
        <v>5.5</v>
      </c>
      <c r="L26" s="150">
        <f>VLOOKUP(C:C,'Stand Leg Ext'!C:G,5,FALSE)</f>
        <v>1</v>
      </c>
      <c r="M26" s="150">
        <f>VLOOKUP(C:C,'Basic Acro'!C:G,5,FALSE)</f>
        <v>0.5</v>
      </c>
      <c r="N26" s="151">
        <f t="shared" si="0"/>
        <v>3.041666666666667</v>
      </c>
      <c r="O26" s="149">
        <f>VLOOKUP(C:C,'Propulsion combination'!C:AS,43,FALSE)</f>
        <v>5.7444444444444436</v>
      </c>
      <c r="P26" s="150">
        <f>VLOOKUP(C:C,'Bodyboost Baracuda'!C:AT,44,FALSE)</f>
        <v>5.5074588477366264</v>
      </c>
      <c r="Q26" s="150">
        <f>VLOOKUP(C:C,Height!C:AH,32,FALSE)</f>
        <v>4.2</v>
      </c>
      <c r="R26" s="152">
        <f>VLOOKUP(C:C,'Routine Set'!C:BD,54,FALSE)</f>
        <v>4.3805555555555564</v>
      </c>
      <c r="S26" s="150">
        <f>VLOOKUP(C:C,'Flexibility in water'!C:U,19,FALSE)</f>
        <v>5.5611111111111118</v>
      </c>
      <c r="T26" s="151">
        <f t="shared" si="1"/>
        <v>5.078713991769547</v>
      </c>
      <c r="U26" s="91">
        <f>VLOOKUP(C:C,Figures!C:H,6,FALSE)</f>
        <v>5.1102699999999999</v>
      </c>
      <c r="V26" s="541">
        <f t="shared" si="2"/>
        <v>4.4770665967078189</v>
      </c>
      <c r="W26" s="149">
        <f>IFERROR(VLOOKUP(E:E,'Grids Kids'!Z:AA,2,FALSE),1)</f>
        <v>1.1000000000000001</v>
      </c>
      <c r="X26" s="151">
        <f>V26*IFERROR(VLOOKUP(E:E,'Grids Kids'!Z:AA,2,FALSE),1)</f>
        <v>4.9247732563786011</v>
      </c>
      <c r="Y26" s="538">
        <f t="shared" si="3"/>
        <v>4.9247732563786011</v>
      </c>
      <c r="Z26" s="147"/>
    </row>
    <row r="27" spans="1:26" x14ac:dyDescent="0.35">
      <c r="A27" s="82">
        <v>23</v>
      </c>
      <c r="B27" s="50">
        <v>12</v>
      </c>
      <c r="C27" s="95" t="str">
        <f>VLOOKUP(B:B,'Start List Kids'!C:F,2,FALSE)</f>
        <v>WEDRYCHOWSKI Ana</v>
      </c>
      <c r="D27" s="465">
        <f>VLOOKUP(B:B,'Start List Kids'!C:F,3,FALSE)</f>
        <v>2014</v>
      </c>
      <c r="E27" s="114" t="str">
        <f>VLOOKUP(B:B,'Start List Kids'!C:F,4,FALSE)</f>
        <v>GN1885</v>
      </c>
      <c r="F27" s="149">
        <f>VLOOKUP(C:C,'Upper-Lower Body'!C:N,12,FALSE)</f>
        <v>1.5</v>
      </c>
      <c r="G27" s="150">
        <f>VLOOKUP(C:C,'Upper-Lower Body'!C:O,13,FALSE)</f>
        <v>5.166666666666667</v>
      </c>
      <c r="H27" s="150">
        <f>VLOOKUP(C:C,'Core Strength'!C:H,6,FALSE)</f>
        <v>2.6666666666666665</v>
      </c>
      <c r="I27" s="150">
        <f>VLOOKUP(C:C,'Flex-Extension'!C:Q,15,FALSE)</f>
        <v>2</v>
      </c>
      <c r="J27" s="150">
        <f>VLOOKUP(C:C,'Flex-Extension'!C:R,16,FALSE)</f>
        <v>6</v>
      </c>
      <c r="K27" s="150">
        <f>VLOOKUP(C:C,'Flex-Extension'!C:S,17,FALSE)</f>
        <v>5.75</v>
      </c>
      <c r="L27" s="150">
        <f>VLOOKUP(C:C,'Stand Leg Ext'!C:G,5,FALSE)</f>
        <v>2</v>
      </c>
      <c r="M27" s="150">
        <f>VLOOKUP(C:C,'Basic Acro'!C:G,5,FALSE)</f>
        <v>0</v>
      </c>
      <c r="N27" s="151">
        <f t="shared" si="0"/>
        <v>3.135416666666667</v>
      </c>
      <c r="O27" s="149">
        <f>VLOOKUP(C:C,'Propulsion combination'!C:AS,43,FALSE)</f>
        <v>5.572222222222222</v>
      </c>
      <c r="P27" s="150">
        <f>VLOOKUP(C:C,'Bodyboost Baracuda'!C:AT,44,FALSE)</f>
        <v>5.8104938271604931</v>
      </c>
      <c r="Q27" s="150">
        <f>VLOOKUP(C:C,Height!C:AH,32,FALSE)</f>
        <v>4.3</v>
      </c>
      <c r="R27" s="152">
        <f>VLOOKUP(C:C,'Routine Set'!C:BD,54,FALSE)</f>
        <v>2.9763888888888888</v>
      </c>
      <c r="S27" s="150">
        <f>VLOOKUP(C:C,'Flexibility in water'!C:U,19,FALSE)</f>
        <v>5.0333333333333332</v>
      </c>
      <c r="T27" s="151">
        <f t="shared" si="1"/>
        <v>4.7384876543209868</v>
      </c>
      <c r="U27" s="91">
        <f>VLOOKUP(C:C,Figures!C:H,6,FALSE)</f>
        <v>5.468</v>
      </c>
      <c r="V27" s="541">
        <f t="shared" si="2"/>
        <v>4.4764200617283949</v>
      </c>
      <c r="W27" s="149">
        <f>IFERROR(VLOOKUP(E:E,'Grids Kids'!Z:AA,2,FALSE),1)</f>
        <v>1.1000000000000001</v>
      </c>
      <c r="X27" s="151">
        <f>V27*IFERROR(VLOOKUP(E:E,'Grids Kids'!Z:AA,2,FALSE),1)</f>
        <v>4.924062067901235</v>
      </c>
      <c r="Y27" s="538">
        <f t="shared" si="3"/>
        <v>4.924062067901235</v>
      </c>
      <c r="Z27" s="147"/>
    </row>
    <row r="28" spans="1:26" x14ac:dyDescent="0.35">
      <c r="A28" s="82">
        <v>24</v>
      </c>
      <c r="B28" s="50">
        <v>27</v>
      </c>
      <c r="C28" s="95" t="str">
        <f>VLOOKUP(B:B,'Start List Kids'!C:F,2,FALSE)</f>
        <v>ELRAFIE Farida</v>
      </c>
      <c r="D28" s="465">
        <f>VLOOKUP(B:B,'Start List Kids'!C:F,3,FALSE)</f>
        <v>2014</v>
      </c>
      <c r="E28" s="114" t="str">
        <f>VLOOKUP(B:B,'Start List Kids'!C:F,4,FALSE)</f>
        <v>SVB</v>
      </c>
      <c r="F28" s="149">
        <f>VLOOKUP(C:C,'Upper-Lower Body'!C:N,12,FALSE)</f>
        <v>1.5</v>
      </c>
      <c r="G28" s="150">
        <f>VLOOKUP(C:C,'Upper-Lower Body'!C:O,13,FALSE)</f>
        <v>5.166666666666667</v>
      </c>
      <c r="H28" s="150">
        <f>VLOOKUP(C:C,'Core Strength'!C:H,6,FALSE)</f>
        <v>4.333333333333333</v>
      </c>
      <c r="I28" s="150">
        <f>VLOOKUP(C:C,'Flex-Extension'!C:Q,15,FALSE)</f>
        <v>2</v>
      </c>
      <c r="J28" s="150">
        <f>VLOOKUP(C:C,'Flex-Extension'!C:R,16,FALSE)</f>
        <v>5.5</v>
      </c>
      <c r="K28" s="150">
        <f>VLOOKUP(C:C,'Flex-Extension'!C:S,17,FALSE)</f>
        <v>5.75</v>
      </c>
      <c r="L28" s="150">
        <f>VLOOKUP(C:C,'Stand Leg Ext'!C:G,5,FALSE)</f>
        <v>5</v>
      </c>
      <c r="M28" s="150">
        <f>VLOOKUP(C:C,'Basic Acro'!C:G,5,FALSE)</f>
        <v>0.5</v>
      </c>
      <c r="N28" s="151">
        <f t="shared" si="0"/>
        <v>3.71875</v>
      </c>
      <c r="O28" s="149">
        <f>VLOOKUP(C:C,'Propulsion combination'!C:AS,43,FALSE)</f>
        <v>5.4888888888888889</v>
      </c>
      <c r="P28" s="150">
        <f>VLOOKUP(C:C,'Bodyboost Baracuda'!C:AT,44,FALSE)</f>
        <v>5.1829218106995878</v>
      </c>
      <c r="Q28" s="150">
        <f>VLOOKUP(C:C,Height!C:AH,32,FALSE)</f>
        <v>2.5333333333333332</v>
      </c>
      <c r="R28" s="152">
        <f>VLOOKUP(C:C,'Routine Set'!C:BD,54,FALSE)</f>
        <v>4.4444444444444446</v>
      </c>
      <c r="S28" s="150">
        <f>VLOOKUP(C:C,'Flexibility in water'!C:U,19,FALSE)</f>
        <v>5.7166666666666668</v>
      </c>
      <c r="T28" s="151">
        <f t="shared" si="1"/>
        <v>4.6732510288065843</v>
      </c>
      <c r="U28" s="91">
        <f>VLOOKUP(C:C,Figures!C:H,6,FALSE)</f>
        <v>4.9226700000000001</v>
      </c>
      <c r="V28" s="541">
        <f t="shared" si="2"/>
        <v>4.4617264115226334</v>
      </c>
      <c r="W28" s="149">
        <f>IFERROR(VLOOKUP(E:E,'Grids Kids'!Z:AA,2,FALSE),1)</f>
        <v>1.1000000000000001</v>
      </c>
      <c r="X28" s="151">
        <f>V28*IFERROR(VLOOKUP(E:E,'Grids Kids'!Z:AA,2,FALSE),1)</f>
        <v>4.9078990526748969</v>
      </c>
      <c r="Y28" s="538">
        <f t="shared" si="3"/>
        <v>4.9078990526748969</v>
      </c>
      <c r="Z28" s="147"/>
    </row>
    <row r="29" spans="1:26" x14ac:dyDescent="0.35">
      <c r="A29" s="78">
        <v>25</v>
      </c>
      <c r="B29" s="50">
        <v>9</v>
      </c>
      <c r="C29" s="95" t="str">
        <f>VLOOKUP(B:B,'Start List Kids'!C:F,2,FALSE)</f>
        <v>PRALONG Léonie</v>
      </c>
      <c r="D29" s="465">
        <f>VLOOKUP(B:B,'Start List Kids'!C:F,3,FALSE)</f>
        <v>2014</v>
      </c>
      <c r="E29" s="114" t="str">
        <f>VLOOKUP(B:B,'Start List Kids'!C:F,4,FALSE)</f>
        <v>SION</v>
      </c>
      <c r="F29" s="149">
        <f>VLOOKUP(C:C,'Upper-Lower Body'!C:N,12,FALSE)</f>
        <v>5</v>
      </c>
      <c r="G29" s="150">
        <f>VLOOKUP(C:C,'Upper-Lower Body'!C:O,13,FALSE)</f>
        <v>6.333333333333333</v>
      </c>
      <c r="H29" s="150">
        <f>VLOOKUP(C:C,'Core Strength'!C:H,6,FALSE)</f>
        <v>2</v>
      </c>
      <c r="I29" s="150">
        <f>VLOOKUP(C:C,'Flex-Extension'!C:Q,15,FALSE)</f>
        <v>4</v>
      </c>
      <c r="J29" s="150">
        <f>VLOOKUP(C:C,'Flex-Extension'!C:R,16,FALSE)</f>
        <v>6</v>
      </c>
      <c r="K29" s="150">
        <f>VLOOKUP(C:C,'Flex-Extension'!C:S,17,FALSE)</f>
        <v>6.25</v>
      </c>
      <c r="L29" s="150">
        <f>VLOOKUP(C:C,'Stand Leg Ext'!C:G,5,FALSE)</f>
        <v>5</v>
      </c>
      <c r="M29" s="150">
        <f>VLOOKUP(C:C,'Basic Acro'!C:G,5,FALSE)</f>
        <v>1.5</v>
      </c>
      <c r="N29" s="151">
        <f t="shared" si="0"/>
        <v>4.5104166666666661</v>
      </c>
      <c r="O29" s="149">
        <f>VLOOKUP(C:C,'Propulsion combination'!C:AS,43,FALSE)</f>
        <v>5.1277777777777773</v>
      </c>
      <c r="P29" s="150">
        <f>VLOOKUP(C:C,'Bodyboost Baracuda'!C:AT,44,FALSE)</f>
        <v>4.8387860082304526</v>
      </c>
      <c r="Q29" s="150">
        <f>VLOOKUP(C:C,Height!C:AH,32,FALSE)</f>
        <v>3.8166666666666673</v>
      </c>
      <c r="R29" s="152">
        <f>VLOOKUP(C:C,'Routine Set'!C:BD,54,FALSE)</f>
        <v>3.7888888888888896</v>
      </c>
      <c r="S29" s="150">
        <f>VLOOKUP(C:C,'Flexibility in water'!C:U,19,FALSE)</f>
        <v>5.6777777777777771</v>
      </c>
      <c r="T29" s="151">
        <f t="shared" si="1"/>
        <v>4.6499794238683121</v>
      </c>
      <c r="U29" s="91">
        <f>VLOOKUP(C:C,Figures!C:H,6,FALSE)</f>
        <v>5.3737699999999995</v>
      </c>
      <c r="V29" s="541">
        <f t="shared" si="2"/>
        <v>4.8252477695473246</v>
      </c>
      <c r="W29" s="149">
        <f>IFERROR(VLOOKUP(E:E,'Grids Kids'!Z:AA,2,FALSE),1)</f>
        <v>1</v>
      </c>
      <c r="X29" s="151">
        <f>V29*IFERROR(VLOOKUP(E:E,'Grids Kids'!Z:AA,2,FALSE),1)</f>
        <v>4.8252477695473246</v>
      </c>
      <c r="Y29" s="538">
        <f t="shared" si="3"/>
        <v>4.8252477695473246</v>
      </c>
      <c r="Z29" s="147"/>
    </row>
    <row r="30" spans="1:26" x14ac:dyDescent="0.35">
      <c r="A30" s="82">
        <v>26</v>
      </c>
      <c r="B30" s="50">
        <v>14</v>
      </c>
      <c r="C30" s="95" t="str">
        <f>VLOOKUP(B:B,'Start List Kids'!C:F,2,FALSE)</f>
        <v>CLAVEL Margot</v>
      </c>
      <c r="D30" s="465">
        <f>VLOOKUP(B:B,'Start List Kids'!C:F,3,FALSE)</f>
        <v>2015</v>
      </c>
      <c r="E30" s="114" t="str">
        <f>VLOOKUP(B:B,'Start List Kids'!C:F,4,FALSE)</f>
        <v>ASB</v>
      </c>
      <c r="F30" s="149">
        <f>VLOOKUP(C:C,'Upper-Lower Body'!C:N,12,FALSE)</f>
        <v>2.5</v>
      </c>
      <c r="G30" s="150">
        <f>VLOOKUP(C:C,'Upper-Lower Body'!C:O,13,FALSE)</f>
        <v>4.166666666666667</v>
      </c>
      <c r="H30" s="150">
        <f>VLOOKUP(C:C,'Core Strength'!C:H,6,FALSE)</f>
        <v>2</v>
      </c>
      <c r="I30" s="150">
        <f>VLOOKUP(C:C,'Flex-Extension'!C:Q,15,FALSE)</f>
        <v>2.6666666666666665</v>
      </c>
      <c r="J30" s="150">
        <f>VLOOKUP(C:C,'Flex-Extension'!C:R,16,FALSE)</f>
        <v>5.5</v>
      </c>
      <c r="K30" s="150">
        <f>VLOOKUP(C:C,'Flex-Extension'!C:S,17,FALSE)</f>
        <v>6.75</v>
      </c>
      <c r="L30" s="150">
        <f>VLOOKUP(C:C,'Stand Leg Ext'!C:G,5,FALSE)</f>
        <v>7.5</v>
      </c>
      <c r="M30" s="150">
        <f>VLOOKUP(C:C,'Basic Acro'!C:G,5,FALSE)</f>
        <v>0</v>
      </c>
      <c r="N30" s="151">
        <f t="shared" si="0"/>
        <v>3.885416666666667</v>
      </c>
      <c r="O30" s="149">
        <f>VLOOKUP(C:C,'Propulsion combination'!C:AS,43,FALSE)</f>
        <v>5.1222222222222227</v>
      </c>
      <c r="P30" s="150">
        <f>VLOOKUP(C:C,'Bodyboost Baracuda'!C:AT,44,FALSE)</f>
        <v>4.6032407407407403</v>
      </c>
      <c r="Q30" s="150">
        <f>VLOOKUP(C:C,Height!C:AH,32,FALSE)</f>
        <v>3.0666666666666669</v>
      </c>
      <c r="R30" s="152">
        <f>VLOOKUP(C:C,'Routine Set'!C:BD,54,FALSE)</f>
        <v>2.2555555555555551</v>
      </c>
      <c r="S30" s="150">
        <f>VLOOKUP(C:C,'Flexibility in water'!C:U,19,FALSE)</f>
        <v>5.427777777777778</v>
      </c>
      <c r="T30" s="151">
        <f t="shared" si="1"/>
        <v>4.0950925925925921</v>
      </c>
      <c r="U30" s="91">
        <f>VLOOKUP(C:C,Figures!C:H,6,FALSE)</f>
        <v>4.5960000000000001</v>
      </c>
      <c r="V30" s="541">
        <f t="shared" si="2"/>
        <v>4.1824620370370376</v>
      </c>
      <c r="W30" s="149">
        <f>IFERROR(VLOOKUP(E:E,'Grids Kids'!Z:AA,2,FALSE),1)</f>
        <v>1.1000000000000001</v>
      </c>
      <c r="X30" s="151">
        <f>V30*IFERROR(VLOOKUP(E:E,'Grids Kids'!Z:AA,2,FALSE),1)</f>
        <v>4.600708240740742</v>
      </c>
      <c r="Y30" s="538">
        <f t="shared" si="3"/>
        <v>4.600708240740742</v>
      </c>
      <c r="Z30" s="147"/>
    </row>
    <row r="31" spans="1:26" x14ac:dyDescent="0.35">
      <c r="A31" s="82">
        <v>27</v>
      </c>
      <c r="B31" s="50">
        <v>31</v>
      </c>
      <c r="C31" s="95" t="str">
        <f>VLOOKUP(B:B,'Start List Kids'!C:F,2,FALSE)</f>
        <v>DROZ Amélie</v>
      </c>
      <c r="D31" s="465">
        <f>VLOOKUP(B:B,'Start List Kids'!C:F,3,FALSE)</f>
        <v>2014</v>
      </c>
      <c r="E31" s="114" t="str">
        <f>VLOOKUP(B:B,'Start List Kids'!C:F,4,FALSE)</f>
        <v>LA</v>
      </c>
      <c r="F31" s="149">
        <f>VLOOKUP(C:C,'Upper-Lower Body'!C:N,12,FALSE)</f>
        <v>5.5</v>
      </c>
      <c r="G31" s="150">
        <f>VLOOKUP(C:C,'Upper-Lower Body'!C:O,13,FALSE)</f>
        <v>3.8333333333333335</v>
      </c>
      <c r="H31" s="150">
        <f>VLOOKUP(C:C,'Core Strength'!C:H,6,FALSE)</f>
        <v>2</v>
      </c>
      <c r="I31" s="150">
        <f>VLOOKUP(C:C,'Flex-Extension'!C:Q,15,FALSE)</f>
        <v>2</v>
      </c>
      <c r="J31" s="150">
        <f>VLOOKUP(C:C,'Flex-Extension'!C:R,16,FALSE)</f>
        <v>5</v>
      </c>
      <c r="K31" s="150">
        <f>VLOOKUP(C:C,'Flex-Extension'!C:S,17,FALSE)</f>
        <v>7.5</v>
      </c>
      <c r="L31" s="150">
        <f>VLOOKUP(C:C,'Stand Leg Ext'!C:G,5,FALSE)</f>
        <v>2</v>
      </c>
      <c r="M31" s="150">
        <f>VLOOKUP(C:C,'Basic Acro'!C:G,5,FALSE)</f>
        <v>1.5</v>
      </c>
      <c r="N31" s="151">
        <f t="shared" si="0"/>
        <v>3.666666666666667</v>
      </c>
      <c r="O31" s="149">
        <f>VLOOKUP(C:C,'Propulsion combination'!C:AS,43,FALSE)</f>
        <v>5.7055555555555566</v>
      </c>
      <c r="P31" s="150">
        <f>VLOOKUP(C:C,'Bodyboost Baracuda'!C:AT,44,FALSE)</f>
        <v>5.4122427983539092</v>
      </c>
      <c r="Q31" s="150">
        <f>VLOOKUP(C:C,Height!C:AH,32,FALSE)</f>
        <v>3.9333333333333327</v>
      </c>
      <c r="R31" s="152">
        <f>VLOOKUP(C:C,'Routine Set'!C:BD,54,FALSE)</f>
        <v>4.7847222222222214</v>
      </c>
      <c r="S31" s="150">
        <f>VLOOKUP(C:C,'Flexibility in water'!C:U,19,FALSE)</f>
        <v>4.8944444444444439</v>
      </c>
      <c r="T31" s="151">
        <f t="shared" si="1"/>
        <v>4.9460596707818922</v>
      </c>
      <c r="U31" s="91">
        <f>VLOOKUP(C:C,Figures!C:H,6,FALSE)</f>
        <v>5.0640000000000001</v>
      </c>
      <c r="V31" s="541">
        <f t="shared" si="2"/>
        <v>4.5976238683127573</v>
      </c>
      <c r="W31" s="149">
        <f>IFERROR(VLOOKUP(E:E,'Grids Kids'!Z:AA,2,FALSE),1)</f>
        <v>1</v>
      </c>
      <c r="X31" s="151">
        <f>V31*IFERROR(VLOOKUP(E:E,'Grids Kids'!Z:AA,2,FALSE),1)</f>
        <v>4.5976238683127573</v>
      </c>
      <c r="Y31" s="538">
        <f t="shared" si="3"/>
        <v>4.5976238683127573</v>
      </c>
      <c r="Z31" s="147"/>
    </row>
    <row r="32" spans="1:26" x14ac:dyDescent="0.35">
      <c r="A32" s="78">
        <v>28</v>
      </c>
      <c r="B32" s="50">
        <v>23</v>
      </c>
      <c r="C32" s="95" t="str">
        <f>VLOOKUP(B:B,'Start List Kids'!C:F,2,FALSE)</f>
        <v>SICHKA Erica</v>
      </c>
      <c r="D32" s="465">
        <f>VLOOKUP(B:B,'Start List Kids'!C:F,3,FALSE)</f>
        <v>2014</v>
      </c>
      <c r="E32" s="114" t="str">
        <f>VLOOKUP(B:B,'Start List Kids'!C:F,4,FALSE)</f>
        <v>GN1885</v>
      </c>
      <c r="F32" s="149">
        <f>VLOOKUP(C:C,'Upper-Lower Body'!C:N,12,FALSE)</f>
        <v>1.5</v>
      </c>
      <c r="G32" s="150">
        <f>VLOOKUP(C:C,'Upper-Lower Body'!C:O,13,FALSE)</f>
        <v>0.66666666666666663</v>
      </c>
      <c r="H32" s="150">
        <f>VLOOKUP(C:C,'Core Strength'!C:H,6,FALSE)</f>
        <v>5.333333333333333</v>
      </c>
      <c r="I32" s="150">
        <f>VLOOKUP(C:C,'Flex-Extension'!C:Q,15,FALSE)</f>
        <v>2</v>
      </c>
      <c r="J32" s="150">
        <f>VLOOKUP(C:C,'Flex-Extension'!C:R,16,FALSE)</f>
        <v>4.5</v>
      </c>
      <c r="K32" s="150">
        <f>VLOOKUP(C:C,'Flex-Extension'!C:S,17,FALSE)</f>
        <v>6.75</v>
      </c>
      <c r="L32" s="150">
        <f>VLOOKUP(C:C,'Stand Leg Ext'!C:G,5,FALSE)</f>
        <v>1</v>
      </c>
      <c r="M32" s="150">
        <f>VLOOKUP(C:C,'Basic Acro'!C:G,5,FALSE)</f>
        <v>0.5</v>
      </c>
      <c r="N32" s="151">
        <f t="shared" si="0"/>
        <v>2.78125</v>
      </c>
      <c r="O32" s="149">
        <f>VLOOKUP(C:C,'Propulsion combination'!C:AS,43,FALSE)</f>
        <v>5.6222222222222227</v>
      </c>
      <c r="P32" s="150">
        <f>VLOOKUP(C:C,'Bodyboost Baracuda'!C:AT,44,FALSE)</f>
        <v>5.4056584362139919</v>
      </c>
      <c r="Q32" s="150">
        <f>VLOOKUP(C:C,Height!C:AH,32,FALSE)</f>
        <v>4.55</v>
      </c>
      <c r="R32" s="152">
        <f>VLOOKUP(C:C,'Routine Set'!C:BD,54,FALSE)</f>
        <v>3.9916666666666671</v>
      </c>
      <c r="S32" s="150">
        <f>VLOOKUP(C:C,'Flexibility in water'!C:U,19,FALSE)</f>
        <v>4.8055555555555554</v>
      </c>
      <c r="T32" s="151">
        <f t="shared" si="1"/>
        <v>4.8750205761316874</v>
      </c>
      <c r="U32" s="91">
        <f>VLOOKUP(C:C,Figures!C:H,6,FALSE)</f>
        <v>4.4130099999999999</v>
      </c>
      <c r="V32" s="541">
        <f t="shared" si="2"/>
        <v>4.1082862304526753</v>
      </c>
      <c r="W32" s="149">
        <f>IFERROR(VLOOKUP(E:E,'Grids Kids'!Z:AA,2,FALSE),1)</f>
        <v>1.1000000000000001</v>
      </c>
      <c r="X32" s="151">
        <f>V32*IFERROR(VLOOKUP(E:E,'Grids Kids'!Z:AA,2,FALSE),1)</f>
        <v>4.5191148534979435</v>
      </c>
      <c r="Y32" s="538">
        <f t="shared" si="3"/>
        <v>4.5191148534979435</v>
      </c>
      <c r="Z32" s="147"/>
    </row>
    <row r="33" spans="1:26" x14ac:dyDescent="0.35">
      <c r="A33" s="82">
        <v>29</v>
      </c>
      <c r="B33" s="50">
        <v>28</v>
      </c>
      <c r="C33" s="95" t="str">
        <f>VLOOKUP(B:B,'Start List Kids'!C:F,2,FALSE)</f>
        <v>BONGNI Elin</v>
      </c>
      <c r="D33" s="465">
        <f>VLOOKUP(B:B,'Start List Kids'!C:F,3,FALSE)</f>
        <v>2014</v>
      </c>
      <c r="E33" s="114" t="str">
        <f>VLOOKUP(B:B,'Start List Kids'!C:F,4,FALSE)</f>
        <v>ASB</v>
      </c>
      <c r="F33" s="149">
        <f>VLOOKUP(C:C,'Upper-Lower Body'!C:N,12,FALSE)</f>
        <v>2.5</v>
      </c>
      <c r="G33" s="150">
        <f>VLOOKUP(C:C,'Upper-Lower Body'!C:O,13,FALSE)</f>
        <v>4.5</v>
      </c>
      <c r="H33" s="150">
        <f>VLOOKUP(C:C,'Core Strength'!C:H,6,FALSE)</f>
        <v>2.6666666666666665</v>
      </c>
      <c r="I33" s="150">
        <f>VLOOKUP(C:C,'Flex-Extension'!C:Q,15,FALSE)</f>
        <v>2</v>
      </c>
      <c r="J33" s="150">
        <f>VLOOKUP(C:C,'Flex-Extension'!C:R,16,FALSE)</f>
        <v>6</v>
      </c>
      <c r="K33" s="150">
        <f>VLOOKUP(C:C,'Flex-Extension'!C:S,17,FALSE)</f>
        <v>4.75</v>
      </c>
      <c r="L33" s="150">
        <f>VLOOKUP(C:C,'Stand Leg Ext'!C:G,5,FALSE)</f>
        <v>1</v>
      </c>
      <c r="M33" s="150">
        <f>VLOOKUP(C:C,'Basic Acro'!C:G,5,FALSE)</f>
        <v>0</v>
      </c>
      <c r="N33" s="151">
        <f t="shared" si="0"/>
        <v>2.927083333333333</v>
      </c>
      <c r="O33" s="149">
        <f>VLOOKUP(C:C,'Propulsion combination'!C:AS,43,FALSE)</f>
        <v>4.6500000000000004</v>
      </c>
      <c r="P33" s="150">
        <f>VLOOKUP(C:C,'Bodyboost Baracuda'!C:AT,44,FALSE)</f>
        <v>4.7487139917695469</v>
      </c>
      <c r="Q33" s="150">
        <f>VLOOKUP(C:C,Height!C:AH,32,FALSE)</f>
        <v>1.5333333333333337</v>
      </c>
      <c r="R33" s="152">
        <f>VLOOKUP(C:C,'Routine Set'!C:BD,54,FALSE)</f>
        <v>2.3236111111111115</v>
      </c>
      <c r="S33" s="150">
        <f>VLOOKUP(C:C,'Flexibility in water'!C:U,19,FALSE)</f>
        <v>5.5</v>
      </c>
      <c r="T33" s="151">
        <f t="shared" si="1"/>
        <v>3.7511316872427982</v>
      </c>
      <c r="U33" s="91">
        <f>VLOOKUP(C:C,Figures!C:H,6,FALSE)</f>
        <v>4.7482899999999999</v>
      </c>
      <c r="V33" s="541">
        <f t="shared" si="2"/>
        <v>3.8030646748971195</v>
      </c>
      <c r="W33" s="149">
        <f>IFERROR(VLOOKUP(E:E,'Grids Kids'!Z:AA,2,FALSE),1)</f>
        <v>1.1000000000000001</v>
      </c>
      <c r="X33" s="151">
        <f>V33*IFERROR(VLOOKUP(E:E,'Grids Kids'!Z:AA,2,FALSE),1)</f>
        <v>4.1833711423868314</v>
      </c>
      <c r="Y33" s="538">
        <f t="shared" si="3"/>
        <v>4.1833711423868314</v>
      </c>
      <c r="Z33" s="147"/>
    </row>
    <row r="34" spans="1:26" x14ac:dyDescent="0.35">
      <c r="A34" s="82">
        <v>30</v>
      </c>
      <c r="B34" s="50">
        <v>10</v>
      </c>
      <c r="C34" s="95" t="str">
        <f>VLOOKUP(B:B,'Start List Kids'!C:F,2,FALSE)</f>
        <v>KERN Leslie Janeth</v>
      </c>
      <c r="D34" s="465">
        <f>VLOOKUP(B:B,'Start List Kids'!C:F,3,FALSE)</f>
        <v>2014</v>
      </c>
      <c r="E34" s="114" t="str">
        <f>VLOOKUP(B:B,'Start List Kids'!C:F,4,FALSE)</f>
        <v>VA</v>
      </c>
      <c r="F34" s="149">
        <f>VLOOKUP(C:C,'Upper-Lower Body'!C:N,12,FALSE)</f>
        <v>1.5</v>
      </c>
      <c r="G34" s="150">
        <f>VLOOKUP(C:C,'Upper-Lower Body'!C:O,13,FALSE)</f>
        <v>2.3333333333333335</v>
      </c>
      <c r="H34" s="150">
        <f>VLOOKUP(C:C,'Core Strength'!C:H,6,FALSE)</f>
        <v>2.6666666666666665</v>
      </c>
      <c r="I34" s="150">
        <f>VLOOKUP(C:C,'Flex-Extension'!C:Q,15,FALSE)</f>
        <v>2.6666666666666665</v>
      </c>
      <c r="J34" s="150">
        <f>VLOOKUP(C:C,'Flex-Extension'!C:R,16,FALSE)</f>
        <v>4</v>
      </c>
      <c r="K34" s="150">
        <f>VLOOKUP(C:C,'Flex-Extension'!C:S,17,FALSE)</f>
        <v>7.25</v>
      </c>
      <c r="L34" s="150">
        <f>VLOOKUP(C:C,'Stand Leg Ext'!C:G,5,FALSE)</f>
        <v>1</v>
      </c>
      <c r="M34" s="150">
        <f>VLOOKUP(C:C,'Basic Acro'!C:G,5,FALSE)</f>
        <v>0</v>
      </c>
      <c r="N34" s="151">
        <f t="shared" si="0"/>
        <v>2.677083333333333</v>
      </c>
      <c r="O34" s="149">
        <f>VLOOKUP(C:C,'Propulsion combination'!C:AS,43,FALSE)</f>
        <v>4.6166666666666671</v>
      </c>
      <c r="P34" s="150">
        <f>VLOOKUP(C:C,'Bodyboost Baracuda'!C:AT,44,FALSE)</f>
        <v>4.8951646090534968</v>
      </c>
      <c r="Q34" s="150">
        <f>VLOOKUP(C:C,Height!C:AH,32,FALSE)</f>
        <v>1.5166666666666664</v>
      </c>
      <c r="R34" s="152">
        <f>VLOOKUP(C:C,'Routine Set'!C:BD,54,FALSE)</f>
        <v>0.75972222222222219</v>
      </c>
      <c r="S34" s="150">
        <f>VLOOKUP(C:C,'Flexibility in water'!C:U,19,FALSE)</f>
        <v>3.166666666666667</v>
      </c>
      <c r="T34" s="151">
        <f t="shared" si="1"/>
        <v>2.9909773662551435</v>
      </c>
      <c r="U34" s="91">
        <f>VLOOKUP(C:C,Figures!C:H,6,FALSE)</f>
        <v>3.9818500000000001</v>
      </c>
      <c r="V34" s="541">
        <f t="shared" si="2"/>
        <v>3.1940709465020571</v>
      </c>
      <c r="W34" s="149">
        <f>IFERROR(VLOOKUP(E:E,'Grids Kids'!Z:AA,2,FALSE),1)</f>
        <v>1.1000000000000001</v>
      </c>
      <c r="X34" s="151">
        <f>V34*IFERROR(VLOOKUP(E:E,'Grids Kids'!Z:AA,2,FALSE),1)</f>
        <v>3.513478041152263</v>
      </c>
      <c r="Y34" s="692">
        <f t="shared" si="3"/>
        <v>3.513478041152263</v>
      </c>
      <c r="Z34" s="147"/>
    </row>
    <row r="35" spans="1:26" x14ac:dyDescent="0.35">
      <c r="A35" s="542" t="s">
        <v>258</v>
      </c>
      <c r="B35" s="543">
        <v>30</v>
      </c>
      <c r="C35" s="544" t="str">
        <f>VLOOKUP(B:B,'Start List Kids'!C:F,2,FALSE)</f>
        <v>LEIGH Clara</v>
      </c>
      <c r="D35" s="545">
        <f>VLOOKUP(B:B,'Start List Kids'!C:F,3,FALSE)</f>
        <v>2014</v>
      </c>
      <c r="E35" s="545" t="str">
        <f>VLOOKUP(B:B,'Start List Kids'!C:F,4,FALSE)</f>
        <v>SVB</v>
      </c>
      <c r="F35" s="546">
        <f>VLOOKUP(C:C,'Upper-Lower Body'!C:N,12,FALSE)</f>
        <v>0</v>
      </c>
      <c r="G35" s="547">
        <f>VLOOKUP(C:C,'Upper-Lower Body'!C:O,13,FALSE)</f>
        <v>0</v>
      </c>
      <c r="H35" s="547">
        <f>VLOOKUP(C:C,'Core Strength'!C:H,6,FALSE)</f>
        <v>0</v>
      </c>
      <c r="I35" s="547">
        <f>VLOOKUP(C:C,'Flex-Extension'!C:Q,15,FALSE)</f>
        <v>0</v>
      </c>
      <c r="J35" s="547">
        <f>VLOOKUP(C:C,'Flex-Extension'!C:R,16,FALSE)</f>
        <v>0</v>
      </c>
      <c r="K35" s="547">
        <f>VLOOKUP(C:C,'Flex-Extension'!C:S,17,FALSE)</f>
        <v>0</v>
      </c>
      <c r="L35" s="547">
        <f>VLOOKUP(C:C,'Stand Leg Ext'!C:G,5,FALSE)</f>
        <v>0</v>
      </c>
      <c r="M35" s="547">
        <f>VLOOKUP(C:C,'Basic Acro'!C:G,5,FALSE)</f>
        <v>0</v>
      </c>
      <c r="N35" s="548">
        <f t="shared" si="0"/>
        <v>0</v>
      </c>
      <c r="O35" s="546">
        <f>VLOOKUP(C:C,'Propulsion combination'!C:AS,43,FALSE)</f>
        <v>0</v>
      </c>
      <c r="P35" s="547">
        <f>VLOOKUP(C:C,'Bodyboost Baracuda'!C:AT,44,FALSE)</f>
        <v>0</v>
      </c>
      <c r="Q35" s="547">
        <f>VLOOKUP(C:C,Height!C:AH,32,FALSE)</f>
        <v>0</v>
      </c>
      <c r="R35" s="549">
        <f>VLOOKUP(C:C,'Routine Set'!C:BD,54,FALSE)</f>
        <v>0</v>
      </c>
      <c r="S35" s="547">
        <f>VLOOKUP(C:C,'Flexibility in water'!C:U,19,FALSE)</f>
        <v>0</v>
      </c>
      <c r="T35" s="548">
        <f t="shared" si="1"/>
        <v>0</v>
      </c>
      <c r="U35" s="550">
        <f>VLOOKUP(C:C,Figures!C:H,6,FALSE)</f>
        <v>4.4999899999999995</v>
      </c>
      <c r="V35" s="551">
        <f t="shared" si="2"/>
        <v>1.3499969999999999</v>
      </c>
      <c r="W35" s="546">
        <f>IFERROR(VLOOKUP(E:E,'Grids Kids'!Z:AA,2,FALSE),1)</f>
        <v>1.1000000000000001</v>
      </c>
      <c r="X35" s="548">
        <f>V35*IFERROR(VLOOKUP(E:E,'Grids Kids'!Z:AA,2,FALSE),1)</f>
        <v>1.4849966999999999</v>
      </c>
      <c r="Y35" s="691">
        <f t="shared" si="3"/>
        <v>1.4849966999999999</v>
      </c>
      <c r="Z35" s="669"/>
    </row>
    <row r="37" spans="1:26" x14ac:dyDescent="0.35">
      <c r="T37" s="468" t="s">
        <v>278</v>
      </c>
    </row>
  </sheetData>
  <sheetProtection algorithmName="SHA-512" hashValue="/fvfYCibBmkxaNpBEjBQ1WAGqFsmb/1HjmgtAI2grT/Qe5CeO8YAKGFbtbUiIEaWmmrEYSVenlzPBlLKnp6AMA==" saltValue="NcraFEQidEH1Cl1MlkZnIQ==" spinCount="100000" sheet="1" objects="1" scenarios="1"/>
  <sortState xmlns:xlrd2="http://schemas.microsoft.com/office/spreadsheetml/2017/richdata2" ref="A5:Y35">
    <sortCondition descending="1" ref="Y5:Y35"/>
  </sortState>
  <mergeCells count="29">
    <mergeCell ref="F2:N2"/>
    <mergeCell ref="O2:T2"/>
    <mergeCell ref="W2:X2"/>
    <mergeCell ref="A3:A4"/>
    <mergeCell ref="B3:B4"/>
    <mergeCell ref="C3:C4"/>
    <mergeCell ref="D3:D4"/>
    <mergeCell ref="E3:E4"/>
    <mergeCell ref="F3:F4"/>
    <mergeCell ref="G3:G4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Z3:Z4"/>
    <mergeCell ref="T3:T4"/>
    <mergeCell ref="U3:U4"/>
    <mergeCell ref="V3:V4"/>
    <mergeCell ref="W3:W4"/>
    <mergeCell ref="X3:X4"/>
    <mergeCell ref="Y3:Y4"/>
  </mergeCells>
  <conditionalFormatting sqref="C5:E35">
    <cfRule type="expression" dxfId="40" priority="1">
      <formula>$H5="x"</formula>
    </cfRule>
  </conditionalFormatting>
  <pageMargins left="0.7" right="0.7" top="0.78740157499999996" bottom="0.78740157499999996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0822-4693-47DE-BBAF-EBD5B160D14B}">
  <sheetPr>
    <tabColor rgb="FF0070C0"/>
  </sheetPr>
  <dimension ref="A1:BJ1261"/>
  <sheetViews>
    <sheetView zoomScale="85" zoomScaleNormal="85" workbookViewId="0">
      <pane ySplit="5" topLeftCell="A6" activePane="bottomLeft" state="frozen"/>
      <selection pane="bottomLeft" activeCell="S156" sqref="S156"/>
    </sheetView>
  </sheetViews>
  <sheetFormatPr baseColWidth="10" defaultColWidth="11.54296875" defaultRowHeight="14" x14ac:dyDescent="0.3"/>
  <cols>
    <col min="1" max="1" width="6.7265625" style="26" customWidth="1"/>
    <col min="2" max="2" width="6.453125" style="1" customWidth="1"/>
    <col min="3" max="3" width="24.54296875" style="2" customWidth="1"/>
    <col min="4" max="4" width="7.1796875" style="2" customWidth="1"/>
    <col min="5" max="29" width="5.7265625" style="13" customWidth="1"/>
    <col min="30" max="32" width="5.7265625" style="19" customWidth="1"/>
    <col min="33" max="35" width="5.7265625" style="13" customWidth="1"/>
    <col min="36" max="38" width="5.7265625" style="20" customWidth="1"/>
    <col min="39" max="41" width="5.7265625" style="21" customWidth="1"/>
    <col min="42" max="44" width="5.7265625" style="22" customWidth="1"/>
    <col min="45" max="45" width="18.453125" style="5" customWidth="1"/>
    <col min="46" max="16384" width="11.54296875" style="2"/>
  </cols>
  <sheetData>
    <row r="1" spans="1:47" s="115" customFormat="1" ht="20" x14ac:dyDescent="0.4">
      <c r="A1" s="122"/>
      <c r="B1" s="677" t="s">
        <v>275</v>
      </c>
      <c r="C1" s="677"/>
      <c r="D1" s="677"/>
      <c r="E1" s="677"/>
      <c r="F1" s="677"/>
      <c r="G1" s="677"/>
      <c r="H1" s="677"/>
      <c r="I1" s="677"/>
      <c r="J1" s="677"/>
      <c r="K1" s="677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3"/>
      <c r="AK1" s="13"/>
      <c r="AL1" s="13"/>
      <c r="AM1" s="13"/>
      <c r="AN1" s="13"/>
      <c r="AO1" s="13"/>
      <c r="AP1" s="13"/>
      <c r="AQ1" s="13"/>
      <c r="AR1" s="13"/>
      <c r="AS1" s="5"/>
    </row>
    <row r="2" spans="1:47" ht="14.5" thickBot="1" x14ac:dyDescent="0.35">
      <c r="A2" s="108"/>
      <c r="C2" s="674"/>
      <c r="D2" s="533" t="s">
        <v>261</v>
      </c>
      <c r="E2" s="676"/>
      <c r="F2" s="676"/>
      <c r="G2" s="676"/>
      <c r="H2" s="676"/>
      <c r="I2" s="676"/>
      <c r="J2" s="676"/>
      <c r="AD2" s="13"/>
      <c r="AE2" s="13"/>
      <c r="AF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7" ht="18.5" thickBot="1" x14ac:dyDescent="0.35">
      <c r="E3" s="785" t="s">
        <v>65</v>
      </c>
      <c r="F3" s="786"/>
      <c r="G3" s="786"/>
      <c r="H3" s="786"/>
      <c r="I3" s="786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786"/>
      <c r="AC3" s="787"/>
      <c r="AD3" s="117"/>
      <c r="AE3" s="117"/>
      <c r="AF3" s="117"/>
      <c r="AG3" s="117"/>
      <c r="AH3" s="117"/>
      <c r="AI3" s="117"/>
      <c r="AJ3" s="13"/>
      <c r="AK3" s="13"/>
      <c r="AL3" s="13"/>
      <c r="AM3" s="13"/>
      <c r="AN3" s="13"/>
      <c r="AO3" s="13"/>
      <c r="AP3" s="13"/>
      <c r="AQ3" s="13"/>
      <c r="AR3" s="13"/>
      <c r="AS3" s="118"/>
    </row>
    <row r="4" spans="1:47" s="3" customFormat="1" ht="17.25" customHeight="1" thickBot="1" x14ac:dyDescent="0.4">
      <c r="A4" s="793" t="s">
        <v>0</v>
      </c>
      <c r="B4" s="755" t="s">
        <v>10</v>
      </c>
      <c r="C4" s="745" t="s">
        <v>1</v>
      </c>
      <c r="D4" s="757" t="s">
        <v>2</v>
      </c>
      <c r="E4" s="788" t="s">
        <v>62</v>
      </c>
      <c r="F4" s="789"/>
      <c r="G4" s="789"/>
      <c r="H4" s="789"/>
      <c r="I4" s="790"/>
      <c r="J4" s="788" t="s">
        <v>63</v>
      </c>
      <c r="K4" s="789"/>
      <c r="L4" s="789"/>
      <c r="M4" s="789"/>
      <c r="N4" s="790"/>
      <c r="O4" s="788" t="s">
        <v>64</v>
      </c>
      <c r="P4" s="789"/>
      <c r="Q4" s="789"/>
      <c r="R4" s="789"/>
      <c r="S4" s="790"/>
      <c r="T4" s="784" t="s">
        <v>106</v>
      </c>
      <c r="U4" s="784"/>
      <c r="V4" s="784"/>
      <c r="W4" s="784"/>
      <c r="X4" s="784"/>
      <c r="Y4" s="791" t="s">
        <v>105</v>
      </c>
      <c r="Z4" s="784"/>
      <c r="AA4" s="784"/>
      <c r="AB4" s="784"/>
      <c r="AC4" s="792"/>
      <c r="AD4" s="795" t="s">
        <v>123</v>
      </c>
      <c r="AE4" s="796"/>
      <c r="AF4" s="797"/>
      <c r="AG4" s="798" t="s">
        <v>124</v>
      </c>
      <c r="AH4" s="799"/>
      <c r="AI4" s="800"/>
      <c r="AJ4" s="801" t="s">
        <v>125</v>
      </c>
      <c r="AK4" s="802"/>
      <c r="AL4" s="803"/>
      <c r="AM4" s="778" t="s">
        <v>126</v>
      </c>
      <c r="AN4" s="779"/>
      <c r="AO4" s="780"/>
      <c r="AP4" s="781" t="s">
        <v>127</v>
      </c>
      <c r="AQ4" s="782"/>
      <c r="AR4" s="783"/>
      <c r="AS4" s="776" t="s">
        <v>175</v>
      </c>
    </row>
    <row r="5" spans="1:47" s="3" customFormat="1" ht="17.25" customHeight="1" thickBot="1" x14ac:dyDescent="0.4">
      <c r="A5" s="794"/>
      <c r="B5" s="756"/>
      <c r="C5" s="746"/>
      <c r="D5" s="758"/>
      <c r="E5" s="260" t="s">
        <v>66</v>
      </c>
      <c r="F5" s="261" t="s">
        <v>67</v>
      </c>
      <c r="G5" s="261" t="s">
        <v>68</v>
      </c>
      <c r="H5" s="262" t="s">
        <v>69</v>
      </c>
      <c r="I5" s="263" t="s">
        <v>30</v>
      </c>
      <c r="J5" s="260" t="s">
        <v>66</v>
      </c>
      <c r="K5" s="261" t="s">
        <v>67</v>
      </c>
      <c r="L5" s="261" t="s">
        <v>68</v>
      </c>
      <c r="M5" s="262" t="s">
        <v>69</v>
      </c>
      <c r="N5" s="263" t="s">
        <v>30</v>
      </c>
      <c r="O5" s="260" t="s">
        <v>66</v>
      </c>
      <c r="P5" s="261" t="s">
        <v>67</v>
      </c>
      <c r="Q5" s="261" t="s">
        <v>68</v>
      </c>
      <c r="R5" s="262" t="s">
        <v>69</v>
      </c>
      <c r="S5" s="263" t="s">
        <v>30</v>
      </c>
      <c r="T5" s="264" t="s">
        <v>66</v>
      </c>
      <c r="U5" s="264" t="s">
        <v>67</v>
      </c>
      <c r="V5" s="264" t="s">
        <v>68</v>
      </c>
      <c r="W5" s="265" t="s">
        <v>69</v>
      </c>
      <c r="X5" s="266" t="s">
        <v>30</v>
      </c>
      <c r="Y5" s="267" t="s">
        <v>66</v>
      </c>
      <c r="Z5" s="264" t="s">
        <v>67</v>
      </c>
      <c r="AA5" s="264" t="s">
        <v>68</v>
      </c>
      <c r="AB5" s="265" t="s">
        <v>69</v>
      </c>
      <c r="AC5" s="268" t="s">
        <v>30</v>
      </c>
      <c r="AD5" s="269" t="s">
        <v>70</v>
      </c>
      <c r="AE5" s="270" t="s">
        <v>71</v>
      </c>
      <c r="AF5" s="271" t="s">
        <v>72</v>
      </c>
      <c r="AG5" s="272" t="s">
        <v>73</v>
      </c>
      <c r="AH5" s="273" t="s">
        <v>74</v>
      </c>
      <c r="AI5" s="274" t="s">
        <v>75</v>
      </c>
      <c r="AJ5" s="267" t="s">
        <v>76</v>
      </c>
      <c r="AK5" s="264" t="s">
        <v>77</v>
      </c>
      <c r="AL5" s="275" t="s">
        <v>78</v>
      </c>
      <c r="AM5" s="276" t="s">
        <v>79</v>
      </c>
      <c r="AN5" s="277" t="s">
        <v>80</v>
      </c>
      <c r="AO5" s="278" t="s">
        <v>81</v>
      </c>
      <c r="AP5" s="279" t="s">
        <v>82</v>
      </c>
      <c r="AQ5" s="280" t="s">
        <v>83</v>
      </c>
      <c r="AR5" s="281" t="s">
        <v>84</v>
      </c>
      <c r="AS5" s="777"/>
      <c r="AT5" s="342">
        <v>100</v>
      </c>
      <c r="AU5" s="337" t="s">
        <v>174</v>
      </c>
    </row>
    <row r="6" spans="1:47" x14ac:dyDescent="0.3">
      <c r="A6" s="499"/>
      <c r="B6" s="243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338">
        <v>525</v>
      </c>
      <c r="F6" s="339">
        <v>525</v>
      </c>
      <c r="G6" s="339">
        <v>500</v>
      </c>
      <c r="H6" s="339">
        <v>600</v>
      </c>
      <c r="I6" s="340">
        <v>625</v>
      </c>
      <c r="J6" s="338">
        <v>525</v>
      </c>
      <c r="K6" s="339">
        <v>525</v>
      </c>
      <c r="L6" s="339">
        <v>525</v>
      </c>
      <c r="M6" s="339">
        <v>600</v>
      </c>
      <c r="N6" s="340">
        <v>625</v>
      </c>
      <c r="O6" s="338">
        <v>550</v>
      </c>
      <c r="P6" s="339">
        <v>500</v>
      </c>
      <c r="Q6" s="339">
        <v>650</v>
      </c>
      <c r="R6" s="339">
        <v>600</v>
      </c>
      <c r="S6" s="341">
        <v>550</v>
      </c>
      <c r="T6" s="187">
        <f t="shared" ref="T6:T37" si="0">+(E6+J6+O6)/3</f>
        <v>533.33333333333337</v>
      </c>
      <c r="U6" s="188">
        <f t="shared" ref="U6:U37" si="1">+(F6+K6+P6)/3</f>
        <v>516.66666666666663</v>
      </c>
      <c r="V6" s="188">
        <f t="shared" ref="V6:V37" si="2">+(G6+L6+Q6)/3</f>
        <v>558.33333333333337</v>
      </c>
      <c r="W6" s="188">
        <f t="shared" ref="W6:W37" si="3">+(H6+M6+R6)/3</f>
        <v>600</v>
      </c>
      <c r="X6" s="189">
        <f t="shared" ref="X6:X37" si="4">+(I6+N6+S6)/3</f>
        <v>600</v>
      </c>
      <c r="Y6" s="187">
        <f t="shared" ref="Y6:Y37" si="5">+(E6+J6+O6+T6)/4</f>
        <v>533.33333333333337</v>
      </c>
      <c r="Z6" s="188">
        <f t="shared" ref="Z6:Z37" si="6">+(F6+K6+P6+U6)/4</f>
        <v>516.66666666666663</v>
      </c>
      <c r="AA6" s="188">
        <f t="shared" ref="AA6:AA37" si="7">+(G6+L6+Q6+V6)/4</f>
        <v>558.33333333333337</v>
      </c>
      <c r="AB6" s="188">
        <f t="shared" ref="AB6:AB37" si="8">+(H6+M6+R6+W6)/4</f>
        <v>600</v>
      </c>
      <c r="AC6" s="190">
        <f t="shared" ref="AC6:AC37" si="9">+(I6+N6+S6+X6)/4</f>
        <v>600</v>
      </c>
      <c r="AD6" s="65">
        <f t="shared" ref="AD6:AD37" si="10">MAX(E6,J6,O6,T6,Y6)</f>
        <v>550</v>
      </c>
      <c r="AE6" s="14">
        <f t="shared" ref="AE6:AE37" si="11">MIN(E6,J6,O6,T6,Y6)</f>
        <v>525</v>
      </c>
      <c r="AF6" s="14">
        <f t="shared" ref="AF6:AF37" si="12">(SUM(E6,J6,O6,T6,Y6)-AD6-AE6)/3</f>
        <v>530.55555555555566</v>
      </c>
      <c r="AG6" s="15">
        <f t="shared" ref="AG6:AG37" si="13">MAX(F6,K6,P6,U6,Z6)</f>
        <v>525</v>
      </c>
      <c r="AH6" s="15">
        <f t="shared" ref="AH6:AH37" si="14">MIN(F6,K6,P6,U6,Z6)</f>
        <v>500</v>
      </c>
      <c r="AI6" s="15">
        <f t="shared" ref="AI6:AI37" si="15">(SUM(F6,K6,P6,U6,Z6)-AG6-AH6)/3</f>
        <v>519.44444444444434</v>
      </c>
      <c r="AJ6" s="16">
        <f t="shared" ref="AJ6:AJ37" si="16">MAX(G6,L6,Q6,V6,AA6)</f>
        <v>650</v>
      </c>
      <c r="AK6" s="16">
        <f t="shared" ref="AK6:AK37" si="17">MIN(G6,L6,Q6,V6,AA6)</f>
        <v>500</v>
      </c>
      <c r="AL6" s="16">
        <f t="shared" ref="AL6:AL37" si="18">(SUM(G6,L6,Q6,V6,AA6)-AJ6-AK6)/3</f>
        <v>547.22222222222229</v>
      </c>
      <c r="AM6" s="17">
        <f t="shared" ref="AM6:AM37" si="19">MAX(H6,M6,R6,W6,AB6)</f>
        <v>600</v>
      </c>
      <c r="AN6" s="17">
        <f t="shared" ref="AN6:AN37" si="20">MIN(H6,M6,R6,W6,AB6)</f>
        <v>600</v>
      </c>
      <c r="AO6" s="17">
        <f t="shared" ref="AO6:AO37" si="21">(SUM(H6,M6,R6,W6,AB6)-AM6-AN6)/3</f>
        <v>600</v>
      </c>
      <c r="AP6" s="18">
        <f t="shared" ref="AP6:AP37" si="22">MAX(I6,N6,S6,X6,AC6)</f>
        <v>625</v>
      </c>
      <c r="AQ6" s="18">
        <f t="shared" ref="AQ6:AQ37" si="23">MIN(I6,N6,S6,X6,AC6)</f>
        <v>550</v>
      </c>
      <c r="AR6" s="18">
        <f t="shared" ref="AR6:AR37" si="24">(SUM(I6,N6,S6,X6,AC6)-AP6-AQ6)/3</f>
        <v>608.33333333333337</v>
      </c>
      <c r="AS6" s="119">
        <f>AVERAGE(AF6,AI6,AL6,AO6,AR6)/$AT$5</f>
        <v>5.6111111111111107</v>
      </c>
    </row>
    <row r="7" spans="1:47" x14ac:dyDescent="0.3">
      <c r="A7" s="500"/>
      <c r="B7" s="244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12">
        <v>475</v>
      </c>
      <c r="F7" s="28">
        <v>425</v>
      </c>
      <c r="G7" s="28">
        <v>450</v>
      </c>
      <c r="H7" s="28">
        <v>625</v>
      </c>
      <c r="I7" s="30">
        <v>550</v>
      </c>
      <c r="J7" s="12">
        <v>475</v>
      </c>
      <c r="K7" s="28">
        <v>475</v>
      </c>
      <c r="L7" s="28">
        <v>525</v>
      </c>
      <c r="M7" s="28">
        <v>600</v>
      </c>
      <c r="N7" s="30">
        <v>625</v>
      </c>
      <c r="O7" s="12">
        <v>500</v>
      </c>
      <c r="P7" s="28">
        <v>450</v>
      </c>
      <c r="Q7" s="28">
        <v>550</v>
      </c>
      <c r="R7" s="28">
        <v>550</v>
      </c>
      <c r="S7" s="32">
        <v>550</v>
      </c>
      <c r="T7" s="16">
        <f t="shared" si="0"/>
        <v>483.33333333333331</v>
      </c>
      <c r="U7" s="191">
        <f t="shared" si="1"/>
        <v>450</v>
      </c>
      <c r="V7" s="191">
        <f t="shared" si="2"/>
        <v>508.33333333333331</v>
      </c>
      <c r="W7" s="191">
        <f t="shared" si="3"/>
        <v>591.66666666666663</v>
      </c>
      <c r="X7" s="192">
        <f t="shared" si="4"/>
        <v>575</v>
      </c>
      <c r="Y7" s="16">
        <f t="shared" si="5"/>
        <v>483.33333333333331</v>
      </c>
      <c r="Z7" s="191">
        <f t="shared" si="6"/>
        <v>450</v>
      </c>
      <c r="AA7" s="191">
        <f t="shared" si="7"/>
        <v>508.33333333333331</v>
      </c>
      <c r="AB7" s="191">
        <f t="shared" si="8"/>
        <v>591.66666666666663</v>
      </c>
      <c r="AC7" s="193">
        <f t="shared" si="9"/>
        <v>575</v>
      </c>
      <c r="AD7" s="65">
        <f t="shared" si="10"/>
        <v>500</v>
      </c>
      <c r="AE7" s="14">
        <f t="shared" si="11"/>
        <v>475</v>
      </c>
      <c r="AF7" s="14">
        <f t="shared" si="12"/>
        <v>480.55555555555549</v>
      </c>
      <c r="AG7" s="15">
        <f t="shared" si="13"/>
        <v>475</v>
      </c>
      <c r="AH7" s="15">
        <f t="shared" si="14"/>
        <v>425</v>
      </c>
      <c r="AI7" s="15">
        <f t="shared" si="15"/>
        <v>450</v>
      </c>
      <c r="AJ7" s="16">
        <f t="shared" si="16"/>
        <v>550</v>
      </c>
      <c r="AK7" s="16">
        <f t="shared" si="17"/>
        <v>450</v>
      </c>
      <c r="AL7" s="16">
        <f t="shared" si="18"/>
        <v>513.8888888888888</v>
      </c>
      <c r="AM7" s="17">
        <f t="shared" si="19"/>
        <v>625</v>
      </c>
      <c r="AN7" s="17">
        <f t="shared" si="20"/>
        <v>550</v>
      </c>
      <c r="AO7" s="17">
        <f t="shared" si="21"/>
        <v>594.44444444444434</v>
      </c>
      <c r="AP7" s="18">
        <f t="shared" si="22"/>
        <v>625</v>
      </c>
      <c r="AQ7" s="18">
        <f t="shared" si="23"/>
        <v>550</v>
      </c>
      <c r="AR7" s="18">
        <f t="shared" si="24"/>
        <v>566.66666666666663</v>
      </c>
      <c r="AS7" s="119">
        <f t="shared" ref="AS7:AS37" si="25">AVERAGE(AF7,AI7,AL7,AO7,AR7)/$AT$5</f>
        <v>5.2111111111111112</v>
      </c>
    </row>
    <row r="8" spans="1:47" x14ac:dyDescent="0.3">
      <c r="A8" s="500"/>
      <c r="B8" s="244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12">
        <v>475</v>
      </c>
      <c r="F8" s="28">
        <v>550</v>
      </c>
      <c r="G8" s="28">
        <v>550</v>
      </c>
      <c r="H8" s="28">
        <v>600</v>
      </c>
      <c r="I8" s="30">
        <v>600</v>
      </c>
      <c r="J8" s="12">
        <v>475</v>
      </c>
      <c r="K8" s="28">
        <v>525</v>
      </c>
      <c r="L8" s="28">
        <v>500</v>
      </c>
      <c r="M8" s="28">
        <v>625</v>
      </c>
      <c r="N8" s="30">
        <v>600</v>
      </c>
      <c r="O8" s="12">
        <v>450</v>
      </c>
      <c r="P8" s="28">
        <v>475</v>
      </c>
      <c r="Q8" s="28">
        <v>450</v>
      </c>
      <c r="R8" s="28">
        <v>600</v>
      </c>
      <c r="S8" s="32">
        <v>350</v>
      </c>
      <c r="T8" s="16">
        <f t="shared" si="0"/>
        <v>466.66666666666669</v>
      </c>
      <c r="U8" s="191">
        <f t="shared" si="1"/>
        <v>516.66666666666663</v>
      </c>
      <c r="V8" s="191">
        <f t="shared" si="2"/>
        <v>500</v>
      </c>
      <c r="W8" s="191">
        <f t="shared" si="3"/>
        <v>608.33333333333337</v>
      </c>
      <c r="X8" s="192">
        <f t="shared" si="4"/>
        <v>516.66666666666663</v>
      </c>
      <c r="Y8" s="16">
        <f t="shared" si="5"/>
        <v>466.66666666666669</v>
      </c>
      <c r="Z8" s="191">
        <f t="shared" si="6"/>
        <v>516.66666666666663</v>
      </c>
      <c r="AA8" s="191">
        <f t="shared" si="7"/>
        <v>500</v>
      </c>
      <c r="AB8" s="191">
        <f t="shared" si="8"/>
        <v>608.33333333333337</v>
      </c>
      <c r="AC8" s="193">
        <f t="shared" si="9"/>
        <v>516.66666666666663</v>
      </c>
      <c r="AD8" s="65">
        <f t="shared" si="10"/>
        <v>475</v>
      </c>
      <c r="AE8" s="14">
        <f t="shared" si="11"/>
        <v>450</v>
      </c>
      <c r="AF8" s="14">
        <f t="shared" si="12"/>
        <v>469.44444444444451</v>
      </c>
      <c r="AG8" s="15">
        <f t="shared" si="13"/>
        <v>550</v>
      </c>
      <c r="AH8" s="15">
        <f t="shared" si="14"/>
        <v>475</v>
      </c>
      <c r="AI8" s="15">
        <f t="shared" si="15"/>
        <v>519.44444444444434</v>
      </c>
      <c r="AJ8" s="16">
        <f t="shared" si="16"/>
        <v>550</v>
      </c>
      <c r="AK8" s="16">
        <f t="shared" si="17"/>
        <v>450</v>
      </c>
      <c r="AL8" s="16">
        <f t="shared" si="18"/>
        <v>500</v>
      </c>
      <c r="AM8" s="17">
        <f t="shared" si="19"/>
        <v>625</v>
      </c>
      <c r="AN8" s="17">
        <f t="shared" si="20"/>
        <v>600</v>
      </c>
      <c r="AO8" s="17">
        <f t="shared" si="21"/>
        <v>605.55555555555566</v>
      </c>
      <c r="AP8" s="18">
        <f t="shared" si="22"/>
        <v>600</v>
      </c>
      <c r="AQ8" s="18">
        <f t="shared" si="23"/>
        <v>350</v>
      </c>
      <c r="AR8" s="18">
        <f t="shared" si="24"/>
        <v>544.44444444444434</v>
      </c>
      <c r="AS8" s="119">
        <f t="shared" si="25"/>
        <v>5.2777777777777768</v>
      </c>
    </row>
    <row r="9" spans="1:47" x14ac:dyDescent="0.3">
      <c r="A9" s="500"/>
      <c r="B9" s="244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12">
        <v>500</v>
      </c>
      <c r="F9" s="28">
        <v>550</v>
      </c>
      <c r="G9" s="28">
        <v>525</v>
      </c>
      <c r="H9" s="28">
        <v>600</v>
      </c>
      <c r="I9" s="30">
        <v>625</v>
      </c>
      <c r="J9" s="12">
        <v>550</v>
      </c>
      <c r="K9" s="28">
        <v>625</v>
      </c>
      <c r="L9" s="28">
        <v>525</v>
      </c>
      <c r="M9" s="28">
        <v>700</v>
      </c>
      <c r="N9" s="30">
        <v>625</v>
      </c>
      <c r="O9" s="12">
        <v>600</v>
      </c>
      <c r="P9" s="28">
        <v>450</v>
      </c>
      <c r="Q9" s="28">
        <v>500</v>
      </c>
      <c r="R9" s="28">
        <v>750</v>
      </c>
      <c r="S9" s="32">
        <v>550</v>
      </c>
      <c r="T9" s="16">
        <f t="shared" si="0"/>
        <v>550</v>
      </c>
      <c r="U9" s="191">
        <f t="shared" si="1"/>
        <v>541.66666666666663</v>
      </c>
      <c r="V9" s="191">
        <f t="shared" si="2"/>
        <v>516.66666666666663</v>
      </c>
      <c r="W9" s="191">
        <f t="shared" si="3"/>
        <v>683.33333333333337</v>
      </c>
      <c r="X9" s="192">
        <f t="shared" si="4"/>
        <v>600</v>
      </c>
      <c r="Y9" s="16">
        <f t="shared" si="5"/>
        <v>550</v>
      </c>
      <c r="Z9" s="191">
        <f t="shared" si="6"/>
        <v>541.66666666666663</v>
      </c>
      <c r="AA9" s="191">
        <f t="shared" si="7"/>
        <v>516.66666666666663</v>
      </c>
      <c r="AB9" s="191">
        <f t="shared" si="8"/>
        <v>683.33333333333337</v>
      </c>
      <c r="AC9" s="193">
        <f t="shared" si="9"/>
        <v>600</v>
      </c>
      <c r="AD9" s="65">
        <f t="shared" si="10"/>
        <v>600</v>
      </c>
      <c r="AE9" s="14">
        <f t="shared" si="11"/>
        <v>500</v>
      </c>
      <c r="AF9" s="14">
        <f t="shared" si="12"/>
        <v>550</v>
      </c>
      <c r="AG9" s="15">
        <f t="shared" si="13"/>
        <v>625</v>
      </c>
      <c r="AH9" s="15">
        <f t="shared" si="14"/>
        <v>450</v>
      </c>
      <c r="AI9" s="15">
        <f t="shared" si="15"/>
        <v>544.44444444444434</v>
      </c>
      <c r="AJ9" s="16">
        <f t="shared" si="16"/>
        <v>525</v>
      </c>
      <c r="AK9" s="16">
        <f t="shared" si="17"/>
        <v>500</v>
      </c>
      <c r="AL9" s="16">
        <f t="shared" si="18"/>
        <v>519.44444444444434</v>
      </c>
      <c r="AM9" s="17">
        <f t="shared" si="19"/>
        <v>750</v>
      </c>
      <c r="AN9" s="17">
        <f t="shared" si="20"/>
        <v>600</v>
      </c>
      <c r="AO9" s="17">
        <f t="shared" si="21"/>
        <v>688.88888888888903</v>
      </c>
      <c r="AP9" s="18">
        <f t="shared" si="22"/>
        <v>625</v>
      </c>
      <c r="AQ9" s="18">
        <f t="shared" si="23"/>
        <v>550</v>
      </c>
      <c r="AR9" s="18">
        <f t="shared" si="24"/>
        <v>608.33333333333337</v>
      </c>
      <c r="AS9" s="119">
        <f t="shared" si="25"/>
        <v>5.8222222222222229</v>
      </c>
    </row>
    <row r="10" spans="1:47" x14ac:dyDescent="0.3">
      <c r="A10" s="500"/>
      <c r="B10" s="244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12">
        <v>550</v>
      </c>
      <c r="F10" s="28">
        <v>525</v>
      </c>
      <c r="G10" s="28">
        <v>550</v>
      </c>
      <c r="H10" s="28">
        <v>600</v>
      </c>
      <c r="I10" s="30">
        <v>675</v>
      </c>
      <c r="J10" s="12">
        <v>550</v>
      </c>
      <c r="K10" s="28">
        <v>625</v>
      </c>
      <c r="L10" s="28">
        <v>500</v>
      </c>
      <c r="M10" s="28">
        <v>675</v>
      </c>
      <c r="N10" s="30">
        <v>600</v>
      </c>
      <c r="O10" s="12">
        <v>550</v>
      </c>
      <c r="P10" s="28">
        <v>500</v>
      </c>
      <c r="Q10" s="28">
        <v>700</v>
      </c>
      <c r="R10" s="28">
        <v>650</v>
      </c>
      <c r="S10" s="32">
        <v>700</v>
      </c>
      <c r="T10" s="16">
        <f>+(E10+J10+O10)/3</f>
        <v>550</v>
      </c>
      <c r="U10" s="191">
        <f>+(F10+K10+P10)/3</f>
        <v>550</v>
      </c>
      <c r="V10" s="191">
        <f>+(G10+L10+Q10)/3</f>
        <v>583.33333333333337</v>
      </c>
      <c r="W10" s="191">
        <f>+(H10+M10+R10)/3</f>
        <v>641.66666666666663</v>
      </c>
      <c r="X10" s="192">
        <f>+(I10+N10+S10)/3</f>
        <v>658.33333333333337</v>
      </c>
      <c r="Y10" s="16">
        <f>+(E10+J10+O10+T10)/4</f>
        <v>550</v>
      </c>
      <c r="Z10" s="191">
        <f>+(F10+K10+P10+U10)/4</f>
        <v>550</v>
      </c>
      <c r="AA10" s="191">
        <f>+(G10+L10+Q10+V10)/4</f>
        <v>583.33333333333337</v>
      </c>
      <c r="AB10" s="191">
        <f>+(H10+M10+R10+W10)/4</f>
        <v>641.66666666666663</v>
      </c>
      <c r="AC10" s="193">
        <f>+(I10+N10+S10+X10)/4</f>
        <v>658.33333333333337</v>
      </c>
      <c r="AD10" s="65">
        <f>MAX(E10,J10,O10,T10,Y10)</f>
        <v>550</v>
      </c>
      <c r="AE10" s="14">
        <f t="shared" si="11"/>
        <v>550</v>
      </c>
      <c r="AF10" s="14">
        <f t="shared" si="12"/>
        <v>550</v>
      </c>
      <c r="AG10" s="15">
        <f t="shared" si="13"/>
        <v>625</v>
      </c>
      <c r="AH10" s="15">
        <f t="shared" si="14"/>
        <v>500</v>
      </c>
      <c r="AI10" s="15">
        <f t="shared" si="15"/>
        <v>541.66666666666663</v>
      </c>
      <c r="AJ10" s="16">
        <f t="shared" si="16"/>
        <v>700</v>
      </c>
      <c r="AK10" s="16">
        <f t="shared" si="17"/>
        <v>500</v>
      </c>
      <c r="AL10" s="16">
        <f t="shared" si="18"/>
        <v>572.22222222222229</v>
      </c>
      <c r="AM10" s="17">
        <f t="shared" si="19"/>
        <v>675</v>
      </c>
      <c r="AN10" s="17">
        <f t="shared" si="20"/>
        <v>600</v>
      </c>
      <c r="AO10" s="17">
        <f t="shared" si="21"/>
        <v>644.44444444444434</v>
      </c>
      <c r="AP10" s="18">
        <f t="shared" si="22"/>
        <v>700</v>
      </c>
      <c r="AQ10" s="18">
        <f t="shared" si="23"/>
        <v>600</v>
      </c>
      <c r="AR10" s="18">
        <f t="shared" si="24"/>
        <v>663.88888888888903</v>
      </c>
      <c r="AS10" s="119">
        <f t="shared" si="25"/>
        <v>5.9444444444444446</v>
      </c>
    </row>
    <row r="11" spans="1:47" x14ac:dyDescent="0.3">
      <c r="A11" s="500"/>
      <c r="B11" s="244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12">
        <v>575</v>
      </c>
      <c r="F11" s="28">
        <v>525</v>
      </c>
      <c r="G11" s="28">
        <v>475</v>
      </c>
      <c r="H11" s="28">
        <v>650</v>
      </c>
      <c r="I11" s="30">
        <v>650</v>
      </c>
      <c r="J11" s="12">
        <v>575</v>
      </c>
      <c r="K11" s="28">
        <v>600</v>
      </c>
      <c r="L11" s="28">
        <v>500</v>
      </c>
      <c r="M11" s="28">
        <v>675</v>
      </c>
      <c r="N11" s="30">
        <v>650</v>
      </c>
      <c r="O11" s="12">
        <v>525</v>
      </c>
      <c r="P11" s="28">
        <v>575</v>
      </c>
      <c r="Q11" s="28">
        <v>550</v>
      </c>
      <c r="R11" s="28">
        <v>700</v>
      </c>
      <c r="S11" s="32">
        <v>600</v>
      </c>
      <c r="T11" s="16">
        <f t="shared" si="0"/>
        <v>558.33333333333337</v>
      </c>
      <c r="U11" s="191">
        <f t="shared" si="1"/>
        <v>566.66666666666663</v>
      </c>
      <c r="V11" s="191">
        <f t="shared" si="2"/>
        <v>508.33333333333331</v>
      </c>
      <c r="W11" s="191">
        <f t="shared" si="3"/>
        <v>675</v>
      </c>
      <c r="X11" s="192">
        <f t="shared" si="4"/>
        <v>633.33333333333337</v>
      </c>
      <c r="Y11" s="16">
        <f t="shared" si="5"/>
        <v>558.33333333333337</v>
      </c>
      <c r="Z11" s="191">
        <f t="shared" si="6"/>
        <v>566.66666666666663</v>
      </c>
      <c r="AA11" s="191">
        <f t="shared" si="7"/>
        <v>508.33333333333331</v>
      </c>
      <c r="AB11" s="191">
        <f t="shared" si="8"/>
        <v>675</v>
      </c>
      <c r="AC11" s="193">
        <f t="shared" si="9"/>
        <v>633.33333333333337</v>
      </c>
      <c r="AD11" s="65">
        <f t="shared" si="10"/>
        <v>575</v>
      </c>
      <c r="AE11" s="14">
        <f>MIN(E11,J11,O11,T11,Y11)</f>
        <v>525</v>
      </c>
      <c r="AF11" s="14">
        <f>(SUM(E11,J11,O11,T11,Y11)-AD11-AE11)/3</f>
        <v>563.88888888888903</v>
      </c>
      <c r="AG11" s="15">
        <f>MAX(F11,K11,P11,U11,Z11)</f>
        <v>600</v>
      </c>
      <c r="AH11" s="15">
        <f t="shared" si="14"/>
        <v>525</v>
      </c>
      <c r="AI11" s="15">
        <f t="shared" si="15"/>
        <v>569.44444444444434</v>
      </c>
      <c r="AJ11" s="16">
        <f t="shared" si="16"/>
        <v>550</v>
      </c>
      <c r="AK11" s="16">
        <f t="shared" si="17"/>
        <v>475</v>
      </c>
      <c r="AL11" s="16">
        <f t="shared" si="18"/>
        <v>505.55555555555549</v>
      </c>
      <c r="AM11" s="17">
        <f t="shared" si="19"/>
        <v>700</v>
      </c>
      <c r="AN11" s="17">
        <f t="shared" si="20"/>
        <v>650</v>
      </c>
      <c r="AO11" s="17">
        <f t="shared" si="21"/>
        <v>675</v>
      </c>
      <c r="AP11" s="18">
        <f t="shared" si="22"/>
        <v>650</v>
      </c>
      <c r="AQ11" s="18">
        <f t="shared" si="23"/>
        <v>600</v>
      </c>
      <c r="AR11" s="18">
        <f t="shared" si="24"/>
        <v>638.88888888888903</v>
      </c>
      <c r="AS11" s="119">
        <f t="shared" si="25"/>
        <v>5.905555555555555</v>
      </c>
    </row>
    <row r="12" spans="1:47" x14ac:dyDescent="0.3">
      <c r="A12" s="500"/>
      <c r="B12" s="244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12">
        <v>500</v>
      </c>
      <c r="F12" s="28">
        <v>525</v>
      </c>
      <c r="G12" s="28">
        <v>500</v>
      </c>
      <c r="H12" s="28">
        <v>500</v>
      </c>
      <c r="I12" s="30">
        <v>575</v>
      </c>
      <c r="J12" s="12">
        <v>500</v>
      </c>
      <c r="K12" s="28">
        <v>625</v>
      </c>
      <c r="L12" s="28">
        <v>550</v>
      </c>
      <c r="M12" s="28">
        <v>675</v>
      </c>
      <c r="N12" s="30">
        <v>650</v>
      </c>
      <c r="O12" s="12">
        <v>575</v>
      </c>
      <c r="P12" s="28">
        <v>550</v>
      </c>
      <c r="Q12" s="28">
        <v>650</v>
      </c>
      <c r="R12" s="28">
        <v>725</v>
      </c>
      <c r="S12" s="32">
        <v>575</v>
      </c>
      <c r="T12" s="16">
        <f t="shared" si="0"/>
        <v>525</v>
      </c>
      <c r="U12" s="191">
        <f t="shared" si="1"/>
        <v>566.66666666666663</v>
      </c>
      <c r="V12" s="191">
        <f t="shared" si="2"/>
        <v>566.66666666666663</v>
      </c>
      <c r="W12" s="191">
        <f t="shared" si="3"/>
        <v>633.33333333333337</v>
      </c>
      <c r="X12" s="192">
        <f t="shared" si="4"/>
        <v>600</v>
      </c>
      <c r="Y12" s="16">
        <f t="shared" si="5"/>
        <v>525</v>
      </c>
      <c r="Z12" s="191">
        <f t="shared" si="6"/>
        <v>566.66666666666663</v>
      </c>
      <c r="AA12" s="191">
        <f t="shared" si="7"/>
        <v>566.66666666666663</v>
      </c>
      <c r="AB12" s="191">
        <f t="shared" si="8"/>
        <v>633.33333333333337</v>
      </c>
      <c r="AC12" s="193">
        <f t="shared" si="9"/>
        <v>600</v>
      </c>
      <c r="AD12" s="65">
        <f t="shared" si="10"/>
        <v>575</v>
      </c>
      <c r="AE12" s="14">
        <f t="shared" si="11"/>
        <v>500</v>
      </c>
      <c r="AF12" s="14">
        <f t="shared" si="12"/>
        <v>516.66666666666663</v>
      </c>
      <c r="AG12" s="15">
        <f t="shared" si="13"/>
        <v>625</v>
      </c>
      <c r="AH12" s="15">
        <f>MIN(F12,K12,P12,U12,Z12)</f>
        <v>525</v>
      </c>
      <c r="AI12" s="15">
        <f>(SUM(F12,K12,P12,U12,Z12)-AG12-AH12)/3</f>
        <v>561.11111111111097</v>
      </c>
      <c r="AJ12" s="16">
        <f>MAX(G12,L12,Q12,V12,AA12)</f>
        <v>650</v>
      </c>
      <c r="AK12" s="16">
        <f>MIN(G12,L12,Q12,V12,AA12)</f>
        <v>500</v>
      </c>
      <c r="AL12" s="16">
        <f>(SUM(G12,L12,Q12,V12,AA12)-AJ12-AK12)/3</f>
        <v>561.11111111111097</v>
      </c>
      <c r="AM12" s="17">
        <f t="shared" si="19"/>
        <v>725</v>
      </c>
      <c r="AN12" s="17">
        <f t="shared" si="20"/>
        <v>500</v>
      </c>
      <c r="AO12" s="17">
        <f t="shared" si="21"/>
        <v>647.22222222222229</v>
      </c>
      <c r="AP12" s="18">
        <f t="shared" si="22"/>
        <v>650</v>
      </c>
      <c r="AQ12" s="18">
        <f t="shared" si="23"/>
        <v>575</v>
      </c>
      <c r="AR12" s="18">
        <f t="shared" si="24"/>
        <v>591.66666666666663</v>
      </c>
      <c r="AS12" s="119">
        <f t="shared" si="25"/>
        <v>5.7555555555555546</v>
      </c>
    </row>
    <row r="13" spans="1:47" x14ac:dyDescent="0.3">
      <c r="A13" s="500"/>
      <c r="B13" s="244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12">
        <v>525</v>
      </c>
      <c r="F13" s="28">
        <v>475</v>
      </c>
      <c r="G13" s="28">
        <v>425</v>
      </c>
      <c r="H13" s="28">
        <v>500</v>
      </c>
      <c r="I13" s="30">
        <v>550</v>
      </c>
      <c r="J13" s="12">
        <v>525</v>
      </c>
      <c r="K13" s="28">
        <v>575</v>
      </c>
      <c r="L13" s="28">
        <v>525</v>
      </c>
      <c r="M13" s="28">
        <v>600</v>
      </c>
      <c r="N13" s="30">
        <v>600</v>
      </c>
      <c r="O13" s="12">
        <v>550</v>
      </c>
      <c r="P13" s="28">
        <v>550</v>
      </c>
      <c r="Q13" s="28">
        <v>550</v>
      </c>
      <c r="R13" s="28">
        <v>650</v>
      </c>
      <c r="S13" s="32">
        <v>600</v>
      </c>
      <c r="T13" s="16">
        <f t="shared" si="0"/>
        <v>533.33333333333337</v>
      </c>
      <c r="U13" s="191">
        <f t="shared" si="1"/>
        <v>533.33333333333337</v>
      </c>
      <c r="V13" s="191">
        <f t="shared" si="2"/>
        <v>500</v>
      </c>
      <c r="W13" s="191">
        <f t="shared" si="3"/>
        <v>583.33333333333337</v>
      </c>
      <c r="X13" s="192">
        <f t="shared" si="4"/>
        <v>583.33333333333337</v>
      </c>
      <c r="Y13" s="16">
        <f t="shared" si="5"/>
        <v>533.33333333333337</v>
      </c>
      <c r="Z13" s="191">
        <f t="shared" si="6"/>
        <v>533.33333333333337</v>
      </c>
      <c r="AA13" s="191">
        <f t="shared" si="7"/>
        <v>500</v>
      </c>
      <c r="AB13" s="191">
        <f t="shared" si="8"/>
        <v>583.33333333333337</v>
      </c>
      <c r="AC13" s="193">
        <f t="shared" si="9"/>
        <v>583.33333333333337</v>
      </c>
      <c r="AD13" s="65">
        <f t="shared" si="10"/>
        <v>550</v>
      </c>
      <c r="AE13" s="14">
        <f t="shared" si="11"/>
        <v>525</v>
      </c>
      <c r="AF13" s="14">
        <f t="shared" si="12"/>
        <v>530.55555555555566</v>
      </c>
      <c r="AG13" s="15">
        <f t="shared" si="13"/>
        <v>575</v>
      </c>
      <c r="AH13" s="15">
        <f t="shared" si="14"/>
        <v>475</v>
      </c>
      <c r="AI13" s="15">
        <f t="shared" si="15"/>
        <v>538.88888888888903</v>
      </c>
      <c r="AJ13" s="16">
        <f t="shared" si="16"/>
        <v>550</v>
      </c>
      <c r="AK13" s="16">
        <f t="shared" si="17"/>
        <v>425</v>
      </c>
      <c r="AL13" s="16">
        <f t="shared" si="18"/>
        <v>508.33333333333331</v>
      </c>
      <c r="AM13" s="17">
        <f t="shared" si="19"/>
        <v>650</v>
      </c>
      <c r="AN13" s="17">
        <f t="shared" si="20"/>
        <v>500</v>
      </c>
      <c r="AO13" s="17">
        <f t="shared" si="21"/>
        <v>588.88888888888903</v>
      </c>
      <c r="AP13" s="18">
        <f t="shared" si="22"/>
        <v>600</v>
      </c>
      <c r="AQ13" s="18">
        <f t="shared" si="23"/>
        <v>550</v>
      </c>
      <c r="AR13" s="18">
        <f t="shared" si="24"/>
        <v>588.88888888888903</v>
      </c>
      <c r="AS13" s="119">
        <f t="shared" si="25"/>
        <v>5.511111111111112</v>
      </c>
    </row>
    <row r="14" spans="1:47" x14ac:dyDescent="0.3">
      <c r="A14" s="500"/>
      <c r="B14" s="244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12">
        <v>500</v>
      </c>
      <c r="F14" s="28">
        <v>475</v>
      </c>
      <c r="G14" s="28">
        <v>425</v>
      </c>
      <c r="H14" s="28">
        <v>650</v>
      </c>
      <c r="I14" s="30">
        <v>600</v>
      </c>
      <c r="J14" s="12">
        <v>475</v>
      </c>
      <c r="K14" s="28">
        <v>550</v>
      </c>
      <c r="L14" s="28">
        <v>475</v>
      </c>
      <c r="M14" s="28">
        <v>575</v>
      </c>
      <c r="N14" s="30">
        <v>575</v>
      </c>
      <c r="O14" s="12">
        <v>500</v>
      </c>
      <c r="P14" s="28">
        <v>450</v>
      </c>
      <c r="Q14" s="28">
        <v>450</v>
      </c>
      <c r="R14" s="28">
        <v>550</v>
      </c>
      <c r="S14" s="32">
        <v>425</v>
      </c>
      <c r="T14" s="16">
        <f t="shared" si="0"/>
        <v>491.66666666666669</v>
      </c>
      <c r="U14" s="191">
        <f t="shared" si="1"/>
        <v>491.66666666666669</v>
      </c>
      <c r="V14" s="191">
        <f t="shared" si="2"/>
        <v>450</v>
      </c>
      <c r="W14" s="191">
        <f t="shared" si="3"/>
        <v>591.66666666666663</v>
      </c>
      <c r="X14" s="192">
        <f t="shared" si="4"/>
        <v>533.33333333333337</v>
      </c>
      <c r="Y14" s="16">
        <f t="shared" si="5"/>
        <v>491.66666666666669</v>
      </c>
      <c r="Z14" s="191">
        <f t="shared" si="6"/>
        <v>491.66666666666669</v>
      </c>
      <c r="AA14" s="191">
        <f t="shared" si="7"/>
        <v>450</v>
      </c>
      <c r="AB14" s="191">
        <f t="shared" si="8"/>
        <v>591.66666666666663</v>
      </c>
      <c r="AC14" s="193">
        <f t="shared" si="9"/>
        <v>533.33333333333337</v>
      </c>
      <c r="AD14" s="65">
        <f t="shared" si="10"/>
        <v>500</v>
      </c>
      <c r="AE14" s="14">
        <f t="shared" si="11"/>
        <v>475</v>
      </c>
      <c r="AF14" s="14">
        <f t="shared" si="12"/>
        <v>494.44444444444451</v>
      </c>
      <c r="AG14" s="15">
        <f t="shared" si="13"/>
        <v>550</v>
      </c>
      <c r="AH14" s="15">
        <f t="shared" si="14"/>
        <v>450</v>
      </c>
      <c r="AI14" s="15">
        <f t="shared" si="15"/>
        <v>486.11111111111114</v>
      </c>
      <c r="AJ14" s="16">
        <f t="shared" si="16"/>
        <v>475</v>
      </c>
      <c r="AK14" s="16">
        <f t="shared" si="17"/>
        <v>425</v>
      </c>
      <c r="AL14" s="16">
        <f t="shared" si="18"/>
        <v>450</v>
      </c>
      <c r="AM14" s="17">
        <f t="shared" si="19"/>
        <v>650</v>
      </c>
      <c r="AN14" s="17">
        <f t="shared" si="20"/>
        <v>550</v>
      </c>
      <c r="AO14" s="17">
        <f t="shared" si="21"/>
        <v>586.11111111111097</v>
      </c>
      <c r="AP14" s="18">
        <f t="shared" si="22"/>
        <v>600</v>
      </c>
      <c r="AQ14" s="18">
        <f t="shared" si="23"/>
        <v>425</v>
      </c>
      <c r="AR14" s="18">
        <f t="shared" si="24"/>
        <v>547.22222222222229</v>
      </c>
      <c r="AS14" s="119">
        <f t="shared" si="25"/>
        <v>5.1277777777777773</v>
      </c>
    </row>
    <row r="15" spans="1:47" x14ac:dyDescent="0.3">
      <c r="A15" s="500"/>
      <c r="B15" s="244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12">
        <v>525</v>
      </c>
      <c r="F15" s="28">
        <v>500</v>
      </c>
      <c r="G15" s="535">
        <f>375</f>
        <v>375</v>
      </c>
      <c r="H15" s="28">
        <v>525</v>
      </c>
      <c r="I15" s="30">
        <v>650</v>
      </c>
      <c r="J15" s="12">
        <v>450</v>
      </c>
      <c r="K15" s="28">
        <v>475</v>
      </c>
      <c r="L15" s="535">
        <f>400</f>
        <v>400</v>
      </c>
      <c r="M15" s="28">
        <v>550</v>
      </c>
      <c r="N15" s="30">
        <v>550</v>
      </c>
      <c r="O15" s="12">
        <v>450</v>
      </c>
      <c r="P15" s="28">
        <v>550</v>
      </c>
      <c r="Q15" s="28">
        <v>400</v>
      </c>
      <c r="R15" s="28">
        <v>600</v>
      </c>
      <c r="S15" s="32">
        <v>575</v>
      </c>
      <c r="T15" s="16">
        <f t="shared" si="0"/>
        <v>475</v>
      </c>
      <c r="U15" s="191">
        <f t="shared" si="1"/>
        <v>508.33333333333331</v>
      </c>
      <c r="V15" s="191">
        <f t="shared" si="2"/>
        <v>391.66666666666669</v>
      </c>
      <c r="W15" s="191">
        <f t="shared" si="3"/>
        <v>558.33333333333337</v>
      </c>
      <c r="X15" s="192">
        <f t="shared" si="4"/>
        <v>591.66666666666663</v>
      </c>
      <c r="Y15" s="16">
        <f t="shared" si="5"/>
        <v>475</v>
      </c>
      <c r="Z15" s="191">
        <f t="shared" si="6"/>
        <v>508.33333333333331</v>
      </c>
      <c r="AA15" s="191">
        <f t="shared" si="7"/>
        <v>391.66666666666669</v>
      </c>
      <c r="AB15" s="191">
        <f t="shared" si="8"/>
        <v>558.33333333333337</v>
      </c>
      <c r="AC15" s="193">
        <f t="shared" si="9"/>
        <v>591.66666666666663</v>
      </c>
      <c r="AD15" s="65">
        <f t="shared" si="10"/>
        <v>525</v>
      </c>
      <c r="AE15" s="14">
        <f t="shared" si="11"/>
        <v>450</v>
      </c>
      <c r="AF15" s="14">
        <f t="shared" si="12"/>
        <v>466.66666666666669</v>
      </c>
      <c r="AG15" s="15">
        <f t="shared" si="13"/>
        <v>550</v>
      </c>
      <c r="AH15" s="15">
        <f t="shared" si="14"/>
        <v>475</v>
      </c>
      <c r="AI15" s="15">
        <f t="shared" si="15"/>
        <v>505.55555555555549</v>
      </c>
      <c r="AJ15" s="16">
        <f t="shared" si="16"/>
        <v>400</v>
      </c>
      <c r="AK15" s="16">
        <f t="shared" si="17"/>
        <v>375</v>
      </c>
      <c r="AL15" s="536">
        <f>(SUM(G15,L15,Q15,V15,AA15)-AJ15-AK15)/3-200</f>
        <v>194.44444444444451</v>
      </c>
      <c r="AM15" s="17">
        <f>MAX(H15,M15,R15,W15,AB15)</f>
        <v>600</v>
      </c>
      <c r="AN15" s="17">
        <f>MIN(H15,M15,R15,W15,AB15)</f>
        <v>525</v>
      </c>
      <c r="AO15" s="17">
        <f>(SUM(H15,M15,R15,W15,AB15)-AM15-AN15)/3</f>
        <v>555.55555555555566</v>
      </c>
      <c r="AP15" s="18">
        <f t="shared" si="22"/>
        <v>650</v>
      </c>
      <c r="AQ15" s="18">
        <f t="shared" si="23"/>
        <v>550</v>
      </c>
      <c r="AR15" s="18">
        <f t="shared" si="24"/>
        <v>586.11111111111097</v>
      </c>
      <c r="AS15" s="119">
        <f>AVERAGE(AF15,AI15,AL15,AO15,AR15)/$AT$5</f>
        <v>4.6166666666666671</v>
      </c>
    </row>
    <row r="16" spans="1:47" x14ac:dyDescent="0.3">
      <c r="A16" s="500"/>
      <c r="B16" s="244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12">
        <v>550</v>
      </c>
      <c r="F16" s="28">
        <v>500</v>
      </c>
      <c r="G16" s="28">
        <v>500</v>
      </c>
      <c r="H16" s="28">
        <v>575</v>
      </c>
      <c r="I16" s="30">
        <v>625</v>
      </c>
      <c r="J16" s="12">
        <v>500</v>
      </c>
      <c r="K16" s="28">
        <v>500</v>
      </c>
      <c r="L16" s="28">
        <v>550</v>
      </c>
      <c r="M16" s="28">
        <v>550</v>
      </c>
      <c r="N16" s="30">
        <v>525</v>
      </c>
      <c r="O16" s="12">
        <v>550</v>
      </c>
      <c r="P16" s="28">
        <v>500</v>
      </c>
      <c r="Q16" s="28">
        <v>700</v>
      </c>
      <c r="R16" s="28">
        <v>625</v>
      </c>
      <c r="S16" s="32">
        <v>600</v>
      </c>
      <c r="T16" s="16">
        <f t="shared" si="0"/>
        <v>533.33333333333337</v>
      </c>
      <c r="U16" s="191">
        <f t="shared" si="1"/>
        <v>500</v>
      </c>
      <c r="V16" s="191">
        <f t="shared" si="2"/>
        <v>583.33333333333337</v>
      </c>
      <c r="W16" s="191">
        <f t="shared" si="3"/>
        <v>583.33333333333337</v>
      </c>
      <c r="X16" s="192">
        <f t="shared" si="4"/>
        <v>583.33333333333337</v>
      </c>
      <c r="Y16" s="16">
        <f t="shared" si="5"/>
        <v>533.33333333333337</v>
      </c>
      <c r="Z16" s="191">
        <f t="shared" si="6"/>
        <v>500</v>
      </c>
      <c r="AA16" s="191">
        <f t="shared" si="7"/>
        <v>583.33333333333337</v>
      </c>
      <c r="AB16" s="191">
        <f t="shared" si="8"/>
        <v>583.33333333333337</v>
      </c>
      <c r="AC16" s="193">
        <f t="shared" si="9"/>
        <v>583.33333333333337</v>
      </c>
      <c r="AD16" s="65">
        <f t="shared" si="10"/>
        <v>550</v>
      </c>
      <c r="AE16" s="14">
        <f t="shared" si="11"/>
        <v>500</v>
      </c>
      <c r="AF16" s="14">
        <f t="shared" si="12"/>
        <v>538.88888888888903</v>
      </c>
      <c r="AG16" s="15">
        <f t="shared" si="13"/>
        <v>500</v>
      </c>
      <c r="AH16" s="15">
        <f t="shared" si="14"/>
        <v>500</v>
      </c>
      <c r="AI16" s="15">
        <f t="shared" si="15"/>
        <v>500</v>
      </c>
      <c r="AJ16" s="16">
        <f t="shared" si="16"/>
        <v>700</v>
      </c>
      <c r="AK16" s="16">
        <f t="shared" si="17"/>
        <v>500</v>
      </c>
      <c r="AL16" s="16">
        <f t="shared" si="18"/>
        <v>572.22222222222229</v>
      </c>
      <c r="AM16" s="17">
        <f>MAX(H16,M16,R16,W16,AB16)</f>
        <v>625</v>
      </c>
      <c r="AN16" s="17">
        <f>MIN(H16,M16,R16,W16,AB16)</f>
        <v>550</v>
      </c>
      <c r="AO16" s="17">
        <f>(SUM(H16,M16,R16,W16,AB16)-AM16-AN16)/3</f>
        <v>580.55555555555566</v>
      </c>
      <c r="AP16" s="18">
        <f>MAX(I16,N16,S16,X16,AC16)</f>
        <v>625</v>
      </c>
      <c r="AQ16" s="18">
        <f>MIN(I16,N16,S16,X16,AC16)</f>
        <v>525</v>
      </c>
      <c r="AR16" s="18">
        <f>(SUM(I16,N16,S16,X16,AC16)-AP16-AQ16)/3</f>
        <v>588.88888888888903</v>
      </c>
      <c r="AS16" s="119">
        <f t="shared" si="25"/>
        <v>5.5611111111111118</v>
      </c>
    </row>
    <row r="17" spans="1:45" x14ac:dyDescent="0.3">
      <c r="A17" s="500"/>
      <c r="B17" s="244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12">
        <v>525</v>
      </c>
      <c r="F17" s="28">
        <v>500</v>
      </c>
      <c r="G17" s="28">
        <v>575</v>
      </c>
      <c r="H17" s="28">
        <v>575</v>
      </c>
      <c r="I17" s="30">
        <v>625</v>
      </c>
      <c r="J17" s="12">
        <v>500</v>
      </c>
      <c r="K17" s="28">
        <v>500</v>
      </c>
      <c r="L17" s="28">
        <v>575</v>
      </c>
      <c r="M17" s="28">
        <v>550</v>
      </c>
      <c r="N17" s="30">
        <v>550</v>
      </c>
      <c r="O17" s="12">
        <v>525</v>
      </c>
      <c r="P17" s="28">
        <v>475</v>
      </c>
      <c r="Q17" s="28">
        <v>650</v>
      </c>
      <c r="R17" s="28">
        <v>650</v>
      </c>
      <c r="S17" s="32">
        <v>600</v>
      </c>
      <c r="T17" s="16">
        <f t="shared" si="0"/>
        <v>516.66666666666663</v>
      </c>
      <c r="U17" s="191">
        <f t="shared" si="1"/>
        <v>491.66666666666669</v>
      </c>
      <c r="V17" s="191">
        <f t="shared" si="2"/>
        <v>600</v>
      </c>
      <c r="W17" s="191">
        <f t="shared" si="3"/>
        <v>591.66666666666663</v>
      </c>
      <c r="X17" s="192">
        <f t="shared" si="4"/>
        <v>591.66666666666663</v>
      </c>
      <c r="Y17" s="16">
        <f t="shared" si="5"/>
        <v>516.66666666666663</v>
      </c>
      <c r="Z17" s="191">
        <f t="shared" si="6"/>
        <v>491.66666666666669</v>
      </c>
      <c r="AA17" s="191">
        <f t="shared" si="7"/>
        <v>600</v>
      </c>
      <c r="AB17" s="191">
        <f t="shared" si="8"/>
        <v>591.66666666666663</v>
      </c>
      <c r="AC17" s="193">
        <f t="shared" si="9"/>
        <v>591.66666666666663</v>
      </c>
      <c r="AD17" s="65">
        <f t="shared" si="10"/>
        <v>525</v>
      </c>
      <c r="AE17" s="14">
        <f t="shared" si="11"/>
        <v>500</v>
      </c>
      <c r="AF17" s="14">
        <f t="shared" si="12"/>
        <v>519.44444444444434</v>
      </c>
      <c r="AG17" s="15">
        <f t="shared" si="13"/>
        <v>500</v>
      </c>
      <c r="AH17" s="15">
        <f t="shared" si="14"/>
        <v>475</v>
      </c>
      <c r="AI17" s="15">
        <f t="shared" si="15"/>
        <v>494.44444444444451</v>
      </c>
      <c r="AJ17" s="16">
        <f t="shared" si="16"/>
        <v>650</v>
      </c>
      <c r="AK17" s="16">
        <f t="shared" si="17"/>
        <v>575</v>
      </c>
      <c r="AL17" s="16">
        <f t="shared" si="18"/>
        <v>591.66666666666663</v>
      </c>
      <c r="AM17" s="17">
        <f t="shared" si="19"/>
        <v>650</v>
      </c>
      <c r="AN17" s="17">
        <f t="shared" si="20"/>
        <v>550</v>
      </c>
      <c r="AO17" s="17">
        <f t="shared" si="21"/>
        <v>586.11111111111097</v>
      </c>
      <c r="AP17" s="18">
        <f>MAX(I17,N17,S17,X17,AC17)</f>
        <v>625</v>
      </c>
      <c r="AQ17" s="18">
        <f t="shared" si="23"/>
        <v>550</v>
      </c>
      <c r="AR17" s="18">
        <f t="shared" si="24"/>
        <v>594.44444444444434</v>
      </c>
      <c r="AS17" s="119">
        <f t="shared" si="25"/>
        <v>5.572222222222222</v>
      </c>
    </row>
    <row r="18" spans="1:45" x14ac:dyDescent="0.3">
      <c r="A18" s="500"/>
      <c r="B18" s="244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12">
        <v>625</v>
      </c>
      <c r="F18" s="28">
        <v>575</v>
      </c>
      <c r="G18" s="28">
        <v>500</v>
      </c>
      <c r="H18" s="28">
        <v>575</v>
      </c>
      <c r="I18" s="30">
        <v>650</v>
      </c>
      <c r="J18" s="12">
        <v>525</v>
      </c>
      <c r="K18" s="28">
        <v>550</v>
      </c>
      <c r="L18" s="28">
        <v>550</v>
      </c>
      <c r="M18" s="28">
        <v>675</v>
      </c>
      <c r="N18" s="30">
        <v>600</v>
      </c>
      <c r="O18" s="12">
        <v>550</v>
      </c>
      <c r="P18" s="28">
        <v>500</v>
      </c>
      <c r="Q18" s="28">
        <v>600</v>
      </c>
      <c r="R18" s="28">
        <v>600</v>
      </c>
      <c r="S18" s="32">
        <v>575</v>
      </c>
      <c r="T18" s="16">
        <f t="shared" si="0"/>
        <v>566.66666666666663</v>
      </c>
      <c r="U18" s="191">
        <f t="shared" si="1"/>
        <v>541.66666666666663</v>
      </c>
      <c r="V18" s="191">
        <f t="shared" si="2"/>
        <v>550</v>
      </c>
      <c r="W18" s="191">
        <f t="shared" si="3"/>
        <v>616.66666666666663</v>
      </c>
      <c r="X18" s="192">
        <f t="shared" si="4"/>
        <v>608.33333333333337</v>
      </c>
      <c r="Y18" s="16">
        <f t="shared" si="5"/>
        <v>566.66666666666663</v>
      </c>
      <c r="Z18" s="191">
        <f t="shared" si="6"/>
        <v>541.66666666666663</v>
      </c>
      <c r="AA18" s="191">
        <f t="shared" si="7"/>
        <v>550</v>
      </c>
      <c r="AB18" s="191">
        <f t="shared" si="8"/>
        <v>616.66666666666663</v>
      </c>
      <c r="AC18" s="193">
        <f t="shared" si="9"/>
        <v>608.33333333333337</v>
      </c>
      <c r="AD18" s="65">
        <f t="shared" si="10"/>
        <v>625</v>
      </c>
      <c r="AE18" s="14">
        <f t="shared" si="11"/>
        <v>525</v>
      </c>
      <c r="AF18" s="14">
        <f t="shared" si="12"/>
        <v>561.11111111111097</v>
      </c>
      <c r="AG18" s="15">
        <f t="shared" si="13"/>
        <v>575</v>
      </c>
      <c r="AH18" s="15">
        <f t="shared" si="14"/>
        <v>500</v>
      </c>
      <c r="AI18" s="15">
        <f t="shared" si="15"/>
        <v>544.44444444444434</v>
      </c>
      <c r="AJ18" s="16">
        <f t="shared" si="16"/>
        <v>600</v>
      </c>
      <c r="AK18" s="16">
        <f t="shared" si="17"/>
        <v>500</v>
      </c>
      <c r="AL18" s="16">
        <f t="shared" si="18"/>
        <v>550</v>
      </c>
      <c r="AM18" s="17">
        <f t="shared" si="19"/>
        <v>675</v>
      </c>
      <c r="AN18" s="17">
        <f t="shared" si="20"/>
        <v>575</v>
      </c>
      <c r="AO18" s="17">
        <f t="shared" si="21"/>
        <v>611.11111111111097</v>
      </c>
      <c r="AP18" s="18">
        <f t="shared" si="22"/>
        <v>650</v>
      </c>
      <c r="AQ18" s="18">
        <f t="shared" si="23"/>
        <v>575</v>
      </c>
      <c r="AR18" s="18">
        <f t="shared" si="24"/>
        <v>605.55555555555566</v>
      </c>
      <c r="AS18" s="119">
        <f t="shared" si="25"/>
        <v>5.7444444444444436</v>
      </c>
    </row>
    <row r="19" spans="1:45" x14ac:dyDescent="0.3">
      <c r="A19" s="500"/>
      <c r="B19" s="244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12">
        <v>600</v>
      </c>
      <c r="F19" s="28">
        <v>525</v>
      </c>
      <c r="G19" s="28">
        <v>400</v>
      </c>
      <c r="H19" s="28">
        <v>450</v>
      </c>
      <c r="I19" s="30">
        <v>575</v>
      </c>
      <c r="J19" s="12">
        <v>550</v>
      </c>
      <c r="K19" s="28">
        <v>500</v>
      </c>
      <c r="L19" s="28">
        <v>475</v>
      </c>
      <c r="M19" s="28">
        <v>550</v>
      </c>
      <c r="N19" s="30">
        <v>575</v>
      </c>
      <c r="O19" s="12">
        <v>450</v>
      </c>
      <c r="P19" s="28">
        <v>600</v>
      </c>
      <c r="Q19" s="28">
        <v>350</v>
      </c>
      <c r="R19" s="28">
        <v>500</v>
      </c>
      <c r="S19" s="32">
        <v>600</v>
      </c>
      <c r="T19" s="16">
        <f t="shared" si="0"/>
        <v>533.33333333333337</v>
      </c>
      <c r="U19" s="191">
        <f t="shared" si="1"/>
        <v>541.66666666666663</v>
      </c>
      <c r="V19" s="191">
        <f t="shared" si="2"/>
        <v>408.33333333333331</v>
      </c>
      <c r="W19" s="191">
        <f t="shared" si="3"/>
        <v>500</v>
      </c>
      <c r="X19" s="192">
        <f t="shared" si="4"/>
        <v>583.33333333333337</v>
      </c>
      <c r="Y19" s="16">
        <f t="shared" si="5"/>
        <v>533.33333333333337</v>
      </c>
      <c r="Z19" s="191">
        <f t="shared" si="6"/>
        <v>541.66666666666663</v>
      </c>
      <c r="AA19" s="191">
        <f t="shared" si="7"/>
        <v>408.33333333333331</v>
      </c>
      <c r="AB19" s="191">
        <f t="shared" si="8"/>
        <v>500</v>
      </c>
      <c r="AC19" s="193">
        <f t="shared" si="9"/>
        <v>583.33333333333337</v>
      </c>
      <c r="AD19" s="65">
        <f t="shared" si="10"/>
        <v>600</v>
      </c>
      <c r="AE19" s="14">
        <f t="shared" si="11"/>
        <v>450</v>
      </c>
      <c r="AF19" s="14">
        <f t="shared" si="12"/>
        <v>538.88888888888903</v>
      </c>
      <c r="AG19" s="15">
        <f t="shared" si="13"/>
        <v>600</v>
      </c>
      <c r="AH19" s="15">
        <f t="shared" si="14"/>
        <v>500</v>
      </c>
      <c r="AI19" s="15">
        <f t="shared" si="15"/>
        <v>536.11111111111097</v>
      </c>
      <c r="AJ19" s="16">
        <f t="shared" si="16"/>
        <v>475</v>
      </c>
      <c r="AK19" s="16">
        <f t="shared" si="17"/>
        <v>350</v>
      </c>
      <c r="AL19" s="16">
        <f t="shared" si="18"/>
        <v>405.55555555555549</v>
      </c>
      <c r="AM19" s="17">
        <f t="shared" si="19"/>
        <v>550</v>
      </c>
      <c r="AN19" s="17">
        <f t="shared" si="20"/>
        <v>450</v>
      </c>
      <c r="AO19" s="17">
        <f t="shared" si="21"/>
        <v>500</v>
      </c>
      <c r="AP19" s="18">
        <f t="shared" si="22"/>
        <v>600</v>
      </c>
      <c r="AQ19" s="18">
        <f t="shared" si="23"/>
        <v>575</v>
      </c>
      <c r="AR19" s="18">
        <f t="shared" si="24"/>
        <v>580.55555555555566</v>
      </c>
      <c r="AS19" s="119">
        <f t="shared" si="25"/>
        <v>5.1222222222222227</v>
      </c>
    </row>
    <row r="20" spans="1:45" x14ac:dyDescent="0.3">
      <c r="A20" s="500"/>
      <c r="B20" s="244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12">
        <v>550</v>
      </c>
      <c r="F20" s="28">
        <v>500</v>
      </c>
      <c r="G20" s="28">
        <v>525</v>
      </c>
      <c r="H20" s="28">
        <v>475</v>
      </c>
      <c r="I20" s="30">
        <v>600</v>
      </c>
      <c r="J20" s="12">
        <v>500</v>
      </c>
      <c r="K20" s="28">
        <v>525</v>
      </c>
      <c r="L20" s="28">
        <v>575</v>
      </c>
      <c r="M20" s="28">
        <v>550</v>
      </c>
      <c r="N20" s="30">
        <v>600</v>
      </c>
      <c r="O20" s="12">
        <v>500</v>
      </c>
      <c r="P20" s="28">
        <v>550</v>
      </c>
      <c r="Q20" s="28">
        <v>525</v>
      </c>
      <c r="R20" s="28">
        <v>650</v>
      </c>
      <c r="S20" s="32">
        <v>600</v>
      </c>
      <c r="T20" s="16">
        <f t="shared" si="0"/>
        <v>516.66666666666663</v>
      </c>
      <c r="U20" s="191">
        <f t="shared" si="1"/>
        <v>525</v>
      </c>
      <c r="V20" s="191">
        <f t="shared" si="2"/>
        <v>541.66666666666663</v>
      </c>
      <c r="W20" s="191">
        <f t="shared" si="3"/>
        <v>558.33333333333337</v>
      </c>
      <c r="X20" s="192">
        <f t="shared" si="4"/>
        <v>600</v>
      </c>
      <c r="Y20" s="16">
        <f t="shared" si="5"/>
        <v>516.66666666666663</v>
      </c>
      <c r="Z20" s="191">
        <f t="shared" si="6"/>
        <v>525</v>
      </c>
      <c r="AA20" s="191">
        <f t="shared" si="7"/>
        <v>541.66666666666663</v>
      </c>
      <c r="AB20" s="191">
        <f t="shared" si="8"/>
        <v>558.33333333333337</v>
      </c>
      <c r="AC20" s="193">
        <f t="shared" si="9"/>
        <v>600</v>
      </c>
      <c r="AD20" s="65">
        <f t="shared" si="10"/>
        <v>550</v>
      </c>
      <c r="AE20" s="14">
        <f t="shared" si="11"/>
        <v>500</v>
      </c>
      <c r="AF20" s="14">
        <f t="shared" si="12"/>
        <v>511.11111111111103</v>
      </c>
      <c r="AG20" s="15">
        <f t="shared" si="13"/>
        <v>550</v>
      </c>
      <c r="AH20" s="15">
        <f t="shared" si="14"/>
        <v>500</v>
      </c>
      <c r="AI20" s="15">
        <f t="shared" si="15"/>
        <v>525</v>
      </c>
      <c r="AJ20" s="16">
        <f t="shared" si="16"/>
        <v>575</v>
      </c>
      <c r="AK20" s="16">
        <f t="shared" si="17"/>
        <v>525</v>
      </c>
      <c r="AL20" s="16">
        <f t="shared" si="18"/>
        <v>536.11111111111097</v>
      </c>
      <c r="AM20" s="17">
        <f t="shared" si="19"/>
        <v>650</v>
      </c>
      <c r="AN20" s="17">
        <f t="shared" si="20"/>
        <v>475</v>
      </c>
      <c r="AO20" s="17">
        <f t="shared" si="21"/>
        <v>555.55555555555566</v>
      </c>
      <c r="AP20" s="18">
        <f t="shared" si="22"/>
        <v>600</v>
      </c>
      <c r="AQ20" s="18">
        <f t="shared" si="23"/>
        <v>600</v>
      </c>
      <c r="AR20" s="18">
        <f t="shared" si="24"/>
        <v>600</v>
      </c>
      <c r="AS20" s="119">
        <f t="shared" si="25"/>
        <v>5.4555555555555557</v>
      </c>
    </row>
    <row r="21" spans="1:45" x14ac:dyDescent="0.3">
      <c r="A21" s="500"/>
      <c r="B21" s="244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12">
        <v>600</v>
      </c>
      <c r="F21" s="28">
        <v>500</v>
      </c>
      <c r="G21" s="28">
        <v>525</v>
      </c>
      <c r="H21" s="28">
        <v>500</v>
      </c>
      <c r="I21" s="30">
        <v>575</v>
      </c>
      <c r="J21" s="12">
        <v>600</v>
      </c>
      <c r="K21" s="28">
        <v>500</v>
      </c>
      <c r="L21" s="28">
        <v>550</v>
      </c>
      <c r="M21" s="28">
        <v>700</v>
      </c>
      <c r="N21" s="30">
        <v>650</v>
      </c>
      <c r="O21" s="12">
        <v>650</v>
      </c>
      <c r="P21" s="28">
        <v>550</v>
      </c>
      <c r="Q21" s="28">
        <v>650</v>
      </c>
      <c r="R21" s="28">
        <v>700</v>
      </c>
      <c r="S21" s="32">
        <v>600</v>
      </c>
      <c r="T21" s="16">
        <f t="shared" si="0"/>
        <v>616.66666666666663</v>
      </c>
      <c r="U21" s="191">
        <f t="shared" si="1"/>
        <v>516.66666666666663</v>
      </c>
      <c r="V21" s="191">
        <f t="shared" si="2"/>
        <v>575</v>
      </c>
      <c r="W21" s="191">
        <f t="shared" si="3"/>
        <v>633.33333333333337</v>
      </c>
      <c r="X21" s="192">
        <f t="shared" si="4"/>
        <v>608.33333333333337</v>
      </c>
      <c r="Y21" s="16">
        <f t="shared" si="5"/>
        <v>616.66666666666663</v>
      </c>
      <c r="Z21" s="191">
        <f t="shared" si="6"/>
        <v>516.66666666666663</v>
      </c>
      <c r="AA21" s="191">
        <f t="shared" si="7"/>
        <v>575</v>
      </c>
      <c r="AB21" s="191">
        <f t="shared" si="8"/>
        <v>633.33333333333337</v>
      </c>
      <c r="AC21" s="193">
        <f t="shared" si="9"/>
        <v>608.33333333333337</v>
      </c>
      <c r="AD21" s="65">
        <f t="shared" si="10"/>
        <v>650</v>
      </c>
      <c r="AE21" s="14">
        <f t="shared" si="11"/>
        <v>600</v>
      </c>
      <c r="AF21" s="14">
        <f t="shared" si="12"/>
        <v>611.11111111111097</v>
      </c>
      <c r="AG21" s="15">
        <f t="shared" si="13"/>
        <v>550</v>
      </c>
      <c r="AH21" s="15">
        <f t="shared" si="14"/>
        <v>500</v>
      </c>
      <c r="AI21" s="15">
        <f t="shared" si="15"/>
        <v>511.11111111111103</v>
      </c>
      <c r="AJ21" s="16">
        <f t="shared" si="16"/>
        <v>650</v>
      </c>
      <c r="AK21" s="16">
        <f t="shared" si="17"/>
        <v>525</v>
      </c>
      <c r="AL21" s="16">
        <f t="shared" si="18"/>
        <v>566.66666666666663</v>
      </c>
      <c r="AM21" s="17">
        <f t="shared" si="19"/>
        <v>700</v>
      </c>
      <c r="AN21" s="17">
        <f t="shared" si="20"/>
        <v>500</v>
      </c>
      <c r="AO21" s="17">
        <f t="shared" si="21"/>
        <v>655.55555555555566</v>
      </c>
      <c r="AP21" s="18">
        <f t="shared" si="22"/>
        <v>650</v>
      </c>
      <c r="AQ21" s="18">
        <f t="shared" si="23"/>
        <v>575</v>
      </c>
      <c r="AR21" s="18">
        <f t="shared" si="24"/>
        <v>605.55555555555566</v>
      </c>
      <c r="AS21" s="119">
        <f t="shared" si="25"/>
        <v>5.9</v>
      </c>
    </row>
    <row r="22" spans="1:45" x14ac:dyDescent="0.3">
      <c r="A22" s="500"/>
      <c r="B22" s="244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12">
        <v>550</v>
      </c>
      <c r="F22" s="28">
        <v>550</v>
      </c>
      <c r="G22" s="28">
        <v>525</v>
      </c>
      <c r="H22" s="28">
        <v>475</v>
      </c>
      <c r="I22" s="30">
        <v>600</v>
      </c>
      <c r="J22" s="12">
        <v>500</v>
      </c>
      <c r="K22" s="28">
        <v>500</v>
      </c>
      <c r="L22" s="28">
        <v>550</v>
      </c>
      <c r="M22" s="28">
        <v>600</v>
      </c>
      <c r="N22" s="30">
        <v>575</v>
      </c>
      <c r="O22" s="12">
        <v>550</v>
      </c>
      <c r="P22" s="28">
        <v>600</v>
      </c>
      <c r="Q22" s="28">
        <v>700</v>
      </c>
      <c r="R22" s="28">
        <v>575</v>
      </c>
      <c r="S22" s="32">
        <v>600</v>
      </c>
      <c r="T22" s="16">
        <f t="shared" si="0"/>
        <v>533.33333333333337</v>
      </c>
      <c r="U22" s="191">
        <f t="shared" si="1"/>
        <v>550</v>
      </c>
      <c r="V22" s="191">
        <f t="shared" si="2"/>
        <v>591.66666666666663</v>
      </c>
      <c r="W22" s="191">
        <f t="shared" si="3"/>
        <v>550</v>
      </c>
      <c r="X22" s="192">
        <f t="shared" si="4"/>
        <v>591.66666666666663</v>
      </c>
      <c r="Y22" s="16">
        <f t="shared" si="5"/>
        <v>533.33333333333337</v>
      </c>
      <c r="Z22" s="191">
        <f t="shared" si="6"/>
        <v>550</v>
      </c>
      <c r="AA22" s="191">
        <f t="shared" si="7"/>
        <v>591.66666666666663</v>
      </c>
      <c r="AB22" s="191">
        <f t="shared" si="8"/>
        <v>550</v>
      </c>
      <c r="AC22" s="193">
        <f t="shared" si="9"/>
        <v>591.66666666666663</v>
      </c>
      <c r="AD22" s="65">
        <f t="shared" si="10"/>
        <v>550</v>
      </c>
      <c r="AE22" s="14">
        <f t="shared" si="11"/>
        <v>500</v>
      </c>
      <c r="AF22" s="14">
        <f t="shared" si="12"/>
        <v>538.88888888888903</v>
      </c>
      <c r="AG22" s="15">
        <f t="shared" si="13"/>
        <v>600</v>
      </c>
      <c r="AH22" s="15">
        <f t="shared" si="14"/>
        <v>500</v>
      </c>
      <c r="AI22" s="15">
        <f t="shared" si="15"/>
        <v>550</v>
      </c>
      <c r="AJ22" s="16">
        <f t="shared" si="16"/>
        <v>700</v>
      </c>
      <c r="AK22" s="16">
        <f t="shared" si="17"/>
        <v>525</v>
      </c>
      <c r="AL22" s="16">
        <f t="shared" si="18"/>
        <v>577.77777777777771</v>
      </c>
      <c r="AM22" s="17">
        <f t="shared" si="19"/>
        <v>600</v>
      </c>
      <c r="AN22" s="17">
        <f t="shared" si="20"/>
        <v>475</v>
      </c>
      <c r="AO22" s="17">
        <f t="shared" si="21"/>
        <v>558.33333333333337</v>
      </c>
      <c r="AP22" s="18">
        <f t="shared" si="22"/>
        <v>600</v>
      </c>
      <c r="AQ22" s="18">
        <f t="shared" si="23"/>
        <v>575</v>
      </c>
      <c r="AR22" s="18">
        <f t="shared" si="24"/>
        <v>594.44444444444434</v>
      </c>
      <c r="AS22" s="119">
        <f t="shared" si="25"/>
        <v>5.6388888888888893</v>
      </c>
    </row>
    <row r="23" spans="1:45" x14ac:dyDescent="0.3">
      <c r="A23" s="500"/>
      <c r="B23" s="244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12">
        <v>550</v>
      </c>
      <c r="F23" s="28">
        <v>475</v>
      </c>
      <c r="G23" s="28">
        <v>550</v>
      </c>
      <c r="H23" s="28">
        <v>550</v>
      </c>
      <c r="I23" s="30">
        <v>650</v>
      </c>
      <c r="J23" s="12">
        <v>500</v>
      </c>
      <c r="K23" s="28">
        <v>500</v>
      </c>
      <c r="L23" s="28">
        <v>575</v>
      </c>
      <c r="M23" s="28">
        <v>575</v>
      </c>
      <c r="N23" s="30">
        <v>575</v>
      </c>
      <c r="O23" s="12">
        <v>550</v>
      </c>
      <c r="P23" s="28">
        <v>550</v>
      </c>
      <c r="Q23" s="28">
        <v>600</v>
      </c>
      <c r="R23" s="28">
        <v>600</v>
      </c>
      <c r="S23" s="32">
        <v>600</v>
      </c>
      <c r="T23" s="16">
        <f t="shared" si="0"/>
        <v>533.33333333333337</v>
      </c>
      <c r="U23" s="191">
        <f t="shared" si="1"/>
        <v>508.33333333333331</v>
      </c>
      <c r="V23" s="191">
        <f t="shared" si="2"/>
        <v>575</v>
      </c>
      <c r="W23" s="191">
        <f t="shared" si="3"/>
        <v>575</v>
      </c>
      <c r="X23" s="192">
        <f t="shared" si="4"/>
        <v>608.33333333333337</v>
      </c>
      <c r="Y23" s="16">
        <f t="shared" si="5"/>
        <v>533.33333333333337</v>
      </c>
      <c r="Z23" s="191">
        <f t="shared" si="6"/>
        <v>508.33333333333331</v>
      </c>
      <c r="AA23" s="191">
        <f t="shared" si="7"/>
        <v>575</v>
      </c>
      <c r="AB23" s="191">
        <f t="shared" si="8"/>
        <v>575</v>
      </c>
      <c r="AC23" s="193">
        <f t="shared" si="9"/>
        <v>608.33333333333337</v>
      </c>
      <c r="AD23" s="65">
        <f t="shared" si="10"/>
        <v>550</v>
      </c>
      <c r="AE23" s="14">
        <f t="shared" si="11"/>
        <v>500</v>
      </c>
      <c r="AF23" s="14">
        <f t="shared" si="12"/>
        <v>538.88888888888903</v>
      </c>
      <c r="AG23" s="15">
        <f t="shared" si="13"/>
        <v>550</v>
      </c>
      <c r="AH23" s="15">
        <f t="shared" si="14"/>
        <v>475</v>
      </c>
      <c r="AI23" s="15">
        <f t="shared" si="15"/>
        <v>505.55555555555549</v>
      </c>
      <c r="AJ23" s="16">
        <f t="shared" si="16"/>
        <v>600</v>
      </c>
      <c r="AK23" s="16">
        <f t="shared" si="17"/>
        <v>550</v>
      </c>
      <c r="AL23" s="16">
        <f t="shared" si="18"/>
        <v>575</v>
      </c>
      <c r="AM23" s="17">
        <f t="shared" si="19"/>
        <v>600</v>
      </c>
      <c r="AN23" s="17">
        <f t="shared" si="20"/>
        <v>550</v>
      </c>
      <c r="AO23" s="17">
        <f t="shared" si="21"/>
        <v>575</v>
      </c>
      <c r="AP23" s="18">
        <f t="shared" si="22"/>
        <v>650</v>
      </c>
      <c r="AQ23" s="18">
        <f t="shared" si="23"/>
        <v>575</v>
      </c>
      <c r="AR23" s="18">
        <f t="shared" si="24"/>
        <v>605.55555555555566</v>
      </c>
      <c r="AS23" s="119">
        <f t="shared" si="25"/>
        <v>5.6</v>
      </c>
    </row>
    <row r="24" spans="1:45" x14ac:dyDescent="0.3">
      <c r="A24" s="500"/>
      <c r="B24" s="244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12">
        <v>575</v>
      </c>
      <c r="F24" s="28">
        <v>575</v>
      </c>
      <c r="G24" s="28">
        <v>625</v>
      </c>
      <c r="H24" s="28">
        <v>550</v>
      </c>
      <c r="I24" s="30">
        <v>575</v>
      </c>
      <c r="J24" s="12">
        <v>575</v>
      </c>
      <c r="K24" s="28">
        <v>600</v>
      </c>
      <c r="L24" s="28">
        <v>600</v>
      </c>
      <c r="M24" s="28">
        <v>625</v>
      </c>
      <c r="N24" s="30">
        <v>625</v>
      </c>
      <c r="O24" s="12">
        <v>600</v>
      </c>
      <c r="P24" s="28">
        <v>600</v>
      </c>
      <c r="Q24" s="28">
        <v>600</v>
      </c>
      <c r="R24" s="28">
        <v>700</v>
      </c>
      <c r="S24" s="32">
        <v>625</v>
      </c>
      <c r="T24" s="16">
        <f t="shared" si="0"/>
        <v>583.33333333333337</v>
      </c>
      <c r="U24" s="191">
        <f t="shared" si="1"/>
        <v>591.66666666666663</v>
      </c>
      <c r="V24" s="191">
        <f t="shared" si="2"/>
        <v>608.33333333333337</v>
      </c>
      <c r="W24" s="191">
        <f t="shared" si="3"/>
        <v>625</v>
      </c>
      <c r="X24" s="192">
        <f t="shared" si="4"/>
        <v>608.33333333333337</v>
      </c>
      <c r="Y24" s="16">
        <f t="shared" si="5"/>
        <v>583.33333333333337</v>
      </c>
      <c r="Z24" s="191">
        <f t="shared" si="6"/>
        <v>591.66666666666663</v>
      </c>
      <c r="AA24" s="191">
        <f t="shared" si="7"/>
        <v>608.33333333333337</v>
      </c>
      <c r="AB24" s="191">
        <f t="shared" si="8"/>
        <v>625</v>
      </c>
      <c r="AC24" s="193">
        <f t="shared" si="9"/>
        <v>608.33333333333337</v>
      </c>
      <c r="AD24" s="65">
        <f t="shared" si="10"/>
        <v>600</v>
      </c>
      <c r="AE24" s="14">
        <f t="shared" si="11"/>
        <v>575</v>
      </c>
      <c r="AF24" s="14">
        <f t="shared" si="12"/>
        <v>580.55555555555566</v>
      </c>
      <c r="AG24" s="15">
        <f t="shared" si="13"/>
        <v>600</v>
      </c>
      <c r="AH24" s="15">
        <f t="shared" si="14"/>
        <v>575</v>
      </c>
      <c r="AI24" s="15">
        <f t="shared" si="15"/>
        <v>594.44444444444434</v>
      </c>
      <c r="AJ24" s="16">
        <f t="shared" si="16"/>
        <v>625</v>
      </c>
      <c r="AK24" s="16">
        <f t="shared" si="17"/>
        <v>600</v>
      </c>
      <c r="AL24" s="16">
        <f t="shared" si="18"/>
        <v>605.55555555555566</v>
      </c>
      <c r="AM24" s="17">
        <f t="shared" si="19"/>
        <v>700</v>
      </c>
      <c r="AN24" s="17">
        <f t="shared" si="20"/>
        <v>550</v>
      </c>
      <c r="AO24" s="17">
        <f t="shared" si="21"/>
        <v>625</v>
      </c>
      <c r="AP24" s="18">
        <f t="shared" si="22"/>
        <v>625</v>
      </c>
      <c r="AQ24" s="18">
        <f t="shared" si="23"/>
        <v>575</v>
      </c>
      <c r="AR24" s="18">
        <f t="shared" si="24"/>
        <v>613.88888888888903</v>
      </c>
      <c r="AS24" s="119">
        <f t="shared" si="25"/>
        <v>6.0388888888888888</v>
      </c>
    </row>
    <row r="25" spans="1:45" x14ac:dyDescent="0.3">
      <c r="A25" s="500"/>
      <c r="B25" s="244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12">
        <v>550</v>
      </c>
      <c r="F25" s="28">
        <v>550</v>
      </c>
      <c r="G25" s="28">
        <v>500</v>
      </c>
      <c r="H25" s="28">
        <v>500</v>
      </c>
      <c r="I25" s="30">
        <v>525</v>
      </c>
      <c r="J25" s="12">
        <v>600</v>
      </c>
      <c r="K25" s="28">
        <v>600</v>
      </c>
      <c r="L25" s="28">
        <v>525</v>
      </c>
      <c r="M25" s="28">
        <v>625</v>
      </c>
      <c r="N25" s="30">
        <v>625</v>
      </c>
      <c r="O25" s="12">
        <v>500</v>
      </c>
      <c r="P25" s="28">
        <v>600</v>
      </c>
      <c r="Q25" s="28">
        <v>650</v>
      </c>
      <c r="R25" s="28">
        <v>650</v>
      </c>
      <c r="S25" s="32">
        <v>675</v>
      </c>
      <c r="T25" s="16">
        <f t="shared" si="0"/>
        <v>550</v>
      </c>
      <c r="U25" s="191">
        <f t="shared" si="1"/>
        <v>583.33333333333337</v>
      </c>
      <c r="V25" s="191">
        <f t="shared" si="2"/>
        <v>558.33333333333337</v>
      </c>
      <c r="W25" s="191">
        <f t="shared" si="3"/>
        <v>591.66666666666663</v>
      </c>
      <c r="X25" s="192">
        <f t="shared" si="4"/>
        <v>608.33333333333337</v>
      </c>
      <c r="Y25" s="16">
        <f t="shared" si="5"/>
        <v>550</v>
      </c>
      <c r="Z25" s="191">
        <f t="shared" si="6"/>
        <v>583.33333333333337</v>
      </c>
      <c r="AA25" s="191">
        <f t="shared" si="7"/>
        <v>558.33333333333337</v>
      </c>
      <c r="AB25" s="191">
        <f t="shared" si="8"/>
        <v>591.66666666666663</v>
      </c>
      <c r="AC25" s="193">
        <f t="shared" si="9"/>
        <v>608.33333333333337</v>
      </c>
      <c r="AD25" s="65">
        <f t="shared" si="10"/>
        <v>600</v>
      </c>
      <c r="AE25" s="14">
        <f t="shared" si="11"/>
        <v>500</v>
      </c>
      <c r="AF25" s="14">
        <f t="shared" si="12"/>
        <v>550</v>
      </c>
      <c r="AG25" s="15">
        <f t="shared" si="13"/>
        <v>600</v>
      </c>
      <c r="AH25" s="15">
        <f t="shared" si="14"/>
        <v>550</v>
      </c>
      <c r="AI25" s="15">
        <f t="shared" si="15"/>
        <v>588.88888888888903</v>
      </c>
      <c r="AJ25" s="16">
        <f t="shared" si="16"/>
        <v>650</v>
      </c>
      <c r="AK25" s="16">
        <f t="shared" si="17"/>
        <v>500</v>
      </c>
      <c r="AL25" s="16">
        <f t="shared" si="18"/>
        <v>547.22222222222229</v>
      </c>
      <c r="AM25" s="17">
        <f t="shared" si="19"/>
        <v>650</v>
      </c>
      <c r="AN25" s="17">
        <f t="shared" si="20"/>
        <v>500</v>
      </c>
      <c r="AO25" s="17">
        <f t="shared" si="21"/>
        <v>602.77777777777771</v>
      </c>
      <c r="AP25" s="18">
        <f t="shared" si="22"/>
        <v>675</v>
      </c>
      <c r="AQ25" s="18">
        <f t="shared" si="23"/>
        <v>525</v>
      </c>
      <c r="AR25" s="18">
        <f t="shared" si="24"/>
        <v>613.88888888888903</v>
      </c>
      <c r="AS25" s="119">
        <f t="shared" si="25"/>
        <v>5.8055555555555562</v>
      </c>
    </row>
    <row r="26" spans="1:45" x14ac:dyDescent="0.3">
      <c r="A26" s="500"/>
      <c r="B26" s="244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12">
        <v>475</v>
      </c>
      <c r="F26" s="28">
        <v>525</v>
      </c>
      <c r="G26" s="28">
        <v>525</v>
      </c>
      <c r="H26" s="28">
        <v>575</v>
      </c>
      <c r="I26" s="30">
        <v>575</v>
      </c>
      <c r="J26" s="12">
        <v>575</v>
      </c>
      <c r="K26" s="28">
        <v>600</v>
      </c>
      <c r="L26" s="28">
        <v>575</v>
      </c>
      <c r="M26" s="28">
        <v>725</v>
      </c>
      <c r="N26" s="30">
        <v>650</v>
      </c>
      <c r="O26" s="12">
        <v>450</v>
      </c>
      <c r="P26" s="28">
        <v>600</v>
      </c>
      <c r="Q26" s="28">
        <v>600</v>
      </c>
      <c r="R26" s="28">
        <v>750</v>
      </c>
      <c r="S26" s="32">
        <v>600</v>
      </c>
      <c r="T26" s="16">
        <f t="shared" si="0"/>
        <v>500</v>
      </c>
      <c r="U26" s="191">
        <f t="shared" si="1"/>
        <v>575</v>
      </c>
      <c r="V26" s="191">
        <f t="shared" si="2"/>
        <v>566.66666666666663</v>
      </c>
      <c r="W26" s="191">
        <f t="shared" si="3"/>
        <v>683.33333333333337</v>
      </c>
      <c r="X26" s="192">
        <f t="shared" si="4"/>
        <v>608.33333333333337</v>
      </c>
      <c r="Y26" s="16">
        <f t="shared" si="5"/>
        <v>500</v>
      </c>
      <c r="Z26" s="191">
        <f t="shared" si="6"/>
        <v>575</v>
      </c>
      <c r="AA26" s="191">
        <f t="shared" si="7"/>
        <v>566.66666666666663</v>
      </c>
      <c r="AB26" s="191">
        <f t="shared" si="8"/>
        <v>683.33333333333337</v>
      </c>
      <c r="AC26" s="193">
        <f t="shared" si="9"/>
        <v>608.33333333333337</v>
      </c>
      <c r="AD26" s="65">
        <f t="shared" si="10"/>
        <v>575</v>
      </c>
      <c r="AE26" s="14">
        <f t="shared" si="11"/>
        <v>450</v>
      </c>
      <c r="AF26" s="14">
        <f t="shared" si="12"/>
        <v>491.66666666666669</v>
      </c>
      <c r="AG26" s="15">
        <f t="shared" si="13"/>
        <v>600</v>
      </c>
      <c r="AH26" s="15">
        <f t="shared" si="14"/>
        <v>525</v>
      </c>
      <c r="AI26" s="15">
        <f t="shared" si="15"/>
        <v>583.33333333333337</v>
      </c>
      <c r="AJ26" s="16">
        <f t="shared" si="16"/>
        <v>600</v>
      </c>
      <c r="AK26" s="16">
        <f t="shared" si="17"/>
        <v>525</v>
      </c>
      <c r="AL26" s="16">
        <f t="shared" si="18"/>
        <v>569.44444444444434</v>
      </c>
      <c r="AM26" s="17">
        <f t="shared" si="19"/>
        <v>750</v>
      </c>
      <c r="AN26" s="17">
        <f t="shared" si="20"/>
        <v>575</v>
      </c>
      <c r="AO26" s="17">
        <f t="shared" si="21"/>
        <v>697.22222222222229</v>
      </c>
      <c r="AP26" s="18">
        <f t="shared" si="22"/>
        <v>650</v>
      </c>
      <c r="AQ26" s="18">
        <f t="shared" si="23"/>
        <v>575</v>
      </c>
      <c r="AR26" s="18">
        <f t="shared" si="24"/>
        <v>605.55555555555566</v>
      </c>
      <c r="AS26" s="119">
        <f t="shared" si="25"/>
        <v>5.8944444444444448</v>
      </c>
    </row>
    <row r="27" spans="1:45" x14ac:dyDescent="0.3">
      <c r="A27" s="500"/>
      <c r="B27" s="244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12">
        <v>575</v>
      </c>
      <c r="F27" s="28">
        <v>600</v>
      </c>
      <c r="G27" s="28">
        <v>600</v>
      </c>
      <c r="H27" s="28">
        <v>550</v>
      </c>
      <c r="I27" s="30">
        <v>625</v>
      </c>
      <c r="J27" s="12">
        <v>500</v>
      </c>
      <c r="K27" s="28">
        <v>525</v>
      </c>
      <c r="L27" s="28">
        <v>575</v>
      </c>
      <c r="M27" s="28">
        <v>525</v>
      </c>
      <c r="N27" s="30">
        <v>550</v>
      </c>
      <c r="O27" s="12">
        <v>600</v>
      </c>
      <c r="P27" s="28">
        <v>600</v>
      </c>
      <c r="Q27" s="28">
        <v>725</v>
      </c>
      <c r="R27" s="28">
        <v>750</v>
      </c>
      <c r="S27" s="32">
        <v>700</v>
      </c>
      <c r="T27" s="16">
        <f t="shared" si="0"/>
        <v>558.33333333333337</v>
      </c>
      <c r="U27" s="191">
        <f t="shared" si="1"/>
        <v>575</v>
      </c>
      <c r="V27" s="191">
        <f t="shared" si="2"/>
        <v>633.33333333333337</v>
      </c>
      <c r="W27" s="191">
        <f t="shared" si="3"/>
        <v>608.33333333333337</v>
      </c>
      <c r="X27" s="192">
        <f t="shared" si="4"/>
        <v>625</v>
      </c>
      <c r="Y27" s="16">
        <f t="shared" si="5"/>
        <v>558.33333333333337</v>
      </c>
      <c r="Z27" s="191">
        <f t="shared" si="6"/>
        <v>575</v>
      </c>
      <c r="AA27" s="191">
        <f t="shared" si="7"/>
        <v>633.33333333333337</v>
      </c>
      <c r="AB27" s="191">
        <f t="shared" si="8"/>
        <v>608.33333333333337</v>
      </c>
      <c r="AC27" s="193">
        <f t="shared" si="9"/>
        <v>625</v>
      </c>
      <c r="AD27" s="65">
        <f t="shared" si="10"/>
        <v>600</v>
      </c>
      <c r="AE27" s="14">
        <f t="shared" si="11"/>
        <v>500</v>
      </c>
      <c r="AF27" s="14">
        <f t="shared" si="12"/>
        <v>563.88888888888903</v>
      </c>
      <c r="AG27" s="15">
        <f t="shared" si="13"/>
        <v>600</v>
      </c>
      <c r="AH27" s="15">
        <f t="shared" si="14"/>
        <v>525</v>
      </c>
      <c r="AI27" s="15">
        <f t="shared" si="15"/>
        <v>583.33333333333337</v>
      </c>
      <c r="AJ27" s="16">
        <f t="shared" si="16"/>
        <v>725</v>
      </c>
      <c r="AK27" s="16">
        <f t="shared" si="17"/>
        <v>575</v>
      </c>
      <c r="AL27" s="16">
        <f t="shared" si="18"/>
        <v>622.22222222222229</v>
      </c>
      <c r="AM27" s="17">
        <f t="shared" si="19"/>
        <v>750</v>
      </c>
      <c r="AN27" s="17">
        <f t="shared" si="20"/>
        <v>525</v>
      </c>
      <c r="AO27" s="17">
        <f t="shared" si="21"/>
        <v>588.88888888888903</v>
      </c>
      <c r="AP27" s="18">
        <f t="shared" si="22"/>
        <v>700</v>
      </c>
      <c r="AQ27" s="18">
        <f t="shared" si="23"/>
        <v>550</v>
      </c>
      <c r="AR27" s="18">
        <f t="shared" si="24"/>
        <v>625</v>
      </c>
      <c r="AS27" s="119">
        <f t="shared" si="25"/>
        <v>5.9666666666666677</v>
      </c>
    </row>
    <row r="28" spans="1:45" x14ac:dyDescent="0.3">
      <c r="A28" s="500"/>
      <c r="B28" s="244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12">
        <v>525</v>
      </c>
      <c r="F28" s="28">
        <v>550</v>
      </c>
      <c r="G28" s="28">
        <v>550</v>
      </c>
      <c r="H28" s="28">
        <v>600</v>
      </c>
      <c r="I28" s="30">
        <v>600</v>
      </c>
      <c r="J28" s="12">
        <v>500</v>
      </c>
      <c r="K28" s="28">
        <v>550</v>
      </c>
      <c r="L28" s="28">
        <v>550</v>
      </c>
      <c r="M28" s="28">
        <v>550</v>
      </c>
      <c r="N28" s="30">
        <v>575</v>
      </c>
      <c r="O28" s="12">
        <v>500</v>
      </c>
      <c r="P28" s="28">
        <v>550</v>
      </c>
      <c r="Q28" s="28">
        <v>600</v>
      </c>
      <c r="R28" s="28">
        <v>600</v>
      </c>
      <c r="S28" s="32">
        <v>650</v>
      </c>
      <c r="T28" s="16">
        <f t="shared" si="0"/>
        <v>508.33333333333331</v>
      </c>
      <c r="U28" s="191">
        <f t="shared" si="1"/>
        <v>550</v>
      </c>
      <c r="V28" s="191">
        <f t="shared" si="2"/>
        <v>566.66666666666663</v>
      </c>
      <c r="W28" s="191">
        <f t="shared" si="3"/>
        <v>583.33333333333337</v>
      </c>
      <c r="X28" s="192">
        <f t="shared" si="4"/>
        <v>608.33333333333337</v>
      </c>
      <c r="Y28" s="16">
        <f t="shared" si="5"/>
        <v>508.33333333333331</v>
      </c>
      <c r="Z28" s="191">
        <f t="shared" si="6"/>
        <v>550</v>
      </c>
      <c r="AA28" s="191">
        <f t="shared" si="7"/>
        <v>566.66666666666663</v>
      </c>
      <c r="AB28" s="191">
        <f t="shared" si="8"/>
        <v>583.33333333333337</v>
      </c>
      <c r="AC28" s="193">
        <f t="shared" si="9"/>
        <v>608.33333333333337</v>
      </c>
      <c r="AD28" s="65">
        <f t="shared" si="10"/>
        <v>525</v>
      </c>
      <c r="AE28" s="14">
        <f t="shared" si="11"/>
        <v>500</v>
      </c>
      <c r="AF28" s="14">
        <f t="shared" si="12"/>
        <v>505.55555555555549</v>
      </c>
      <c r="AG28" s="15">
        <f t="shared" si="13"/>
        <v>550</v>
      </c>
      <c r="AH28" s="15">
        <f t="shared" si="14"/>
        <v>550</v>
      </c>
      <c r="AI28" s="15">
        <f t="shared" si="15"/>
        <v>550</v>
      </c>
      <c r="AJ28" s="16">
        <f t="shared" si="16"/>
        <v>600</v>
      </c>
      <c r="AK28" s="16">
        <f t="shared" si="17"/>
        <v>550</v>
      </c>
      <c r="AL28" s="16">
        <f t="shared" si="18"/>
        <v>561.11111111111097</v>
      </c>
      <c r="AM28" s="17">
        <f t="shared" si="19"/>
        <v>600</v>
      </c>
      <c r="AN28" s="17">
        <f t="shared" si="20"/>
        <v>550</v>
      </c>
      <c r="AO28" s="17">
        <f t="shared" si="21"/>
        <v>588.88888888888903</v>
      </c>
      <c r="AP28" s="18">
        <f t="shared" si="22"/>
        <v>650</v>
      </c>
      <c r="AQ28" s="18">
        <f t="shared" si="23"/>
        <v>575</v>
      </c>
      <c r="AR28" s="18">
        <f t="shared" si="24"/>
        <v>605.55555555555566</v>
      </c>
      <c r="AS28" s="119">
        <f t="shared" si="25"/>
        <v>5.6222222222222227</v>
      </c>
    </row>
    <row r="29" spans="1:45" x14ac:dyDescent="0.3">
      <c r="A29" s="500"/>
      <c r="B29" s="244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12">
        <v>550</v>
      </c>
      <c r="F29" s="28">
        <v>550</v>
      </c>
      <c r="G29" s="28">
        <v>575</v>
      </c>
      <c r="H29" s="28">
        <v>525</v>
      </c>
      <c r="I29" s="30">
        <v>575</v>
      </c>
      <c r="J29" s="12">
        <v>500</v>
      </c>
      <c r="K29" s="28">
        <v>550</v>
      </c>
      <c r="L29" s="28">
        <v>600</v>
      </c>
      <c r="M29" s="28">
        <v>550</v>
      </c>
      <c r="N29" s="30">
        <v>550</v>
      </c>
      <c r="O29" s="12">
        <v>600</v>
      </c>
      <c r="P29" s="28">
        <v>600</v>
      </c>
      <c r="Q29" s="28">
        <v>725</v>
      </c>
      <c r="R29" s="28">
        <v>550</v>
      </c>
      <c r="S29" s="32">
        <v>650</v>
      </c>
      <c r="T29" s="16">
        <f t="shared" si="0"/>
        <v>550</v>
      </c>
      <c r="U29" s="191">
        <f t="shared" si="1"/>
        <v>566.66666666666663</v>
      </c>
      <c r="V29" s="191">
        <f t="shared" si="2"/>
        <v>633.33333333333337</v>
      </c>
      <c r="W29" s="191">
        <f t="shared" si="3"/>
        <v>541.66666666666663</v>
      </c>
      <c r="X29" s="192">
        <f t="shared" si="4"/>
        <v>591.66666666666663</v>
      </c>
      <c r="Y29" s="16">
        <f t="shared" si="5"/>
        <v>550</v>
      </c>
      <c r="Z29" s="191">
        <f t="shared" si="6"/>
        <v>566.66666666666663</v>
      </c>
      <c r="AA29" s="191">
        <f t="shared" si="7"/>
        <v>633.33333333333337</v>
      </c>
      <c r="AB29" s="191">
        <f t="shared" si="8"/>
        <v>541.66666666666663</v>
      </c>
      <c r="AC29" s="193">
        <f t="shared" si="9"/>
        <v>591.66666666666663</v>
      </c>
      <c r="AD29" s="65">
        <f t="shared" si="10"/>
        <v>600</v>
      </c>
      <c r="AE29" s="14">
        <f t="shared" si="11"/>
        <v>500</v>
      </c>
      <c r="AF29" s="14">
        <f t="shared" si="12"/>
        <v>550</v>
      </c>
      <c r="AG29" s="15">
        <f t="shared" si="13"/>
        <v>600</v>
      </c>
      <c r="AH29" s="15">
        <f t="shared" si="14"/>
        <v>550</v>
      </c>
      <c r="AI29" s="15">
        <f t="shared" si="15"/>
        <v>561.11111111111097</v>
      </c>
      <c r="AJ29" s="16">
        <f t="shared" si="16"/>
        <v>725</v>
      </c>
      <c r="AK29" s="16">
        <f t="shared" si="17"/>
        <v>575</v>
      </c>
      <c r="AL29" s="16">
        <f t="shared" si="18"/>
        <v>622.22222222222229</v>
      </c>
      <c r="AM29" s="17">
        <f t="shared" si="19"/>
        <v>550</v>
      </c>
      <c r="AN29" s="17">
        <f t="shared" si="20"/>
        <v>525</v>
      </c>
      <c r="AO29" s="17">
        <f t="shared" si="21"/>
        <v>544.44444444444434</v>
      </c>
      <c r="AP29" s="18">
        <f t="shared" si="22"/>
        <v>650</v>
      </c>
      <c r="AQ29" s="18">
        <f t="shared" si="23"/>
        <v>550</v>
      </c>
      <c r="AR29" s="18">
        <f t="shared" si="24"/>
        <v>586.11111111111097</v>
      </c>
      <c r="AS29" s="119">
        <f t="shared" si="25"/>
        <v>5.7277777777777761</v>
      </c>
    </row>
    <row r="30" spans="1:45" x14ac:dyDescent="0.3">
      <c r="A30" s="500"/>
      <c r="B30" s="244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12">
        <v>500</v>
      </c>
      <c r="F30" s="28">
        <v>525</v>
      </c>
      <c r="G30" s="28">
        <v>550</v>
      </c>
      <c r="H30" s="28">
        <v>550</v>
      </c>
      <c r="I30" s="30">
        <v>600</v>
      </c>
      <c r="J30" s="12">
        <v>525</v>
      </c>
      <c r="K30" s="28">
        <v>500</v>
      </c>
      <c r="L30" s="28">
        <v>500</v>
      </c>
      <c r="M30" s="28">
        <v>550</v>
      </c>
      <c r="N30" s="30">
        <v>575</v>
      </c>
      <c r="O30" s="12">
        <v>550</v>
      </c>
      <c r="P30" s="28">
        <v>550</v>
      </c>
      <c r="Q30" s="28">
        <v>600</v>
      </c>
      <c r="R30" s="28">
        <v>625</v>
      </c>
      <c r="S30" s="32">
        <v>600</v>
      </c>
      <c r="T30" s="16">
        <f t="shared" si="0"/>
        <v>525</v>
      </c>
      <c r="U30" s="191">
        <f t="shared" si="1"/>
        <v>525</v>
      </c>
      <c r="V30" s="191">
        <f t="shared" si="2"/>
        <v>550</v>
      </c>
      <c r="W30" s="191">
        <f t="shared" si="3"/>
        <v>575</v>
      </c>
      <c r="X30" s="192">
        <f t="shared" si="4"/>
        <v>591.66666666666663</v>
      </c>
      <c r="Y30" s="16">
        <f t="shared" si="5"/>
        <v>525</v>
      </c>
      <c r="Z30" s="191">
        <f t="shared" si="6"/>
        <v>525</v>
      </c>
      <c r="AA30" s="191">
        <f t="shared" si="7"/>
        <v>550</v>
      </c>
      <c r="AB30" s="191">
        <f t="shared" si="8"/>
        <v>575</v>
      </c>
      <c r="AC30" s="193">
        <f t="shared" si="9"/>
        <v>591.66666666666663</v>
      </c>
      <c r="AD30" s="65">
        <f t="shared" si="10"/>
        <v>550</v>
      </c>
      <c r="AE30" s="14">
        <f t="shared" si="11"/>
        <v>500</v>
      </c>
      <c r="AF30" s="14">
        <f t="shared" si="12"/>
        <v>525</v>
      </c>
      <c r="AG30" s="15">
        <f t="shared" si="13"/>
        <v>550</v>
      </c>
      <c r="AH30" s="15">
        <f t="shared" si="14"/>
        <v>500</v>
      </c>
      <c r="AI30" s="15">
        <f t="shared" si="15"/>
        <v>525</v>
      </c>
      <c r="AJ30" s="16">
        <f t="shared" si="16"/>
        <v>600</v>
      </c>
      <c r="AK30" s="16">
        <f t="shared" si="17"/>
        <v>500</v>
      </c>
      <c r="AL30" s="16">
        <f t="shared" si="18"/>
        <v>550</v>
      </c>
      <c r="AM30" s="17">
        <f t="shared" si="19"/>
        <v>625</v>
      </c>
      <c r="AN30" s="17">
        <f t="shared" si="20"/>
        <v>550</v>
      </c>
      <c r="AO30" s="17">
        <f t="shared" si="21"/>
        <v>566.66666666666663</v>
      </c>
      <c r="AP30" s="18">
        <f t="shared" si="22"/>
        <v>600</v>
      </c>
      <c r="AQ30" s="18">
        <f t="shared" si="23"/>
        <v>575</v>
      </c>
      <c r="AR30" s="18">
        <f t="shared" si="24"/>
        <v>594.44444444444434</v>
      </c>
      <c r="AS30" s="119">
        <f>AVERAGE(AF30,AI30,AL30,AO30,AR30)/$AT$5</f>
        <v>5.5222222222222221</v>
      </c>
    </row>
    <row r="31" spans="1:45" x14ac:dyDescent="0.3">
      <c r="A31" s="500"/>
      <c r="B31" s="244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12">
        <v>600</v>
      </c>
      <c r="F31" s="28">
        <v>600</v>
      </c>
      <c r="G31" s="28">
        <v>625</v>
      </c>
      <c r="H31" s="28">
        <v>650</v>
      </c>
      <c r="I31" s="30">
        <v>625</v>
      </c>
      <c r="J31" s="12">
        <v>550</v>
      </c>
      <c r="K31" s="28">
        <v>550</v>
      </c>
      <c r="L31" s="28">
        <v>500</v>
      </c>
      <c r="M31" s="28">
        <v>550</v>
      </c>
      <c r="N31" s="30">
        <v>600</v>
      </c>
      <c r="O31" s="12">
        <v>600</v>
      </c>
      <c r="P31" s="28">
        <v>650</v>
      </c>
      <c r="Q31" s="28">
        <v>700</v>
      </c>
      <c r="R31" s="28">
        <v>700</v>
      </c>
      <c r="S31" s="32">
        <v>700</v>
      </c>
      <c r="T31" s="16">
        <f t="shared" si="0"/>
        <v>583.33333333333337</v>
      </c>
      <c r="U31" s="191">
        <f t="shared" si="1"/>
        <v>600</v>
      </c>
      <c r="V31" s="191">
        <f t="shared" si="2"/>
        <v>608.33333333333337</v>
      </c>
      <c r="W31" s="191">
        <f t="shared" si="3"/>
        <v>633.33333333333337</v>
      </c>
      <c r="X31" s="192">
        <f t="shared" si="4"/>
        <v>641.66666666666663</v>
      </c>
      <c r="Y31" s="16">
        <f t="shared" si="5"/>
        <v>583.33333333333337</v>
      </c>
      <c r="Z31" s="191">
        <f t="shared" si="6"/>
        <v>600</v>
      </c>
      <c r="AA31" s="191">
        <f t="shared" si="7"/>
        <v>608.33333333333337</v>
      </c>
      <c r="AB31" s="191">
        <f t="shared" si="8"/>
        <v>633.33333333333337</v>
      </c>
      <c r="AC31" s="193">
        <f t="shared" si="9"/>
        <v>641.66666666666663</v>
      </c>
      <c r="AD31" s="65">
        <f t="shared" si="10"/>
        <v>600</v>
      </c>
      <c r="AE31" s="14">
        <f t="shared" si="11"/>
        <v>550</v>
      </c>
      <c r="AF31" s="14">
        <f t="shared" si="12"/>
        <v>588.88888888888903</v>
      </c>
      <c r="AG31" s="15">
        <f t="shared" si="13"/>
        <v>650</v>
      </c>
      <c r="AH31" s="15">
        <f t="shared" si="14"/>
        <v>550</v>
      </c>
      <c r="AI31" s="15">
        <f t="shared" si="15"/>
        <v>600</v>
      </c>
      <c r="AJ31" s="16">
        <f t="shared" si="16"/>
        <v>700</v>
      </c>
      <c r="AK31" s="16">
        <f t="shared" si="17"/>
        <v>500</v>
      </c>
      <c r="AL31" s="16">
        <f t="shared" si="18"/>
        <v>613.88888888888903</v>
      </c>
      <c r="AM31" s="17">
        <f t="shared" si="19"/>
        <v>700</v>
      </c>
      <c r="AN31" s="17">
        <f t="shared" si="20"/>
        <v>550</v>
      </c>
      <c r="AO31" s="17">
        <f t="shared" si="21"/>
        <v>638.88888888888903</v>
      </c>
      <c r="AP31" s="18">
        <f t="shared" si="22"/>
        <v>700</v>
      </c>
      <c r="AQ31" s="18">
        <f t="shared" si="23"/>
        <v>600</v>
      </c>
      <c r="AR31" s="18">
        <f t="shared" si="24"/>
        <v>636.11111111111097</v>
      </c>
      <c r="AS31" s="119">
        <f t="shared" si="25"/>
        <v>6.1555555555555568</v>
      </c>
    </row>
    <row r="32" spans="1:45" x14ac:dyDescent="0.3">
      <c r="A32" s="500"/>
      <c r="B32" s="244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12">
        <v>575</v>
      </c>
      <c r="F32" s="28">
        <v>550</v>
      </c>
      <c r="G32" s="28">
        <v>475</v>
      </c>
      <c r="H32" s="28">
        <v>525</v>
      </c>
      <c r="I32" s="30">
        <v>550</v>
      </c>
      <c r="J32" s="12">
        <v>525</v>
      </c>
      <c r="K32" s="28">
        <v>475</v>
      </c>
      <c r="L32" s="28">
        <v>500</v>
      </c>
      <c r="M32" s="28">
        <v>575</v>
      </c>
      <c r="N32" s="30">
        <v>525</v>
      </c>
      <c r="O32" s="12">
        <v>625</v>
      </c>
      <c r="P32" s="28">
        <v>600</v>
      </c>
      <c r="Q32" s="28">
        <v>500</v>
      </c>
      <c r="R32" s="28">
        <v>675</v>
      </c>
      <c r="S32" s="32">
        <v>550</v>
      </c>
      <c r="T32" s="16">
        <f t="shared" si="0"/>
        <v>575</v>
      </c>
      <c r="U32" s="191">
        <f t="shared" si="1"/>
        <v>541.66666666666663</v>
      </c>
      <c r="V32" s="191">
        <f t="shared" si="2"/>
        <v>491.66666666666669</v>
      </c>
      <c r="W32" s="191">
        <f t="shared" si="3"/>
        <v>591.66666666666663</v>
      </c>
      <c r="X32" s="192">
        <f t="shared" si="4"/>
        <v>541.66666666666663</v>
      </c>
      <c r="Y32" s="16">
        <f t="shared" si="5"/>
        <v>575</v>
      </c>
      <c r="Z32" s="191">
        <f t="shared" si="6"/>
        <v>541.66666666666663</v>
      </c>
      <c r="AA32" s="191">
        <f t="shared" si="7"/>
        <v>491.66666666666669</v>
      </c>
      <c r="AB32" s="191">
        <f t="shared" si="8"/>
        <v>591.66666666666663</v>
      </c>
      <c r="AC32" s="193">
        <f t="shared" si="9"/>
        <v>541.66666666666663</v>
      </c>
      <c r="AD32" s="65">
        <f t="shared" si="10"/>
        <v>625</v>
      </c>
      <c r="AE32" s="14">
        <f t="shared" si="11"/>
        <v>525</v>
      </c>
      <c r="AF32" s="14">
        <f t="shared" si="12"/>
        <v>575</v>
      </c>
      <c r="AG32" s="15">
        <f t="shared" si="13"/>
        <v>600</v>
      </c>
      <c r="AH32" s="15">
        <f t="shared" si="14"/>
        <v>475</v>
      </c>
      <c r="AI32" s="15">
        <f t="shared" si="15"/>
        <v>544.44444444444434</v>
      </c>
      <c r="AJ32" s="16">
        <f t="shared" si="16"/>
        <v>500</v>
      </c>
      <c r="AK32" s="16">
        <f t="shared" si="17"/>
        <v>475</v>
      </c>
      <c r="AL32" s="16">
        <f t="shared" si="18"/>
        <v>494.44444444444451</v>
      </c>
      <c r="AM32" s="17">
        <f t="shared" si="19"/>
        <v>675</v>
      </c>
      <c r="AN32" s="17">
        <f t="shared" si="20"/>
        <v>525</v>
      </c>
      <c r="AO32" s="17">
        <f t="shared" si="21"/>
        <v>586.11111111111097</v>
      </c>
      <c r="AP32" s="18">
        <f t="shared" si="22"/>
        <v>550</v>
      </c>
      <c r="AQ32" s="18">
        <f t="shared" si="23"/>
        <v>525</v>
      </c>
      <c r="AR32" s="18">
        <f t="shared" si="24"/>
        <v>544.44444444444434</v>
      </c>
      <c r="AS32" s="119">
        <f t="shared" si="25"/>
        <v>5.4888888888888889</v>
      </c>
    </row>
    <row r="33" spans="1:45" x14ac:dyDescent="0.3">
      <c r="A33" s="500"/>
      <c r="B33" s="244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12">
        <v>550</v>
      </c>
      <c r="F33" s="535">
        <f>450</f>
        <v>450</v>
      </c>
      <c r="G33" s="28">
        <v>500</v>
      </c>
      <c r="H33" s="28">
        <v>525</v>
      </c>
      <c r="I33" s="30">
        <v>550</v>
      </c>
      <c r="J33" s="12">
        <v>500</v>
      </c>
      <c r="K33" s="535">
        <f>350</f>
        <v>350</v>
      </c>
      <c r="L33" s="28">
        <v>475</v>
      </c>
      <c r="M33" s="28">
        <v>550</v>
      </c>
      <c r="N33" s="30">
        <v>525</v>
      </c>
      <c r="O33" s="12">
        <v>525</v>
      </c>
      <c r="P33" s="28">
        <v>300</v>
      </c>
      <c r="Q33" s="28">
        <v>600</v>
      </c>
      <c r="R33" s="28">
        <v>650</v>
      </c>
      <c r="S33" s="32">
        <v>600</v>
      </c>
      <c r="T33" s="16">
        <f t="shared" si="0"/>
        <v>525</v>
      </c>
      <c r="U33" s="191">
        <f t="shared" si="1"/>
        <v>366.66666666666669</v>
      </c>
      <c r="V33" s="191">
        <f t="shared" si="2"/>
        <v>525</v>
      </c>
      <c r="W33" s="191">
        <f t="shared" si="3"/>
        <v>575</v>
      </c>
      <c r="X33" s="192">
        <f t="shared" si="4"/>
        <v>558.33333333333337</v>
      </c>
      <c r="Y33" s="16">
        <f t="shared" si="5"/>
        <v>525</v>
      </c>
      <c r="Z33" s="191">
        <f t="shared" si="6"/>
        <v>366.66666666666669</v>
      </c>
      <c r="AA33" s="191">
        <f t="shared" si="7"/>
        <v>525</v>
      </c>
      <c r="AB33" s="191">
        <f t="shared" si="8"/>
        <v>575</v>
      </c>
      <c r="AC33" s="193">
        <f t="shared" si="9"/>
        <v>558.33333333333337</v>
      </c>
      <c r="AD33" s="65">
        <f t="shared" si="10"/>
        <v>550</v>
      </c>
      <c r="AE33" s="14">
        <f t="shared" si="11"/>
        <v>500</v>
      </c>
      <c r="AF33" s="14">
        <f t="shared" si="12"/>
        <v>525</v>
      </c>
      <c r="AG33" s="15">
        <f t="shared" si="13"/>
        <v>450</v>
      </c>
      <c r="AH33" s="15">
        <f t="shared" si="14"/>
        <v>300</v>
      </c>
      <c r="AI33" s="536">
        <f>(SUM(F33,K33,P33,U33,Z33)-AG33-AH33)/3-200</f>
        <v>161.11111111111114</v>
      </c>
      <c r="AJ33" s="16">
        <f t="shared" si="16"/>
        <v>600</v>
      </c>
      <c r="AK33" s="16">
        <f t="shared" si="17"/>
        <v>475</v>
      </c>
      <c r="AL33" s="16">
        <f t="shared" si="18"/>
        <v>516.66666666666663</v>
      </c>
      <c r="AM33" s="17">
        <f t="shared" si="19"/>
        <v>650</v>
      </c>
      <c r="AN33" s="17">
        <f t="shared" si="20"/>
        <v>525</v>
      </c>
      <c r="AO33" s="17">
        <f t="shared" si="21"/>
        <v>566.66666666666663</v>
      </c>
      <c r="AP33" s="18">
        <f t="shared" si="22"/>
        <v>600</v>
      </c>
      <c r="AQ33" s="18">
        <f t="shared" si="23"/>
        <v>525</v>
      </c>
      <c r="AR33" s="18">
        <f t="shared" si="24"/>
        <v>555.55555555555566</v>
      </c>
      <c r="AS33" s="119">
        <f>AVERAGE(AF33,AI33,AL33,AO33,AR33)/$AT$5</f>
        <v>4.6500000000000004</v>
      </c>
    </row>
    <row r="34" spans="1:45" x14ac:dyDescent="0.3">
      <c r="A34" s="500"/>
      <c r="B34" s="244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12">
        <v>525</v>
      </c>
      <c r="F34" s="28">
        <v>525</v>
      </c>
      <c r="G34" s="28">
        <v>575</v>
      </c>
      <c r="H34" s="28">
        <v>600</v>
      </c>
      <c r="I34" s="30">
        <v>575</v>
      </c>
      <c r="J34" s="12">
        <v>550</v>
      </c>
      <c r="K34" s="28">
        <v>500</v>
      </c>
      <c r="L34" s="28">
        <v>500</v>
      </c>
      <c r="M34" s="28">
        <v>575</v>
      </c>
      <c r="N34" s="30">
        <v>575</v>
      </c>
      <c r="O34" s="12">
        <v>550</v>
      </c>
      <c r="P34" s="28">
        <v>550</v>
      </c>
      <c r="Q34" s="28">
        <v>600</v>
      </c>
      <c r="R34" s="28">
        <v>575</v>
      </c>
      <c r="S34" s="32">
        <v>600</v>
      </c>
      <c r="T34" s="16">
        <f t="shared" si="0"/>
        <v>541.66666666666663</v>
      </c>
      <c r="U34" s="191">
        <f t="shared" si="1"/>
        <v>525</v>
      </c>
      <c r="V34" s="191">
        <f t="shared" si="2"/>
        <v>558.33333333333337</v>
      </c>
      <c r="W34" s="191">
        <f t="shared" si="3"/>
        <v>583.33333333333337</v>
      </c>
      <c r="X34" s="192">
        <f t="shared" si="4"/>
        <v>583.33333333333337</v>
      </c>
      <c r="Y34" s="16">
        <f t="shared" si="5"/>
        <v>541.66666666666663</v>
      </c>
      <c r="Z34" s="191">
        <f t="shared" si="6"/>
        <v>525</v>
      </c>
      <c r="AA34" s="191">
        <f t="shared" si="7"/>
        <v>558.33333333333337</v>
      </c>
      <c r="AB34" s="191">
        <f t="shared" si="8"/>
        <v>583.33333333333337</v>
      </c>
      <c r="AC34" s="193">
        <f t="shared" si="9"/>
        <v>583.33333333333337</v>
      </c>
      <c r="AD34" s="65">
        <f t="shared" si="10"/>
        <v>550</v>
      </c>
      <c r="AE34" s="14">
        <f t="shared" si="11"/>
        <v>525</v>
      </c>
      <c r="AF34" s="14">
        <f t="shared" si="12"/>
        <v>544.44444444444434</v>
      </c>
      <c r="AG34" s="15">
        <f t="shared" si="13"/>
        <v>550</v>
      </c>
      <c r="AH34" s="15">
        <f t="shared" si="14"/>
        <v>500</v>
      </c>
      <c r="AI34" s="15">
        <f t="shared" si="15"/>
        <v>525</v>
      </c>
      <c r="AJ34" s="16">
        <f t="shared" si="16"/>
        <v>600</v>
      </c>
      <c r="AK34" s="16">
        <f t="shared" si="17"/>
        <v>500</v>
      </c>
      <c r="AL34" s="16">
        <f t="shared" si="18"/>
        <v>563.88888888888903</v>
      </c>
      <c r="AM34" s="17">
        <f t="shared" si="19"/>
        <v>600</v>
      </c>
      <c r="AN34" s="17">
        <f t="shared" si="20"/>
        <v>575</v>
      </c>
      <c r="AO34" s="17">
        <f t="shared" si="21"/>
        <v>580.55555555555566</v>
      </c>
      <c r="AP34" s="18">
        <f t="shared" si="22"/>
        <v>600</v>
      </c>
      <c r="AQ34" s="18">
        <f t="shared" si="23"/>
        <v>575</v>
      </c>
      <c r="AR34" s="18">
        <f t="shared" si="24"/>
        <v>580.55555555555566</v>
      </c>
      <c r="AS34" s="119">
        <f t="shared" si="25"/>
        <v>5.5888888888888895</v>
      </c>
    </row>
    <row r="35" spans="1:45" x14ac:dyDescent="0.3">
      <c r="A35" s="593" t="s">
        <v>270</v>
      </c>
      <c r="B35" s="646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34"/>
      <c r="F35" s="636"/>
      <c r="G35" s="636"/>
      <c r="H35" s="636"/>
      <c r="I35" s="635"/>
      <c r="J35" s="634"/>
      <c r="K35" s="636"/>
      <c r="L35" s="636"/>
      <c r="M35" s="636"/>
      <c r="N35" s="635"/>
      <c r="O35" s="634"/>
      <c r="P35" s="636"/>
      <c r="Q35" s="636"/>
      <c r="R35" s="636"/>
      <c r="S35" s="657"/>
      <c r="T35" s="637">
        <f t="shared" si="0"/>
        <v>0</v>
      </c>
      <c r="U35" s="658">
        <f t="shared" si="1"/>
        <v>0</v>
      </c>
      <c r="V35" s="658">
        <f t="shared" si="2"/>
        <v>0</v>
      </c>
      <c r="W35" s="658">
        <f t="shared" si="3"/>
        <v>0</v>
      </c>
      <c r="X35" s="659">
        <f t="shared" si="4"/>
        <v>0</v>
      </c>
      <c r="Y35" s="637">
        <f t="shared" si="5"/>
        <v>0</v>
      </c>
      <c r="Z35" s="658">
        <f t="shared" si="6"/>
        <v>0</v>
      </c>
      <c r="AA35" s="658">
        <f t="shared" si="7"/>
        <v>0</v>
      </c>
      <c r="AB35" s="658">
        <f t="shared" si="8"/>
        <v>0</v>
      </c>
      <c r="AC35" s="638">
        <f t="shared" si="9"/>
        <v>0</v>
      </c>
      <c r="AD35" s="660">
        <f t="shared" si="10"/>
        <v>0</v>
      </c>
      <c r="AE35" s="637">
        <f t="shared" si="11"/>
        <v>0</v>
      </c>
      <c r="AF35" s="637">
        <f t="shared" si="12"/>
        <v>0</v>
      </c>
      <c r="AG35" s="637">
        <f t="shared" si="13"/>
        <v>0</v>
      </c>
      <c r="AH35" s="637">
        <f t="shared" si="14"/>
        <v>0</v>
      </c>
      <c r="AI35" s="637">
        <f t="shared" si="15"/>
        <v>0</v>
      </c>
      <c r="AJ35" s="637">
        <f t="shared" si="16"/>
        <v>0</v>
      </c>
      <c r="AK35" s="637">
        <f t="shared" si="17"/>
        <v>0</v>
      </c>
      <c r="AL35" s="637">
        <f t="shared" si="18"/>
        <v>0</v>
      </c>
      <c r="AM35" s="637">
        <f t="shared" si="19"/>
        <v>0</v>
      </c>
      <c r="AN35" s="637">
        <f t="shared" si="20"/>
        <v>0</v>
      </c>
      <c r="AO35" s="637">
        <f t="shared" si="21"/>
        <v>0</v>
      </c>
      <c r="AP35" s="637">
        <f t="shared" si="22"/>
        <v>0</v>
      </c>
      <c r="AQ35" s="637">
        <f t="shared" si="23"/>
        <v>0</v>
      </c>
      <c r="AR35" s="637">
        <f t="shared" si="24"/>
        <v>0</v>
      </c>
      <c r="AS35" s="639">
        <f t="shared" si="25"/>
        <v>0</v>
      </c>
    </row>
    <row r="36" spans="1:45" x14ac:dyDescent="0.3">
      <c r="A36" s="500"/>
      <c r="B36" s="244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12">
        <v>625</v>
      </c>
      <c r="F36" s="28">
        <v>600</v>
      </c>
      <c r="G36" s="28">
        <v>550</v>
      </c>
      <c r="H36" s="28">
        <v>575</v>
      </c>
      <c r="I36" s="30">
        <v>575</v>
      </c>
      <c r="J36" s="12">
        <v>550</v>
      </c>
      <c r="K36" s="28">
        <v>450</v>
      </c>
      <c r="L36" s="28">
        <v>500</v>
      </c>
      <c r="M36" s="28">
        <v>625</v>
      </c>
      <c r="N36" s="30">
        <v>575</v>
      </c>
      <c r="O36" s="12">
        <v>650</v>
      </c>
      <c r="P36" s="28">
        <v>550</v>
      </c>
      <c r="Q36" s="28">
        <v>450</v>
      </c>
      <c r="R36" s="28">
        <v>700</v>
      </c>
      <c r="S36" s="32">
        <v>550</v>
      </c>
      <c r="T36" s="16">
        <f t="shared" si="0"/>
        <v>608.33333333333337</v>
      </c>
      <c r="U36" s="191">
        <f t="shared" si="1"/>
        <v>533.33333333333337</v>
      </c>
      <c r="V36" s="191">
        <f t="shared" si="2"/>
        <v>500</v>
      </c>
      <c r="W36" s="191">
        <f t="shared" si="3"/>
        <v>633.33333333333337</v>
      </c>
      <c r="X36" s="192">
        <f t="shared" si="4"/>
        <v>566.66666666666663</v>
      </c>
      <c r="Y36" s="16">
        <f t="shared" si="5"/>
        <v>608.33333333333337</v>
      </c>
      <c r="Z36" s="191">
        <f t="shared" si="6"/>
        <v>533.33333333333337</v>
      </c>
      <c r="AA36" s="191">
        <f t="shared" si="7"/>
        <v>500</v>
      </c>
      <c r="AB36" s="191">
        <f t="shared" si="8"/>
        <v>633.33333333333337</v>
      </c>
      <c r="AC36" s="193">
        <f t="shared" si="9"/>
        <v>566.66666666666663</v>
      </c>
      <c r="AD36" s="65">
        <f t="shared" si="10"/>
        <v>650</v>
      </c>
      <c r="AE36" s="14">
        <f t="shared" si="11"/>
        <v>550</v>
      </c>
      <c r="AF36" s="14">
        <f t="shared" si="12"/>
        <v>613.88888888888903</v>
      </c>
      <c r="AG36" s="15">
        <f t="shared" si="13"/>
        <v>600</v>
      </c>
      <c r="AH36" s="15">
        <f t="shared" si="14"/>
        <v>450</v>
      </c>
      <c r="AI36" s="15">
        <f t="shared" si="15"/>
        <v>538.88888888888903</v>
      </c>
      <c r="AJ36" s="16">
        <f t="shared" si="16"/>
        <v>550</v>
      </c>
      <c r="AK36" s="16">
        <f t="shared" si="17"/>
        <v>450</v>
      </c>
      <c r="AL36" s="16">
        <f t="shared" si="18"/>
        <v>500</v>
      </c>
      <c r="AM36" s="17">
        <f t="shared" si="19"/>
        <v>700</v>
      </c>
      <c r="AN36" s="17">
        <f t="shared" si="20"/>
        <v>575</v>
      </c>
      <c r="AO36" s="17">
        <f t="shared" si="21"/>
        <v>630.55555555555566</v>
      </c>
      <c r="AP36" s="18">
        <f t="shared" si="22"/>
        <v>575</v>
      </c>
      <c r="AQ36" s="18">
        <f t="shared" si="23"/>
        <v>550</v>
      </c>
      <c r="AR36" s="18">
        <f t="shared" si="24"/>
        <v>569.44444444444434</v>
      </c>
      <c r="AS36" s="119">
        <f t="shared" si="25"/>
        <v>5.7055555555555566</v>
      </c>
    </row>
    <row r="37" spans="1:45" hidden="1" x14ac:dyDescent="0.3">
      <c r="A37" s="500"/>
      <c r="B37" s="244">
        <v>32</v>
      </c>
      <c r="C37" s="95">
        <f>VLOOKUP(B:B,'Start List Kids'!C:F,2,FALSE)</f>
        <v>0</v>
      </c>
      <c r="D37" s="114">
        <f>VLOOKUP(B:B,'Start List Kids'!C:F,4,FALSE)</f>
        <v>0</v>
      </c>
      <c r="E37" s="12"/>
      <c r="F37" s="28"/>
      <c r="G37" s="28"/>
      <c r="H37" s="28"/>
      <c r="I37" s="30"/>
      <c r="J37" s="12"/>
      <c r="K37" s="28"/>
      <c r="L37" s="28"/>
      <c r="M37" s="28"/>
      <c r="N37" s="30"/>
      <c r="O37" s="12"/>
      <c r="P37" s="28"/>
      <c r="Q37" s="28"/>
      <c r="R37" s="28"/>
      <c r="S37" s="32"/>
      <c r="T37" s="16">
        <f t="shared" si="0"/>
        <v>0</v>
      </c>
      <c r="U37" s="191">
        <f t="shared" si="1"/>
        <v>0</v>
      </c>
      <c r="V37" s="191">
        <f t="shared" si="2"/>
        <v>0</v>
      </c>
      <c r="W37" s="191">
        <f t="shared" si="3"/>
        <v>0</v>
      </c>
      <c r="X37" s="192">
        <f t="shared" si="4"/>
        <v>0</v>
      </c>
      <c r="Y37" s="16">
        <f t="shared" si="5"/>
        <v>0</v>
      </c>
      <c r="Z37" s="191">
        <f t="shared" si="6"/>
        <v>0</v>
      </c>
      <c r="AA37" s="191">
        <f t="shared" si="7"/>
        <v>0</v>
      </c>
      <c r="AB37" s="191">
        <f t="shared" si="8"/>
        <v>0</v>
      </c>
      <c r="AC37" s="193">
        <f t="shared" si="9"/>
        <v>0</v>
      </c>
      <c r="AD37" s="65">
        <f t="shared" si="10"/>
        <v>0</v>
      </c>
      <c r="AE37" s="14">
        <f t="shared" si="11"/>
        <v>0</v>
      </c>
      <c r="AF37" s="14">
        <f t="shared" si="12"/>
        <v>0</v>
      </c>
      <c r="AG37" s="15">
        <f t="shared" si="13"/>
        <v>0</v>
      </c>
      <c r="AH37" s="15">
        <f t="shared" si="14"/>
        <v>0</v>
      </c>
      <c r="AI37" s="15">
        <f t="shared" si="15"/>
        <v>0</v>
      </c>
      <c r="AJ37" s="16">
        <f t="shared" si="16"/>
        <v>0</v>
      </c>
      <c r="AK37" s="16">
        <f t="shared" si="17"/>
        <v>0</v>
      </c>
      <c r="AL37" s="16">
        <f t="shared" si="18"/>
        <v>0</v>
      </c>
      <c r="AM37" s="17">
        <f t="shared" si="19"/>
        <v>0</v>
      </c>
      <c r="AN37" s="17">
        <f t="shared" si="20"/>
        <v>0</v>
      </c>
      <c r="AO37" s="17">
        <f t="shared" si="21"/>
        <v>0</v>
      </c>
      <c r="AP37" s="18">
        <f t="shared" si="22"/>
        <v>0</v>
      </c>
      <c r="AQ37" s="18">
        <f t="shared" si="23"/>
        <v>0</v>
      </c>
      <c r="AR37" s="18">
        <f t="shared" si="24"/>
        <v>0</v>
      </c>
      <c r="AS37" s="119">
        <f t="shared" si="25"/>
        <v>0</v>
      </c>
    </row>
    <row r="38" spans="1:45" hidden="1" x14ac:dyDescent="0.3">
      <c r="A38" s="500"/>
      <c r="B38" s="244">
        <v>33</v>
      </c>
      <c r="C38" s="95">
        <f>VLOOKUP(B:B,'Start List Kids'!C:F,2,FALSE)</f>
        <v>0</v>
      </c>
      <c r="D38" s="114">
        <f>VLOOKUP(B:B,'Start List Kids'!C:F,4,FALSE)</f>
        <v>0</v>
      </c>
      <c r="E38" s="12"/>
      <c r="F38" s="28"/>
      <c r="G38" s="28"/>
      <c r="H38" s="28"/>
      <c r="I38" s="30"/>
      <c r="J38" s="12"/>
      <c r="K38" s="28"/>
      <c r="L38" s="28"/>
      <c r="M38" s="28"/>
      <c r="N38" s="30"/>
      <c r="O38" s="12"/>
      <c r="P38" s="28"/>
      <c r="Q38" s="28"/>
      <c r="R38" s="28"/>
      <c r="S38" s="32"/>
      <c r="T38" s="16">
        <f t="shared" ref="T38:T69" si="26">+(E38+J38+O38)/3</f>
        <v>0</v>
      </c>
      <c r="U38" s="191">
        <f t="shared" ref="U38:U69" si="27">+(F38+K38+P38)/3</f>
        <v>0</v>
      </c>
      <c r="V38" s="191">
        <f t="shared" ref="V38:V69" si="28">+(G38+L38+Q38)/3</f>
        <v>0</v>
      </c>
      <c r="W38" s="191">
        <f t="shared" ref="W38:W69" si="29">+(H38+M38+R38)/3</f>
        <v>0</v>
      </c>
      <c r="X38" s="192">
        <f t="shared" ref="X38:X69" si="30">+(I38+N38+S38)/3</f>
        <v>0</v>
      </c>
      <c r="Y38" s="16">
        <f t="shared" ref="Y38:Y69" si="31">+(E38+J38+O38+T38)/4</f>
        <v>0</v>
      </c>
      <c r="Z38" s="191">
        <f t="shared" ref="Z38:Z69" si="32">+(F38+K38+P38+U38)/4</f>
        <v>0</v>
      </c>
      <c r="AA38" s="191">
        <f t="shared" ref="AA38:AA69" si="33">+(G38+L38+Q38+V38)/4</f>
        <v>0</v>
      </c>
      <c r="AB38" s="191">
        <f t="shared" ref="AB38:AB69" si="34">+(H38+M38+R38+W38)/4</f>
        <v>0</v>
      </c>
      <c r="AC38" s="193">
        <f t="shared" ref="AC38:AC69" si="35">+(I38+N38+S38+X38)/4</f>
        <v>0</v>
      </c>
      <c r="AD38" s="65">
        <f t="shared" ref="AD38:AD69" si="36">MAX(E38,J38,O38,T38,Y38)</f>
        <v>0</v>
      </c>
      <c r="AE38" s="14">
        <f t="shared" ref="AE38:AE69" si="37">MIN(E38,J38,O38,T38,Y38)</f>
        <v>0</v>
      </c>
      <c r="AF38" s="14">
        <f t="shared" ref="AF38:AF69" si="38">(SUM(E38,J38,O38,T38,Y38)-AD38-AE38)/3</f>
        <v>0</v>
      </c>
      <c r="AG38" s="15">
        <f t="shared" ref="AG38:AG69" si="39">MAX(F38,K38,P38,U38,Z38)</f>
        <v>0</v>
      </c>
      <c r="AH38" s="15">
        <f t="shared" ref="AH38:AH69" si="40">MIN(F38,K38,P38,U38,Z38)</f>
        <v>0</v>
      </c>
      <c r="AI38" s="15">
        <f t="shared" ref="AI38:AI69" si="41">(SUM(F38,K38,P38,U38,Z38)-AG38-AH38)/3</f>
        <v>0</v>
      </c>
      <c r="AJ38" s="16">
        <f t="shared" ref="AJ38:AJ69" si="42">MAX(G38,L38,Q38,V38,AA38)</f>
        <v>0</v>
      </c>
      <c r="AK38" s="16">
        <f t="shared" ref="AK38:AK69" si="43">MIN(G38,L38,Q38,V38,AA38)</f>
        <v>0</v>
      </c>
      <c r="AL38" s="16">
        <f t="shared" ref="AL38:AL69" si="44">(SUM(G38,L38,Q38,V38,AA38)-AJ38-AK38)/3</f>
        <v>0</v>
      </c>
      <c r="AM38" s="17">
        <f t="shared" ref="AM38:AM69" si="45">MAX(H38,M38,R38,W38,AB38)</f>
        <v>0</v>
      </c>
      <c r="AN38" s="17">
        <f t="shared" ref="AN38:AN69" si="46">MIN(H38,M38,R38,W38,AB38)</f>
        <v>0</v>
      </c>
      <c r="AO38" s="17">
        <f t="shared" ref="AO38:AO69" si="47">(SUM(H38,M38,R38,W38,AB38)-AM38-AN38)/3</f>
        <v>0</v>
      </c>
      <c r="AP38" s="18">
        <f t="shared" ref="AP38:AP69" si="48">MAX(I38,N38,S38,X38,AC38)</f>
        <v>0</v>
      </c>
      <c r="AQ38" s="18">
        <f t="shared" ref="AQ38:AQ69" si="49">MIN(I38,N38,S38,X38,AC38)</f>
        <v>0</v>
      </c>
      <c r="AR38" s="18">
        <f t="shared" ref="AR38:AR69" si="50">(SUM(I38,N38,S38,X38,AC38)-AP38-AQ38)/3</f>
        <v>0</v>
      </c>
      <c r="AS38" s="119">
        <f t="shared" ref="AS38:AS69" si="51">AVERAGE(AF38,AI38,AL38,AO38,AR38)/$AT$5</f>
        <v>0</v>
      </c>
    </row>
    <row r="39" spans="1:45" hidden="1" x14ac:dyDescent="0.3">
      <c r="A39" s="500"/>
      <c r="B39" s="244">
        <v>34</v>
      </c>
      <c r="C39" s="95">
        <f>VLOOKUP(B:B,'Start List Kids'!C:F,2,FALSE)</f>
        <v>0</v>
      </c>
      <c r="D39" s="114">
        <f>VLOOKUP(B:B,'Start List Kids'!C:F,4,FALSE)</f>
        <v>0</v>
      </c>
      <c r="E39" s="12"/>
      <c r="F39" s="28"/>
      <c r="G39" s="28"/>
      <c r="H39" s="28"/>
      <c r="I39" s="30"/>
      <c r="J39" s="12"/>
      <c r="K39" s="28"/>
      <c r="L39" s="28"/>
      <c r="M39" s="28"/>
      <c r="N39" s="30"/>
      <c r="O39" s="12"/>
      <c r="P39" s="28"/>
      <c r="Q39" s="28"/>
      <c r="R39" s="28"/>
      <c r="S39" s="32"/>
      <c r="T39" s="16">
        <f t="shared" si="26"/>
        <v>0</v>
      </c>
      <c r="U39" s="191">
        <f t="shared" si="27"/>
        <v>0</v>
      </c>
      <c r="V39" s="191">
        <f t="shared" si="28"/>
        <v>0</v>
      </c>
      <c r="W39" s="191">
        <f t="shared" si="29"/>
        <v>0</v>
      </c>
      <c r="X39" s="192">
        <f t="shared" si="30"/>
        <v>0</v>
      </c>
      <c r="Y39" s="16">
        <f t="shared" si="31"/>
        <v>0</v>
      </c>
      <c r="Z39" s="191">
        <f t="shared" si="32"/>
        <v>0</v>
      </c>
      <c r="AA39" s="191">
        <f t="shared" si="33"/>
        <v>0</v>
      </c>
      <c r="AB39" s="191">
        <f t="shared" si="34"/>
        <v>0</v>
      </c>
      <c r="AC39" s="193">
        <f t="shared" si="35"/>
        <v>0</v>
      </c>
      <c r="AD39" s="65">
        <f t="shared" si="36"/>
        <v>0</v>
      </c>
      <c r="AE39" s="14">
        <f t="shared" si="37"/>
        <v>0</v>
      </c>
      <c r="AF39" s="14">
        <f t="shared" si="38"/>
        <v>0</v>
      </c>
      <c r="AG39" s="15">
        <f t="shared" si="39"/>
        <v>0</v>
      </c>
      <c r="AH39" s="15">
        <f t="shared" si="40"/>
        <v>0</v>
      </c>
      <c r="AI39" s="15">
        <f t="shared" si="41"/>
        <v>0</v>
      </c>
      <c r="AJ39" s="16">
        <f t="shared" si="42"/>
        <v>0</v>
      </c>
      <c r="AK39" s="16">
        <f t="shared" si="43"/>
        <v>0</v>
      </c>
      <c r="AL39" s="16">
        <f t="shared" si="44"/>
        <v>0</v>
      </c>
      <c r="AM39" s="17">
        <f t="shared" si="45"/>
        <v>0</v>
      </c>
      <c r="AN39" s="17">
        <f t="shared" si="46"/>
        <v>0</v>
      </c>
      <c r="AO39" s="17">
        <f t="shared" si="47"/>
        <v>0</v>
      </c>
      <c r="AP39" s="18">
        <f t="shared" si="48"/>
        <v>0</v>
      </c>
      <c r="AQ39" s="18">
        <f t="shared" si="49"/>
        <v>0</v>
      </c>
      <c r="AR39" s="18">
        <f t="shared" si="50"/>
        <v>0</v>
      </c>
      <c r="AS39" s="119">
        <f t="shared" si="51"/>
        <v>0</v>
      </c>
    </row>
    <row r="40" spans="1:45" hidden="1" x14ac:dyDescent="0.3">
      <c r="A40" s="500"/>
      <c r="B40" s="244">
        <v>35</v>
      </c>
      <c r="C40" s="95">
        <f>VLOOKUP(B:B,'Start List Kids'!C:F,2,FALSE)</f>
        <v>0</v>
      </c>
      <c r="D40" s="114">
        <f>VLOOKUP(B:B,'Start List Kids'!C:F,4,FALSE)</f>
        <v>0</v>
      </c>
      <c r="E40" s="12"/>
      <c r="F40" s="28"/>
      <c r="G40" s="28"/>
      <c r="H40" s="28"/>
      <c r="I40" s="30"/>
      <c r="J40" s="12"/>
      <c r="K40" s="28"/>
      <c r="L40" s="28"/>
      <c r="M40" s="28"/>
      <c r="N40" s="30"/>
      <c r="O40" s="12"/>
      <c r="P40" s="28"/>
      <c r="Q40" s="28"/>
      <c r="R40" s="28"/>
      <c r="S40" s="32"/>
      <c r="T40" s="16">
        <f t="shared" si="26"/>
        <v>0</v>
      </c>
      <c r="U40" s="191">
        <f t="shared" si="27"/>
        <v>0</v>
      </c>
      <c r="V40" s="191">
        <f t="shared" si="28"/>
        <v>0</v>
      </c>
      <c r="W40" s="191">
        <f t="shared" si="29"/>
        <v>0</v>
      </c>
      <c r="X40" s="192">
        <f t="shared" si="30"/>
        <v>0</v>
      </c>
      <c r="Y40" s="16">
        <f t="shared" si="31"/>
        <v>0</v>
      </c>
      <c r="Z40" s="191">
        <f t="shared" si="32"/>
        <v>0</v>
      </c>
      <c r="AA40" s="191">
        <f t="shared" si="33"/>
        <v>0</v>
      </c>
      <c r="AB40" s="191">
        <f t="shared" si="34"/>
        <v>0</v>
      </c>
      <c r="AC40" s="193">
        <f t="shared" si="35"/>
        <v>0</v>
      </c>
      <c r="AD40" s="65">
        <f t="shared" si="36"/>
        <v>0</v>
      </c>
      <c r="AE40" s="14">
        <f t="shared" si="37"/>
        <v>0</v>
      </c>
      <c r="AF40" s="14">
        <f t="shared" si="38"/>
        <v>0</v>
      </c>
      <c r="AG40" s="15">
        <f t="shared" si="39"/>
        <v>0</v>
      </c>
      <c r="AH40" s="15">
        <f t="shared" si="40"/>
        <v>0</v>
      </c>
      <c r="AI40" s="15">
        <f t="shared" si="41"/>
        <v>0</v>
      </c>
      <c r="AJ40" s="16">
        <f t="shared" si="42"/>
        <v>0</v>
      </c>
      <c r="AK40" s="16">
        <f t="shared" si="43"/>
        <v>0</v>
      </c>
      <c r="AL40" s="16">
        <f t="shared" si="44"/>
        <v>0</v>
      </c>
      <c r="AM40" s="17">
        <f t="shared" si="45"/>
        <v>0</v>
      </c>
      <c r="AN40" s="17">
        <f t="shared" si="46"/>
        <v>0</v>
      </c>
      <c r="AO40" s="17">
        <f t="shared" si="47"/>
        <v>0</v>
      </c>
      <c r="AP40" s="18">
        <f t="shared" si="48"/>
        <v>0</v>
      </c>
      <c r="AQ40" s="18">
        <f t="shared" si="49"/>
        <v>0</v>
      </c>
      <c r="AR40" s="18">
        <f t="shared" si="50"/>
        <v>0</v>
      </c>
      <c r="AS40" s="119">
        <f t="shared" si="51"/>
        <v>0</v>
      </c>
    </row>
    <row r="41" spans="1:45" hidden="1" x14ac:dyDescent="0.3">
      <c r="A41" s="500"/>
      <c r="B41" s="244">
        <v>36</v>
      </c>
      <c r="C41" s="95">
        <f>VLOOKUP(B:B,'Start List Kids'!C:F,2,FALSE)</f>
        <v>0</v>
      </c>
      <c r="D41" s="114">
        <f>VLOOKUP(B:B,'Start List Kids'!C:F,4,FALSE)</f>
        <v>0</v>
      </c>
      <c r="E41" s="12"/>
      <c r="F41" s="28"/>
      <c r="G41" s="28"/>
      <c r="H41" s="28"/>
      <c r="I41" s="30"/>
      <c r="J41" s="12"/>
      <c r="K41" s="28"/>
      <c r="L41" s="28"/>
      <c r="M41" s="28"/>
      <c r="N41" s="30"/>
      <c r="O41" s="12"/>
      <c r="P41" s="28"/>
      <c r="Q41" s="28"/>
      <c r="R41" s="28"/>
      <c r="S41" s="32"/>
      <c r="T41" s="16">
        <f t="shared" si="26"/>
        <v>0</v>
      </c>
      <c r="U41" s="191">
        <f t="shared" si="27"/>
        <v>0</v>
      </c>
      <c r="V41" s="191">
        <f t="shared" si="28"/>
        <v>0</v>
      </c>
      <c r="W41" s="191">
        <f t="shared" si="29"/>
        <v>0</v>
      </c>
      <c r="X41" s="192">
        <f t="shared" si="30"/>
        <v>0</v>
      </c>
      <c r="Y41" s="16">
        <f t="shared" si="31"/>
        <v>0</v>
      </c>
      <c r="Z41" s="191">
        <f t="shared" si="32"/>
        <v>0</v>
      </c>
      <c r="AA41" s="191">
        <f t="shared" si="33"/>
        <v>0</v>
      </c>
      <c r="AB41" s="191">
        <f t="shared" si="34"/>
        <v>0</v>
      </c>
      <c r="AC41" s="193">
        <f t="shared" si="35"/>
        <v>0</v>
      </c>
      <c r="AD41" s="65">
        <f t="shared" si="36"/>
        <v>0</v>
      </c>
      <c r="AE41" s="14">
        <f t="shared" si="37"/>
        <v>0</v>
      </c>
      <c r="AF41" s="14">
        <f t="shared" si="38"/>
        <v>0</v>
      </c>
      <c r="AG41" s="15">
        <f t="shared" si="39"/>
        <v>0</v>
      </c>
      <c r="AH41" s="15">
        <f t="shared" si="40"/>
        <v>0</v>
      </c>
      <c r="AI41" s="15">
        <f t="shared" si="41"/>
        <v>0</v>
      </c>
      <c r="AJ41" s="16">
        <f t="shared" si="42"/>
        <v>0</v>
      </c>
      <c r="AK41" s="16">
        <f t="shared" si="43"/>
        <v>0</v>
      </c>
      <c r="AL41" s="16">
        <f t="shared" si="44"/>
        <v>0</v>
      </c>
      <c r="AM41" s="17">
        <f t="shared" si="45"/>
        <v>0</v>
      </c>
      <c r="AN41" s="17">
        <f t="shared" si="46"/>
        <v>0</v>
      </c>
      <c r="AO41" s="17">
        <f t="shared" si="47"/>
        <v>0</v>
      </c>
      <c r="AP41" s="18">
        <f t="shared" si="48"/>
        <v>0</v>
      </c>
      <c r="AQ41" s="18">
        <f t="shared" si="49"/>
        <v>0</v>
      </c>
      <c r="AR41" s="18">
        <f t="shared" si="50"/>
        <v>0</v>
      </c>
      <c r="AS41" s="119">
        <f t="shared" si="51"/>
        <v>0</v>
      </c>
    </row>
    <row r="42" spans="1:45" hidden="1" x14ac:dyDescent="0.3">
      <c r="A42" s="500"/>
      <c r="B42" s="244">
        <v>37</v>
      </c>
      <c r="C42" s="95">
        <f>VLOOKUP(B:B,'Start List Kids'!C:F,2,FALSE)</f>
        <v>0</v>
      </c>
      <c r="D42" s="114">
        <f>VLOOKUP(B:B,'Start List Kids'!C:F,4,FALSE)</f>
        <v>0</v>
      </c>
      <c r="E42" s="12"/>
      <c r="F42" s="28"/>
      <c r="G42" s="28"/>
      <c r="H42" s="28"/>
      <c r="I42" s="30"/>
      <c r="J42" s="12"/>
      <c r="K42" s="28"/>
      <c r="L42" s="28"/>
      <c r="M42" s="28"/>
      <c r="N42" s="30"/>
      <c r="O42" s="12"/>
      <c r="P42" s="28"/>
      <c r="Q42" s="28"/>
      <c r="R42" s="28"/>
      <c r="S42" s="32"/>
      <c r="T42" s="16">
        <f t="shared" si="26"/>
        <v>0</v>
      </c>
      <c r="U42" s="191">
        <f t="shared" si="27"/>
        <v>0</v>
      </c>
      <c r="V42" s="191">
        <f t="shared" si="28"/>
        <v>0</v>
      </c>
      <c r="W42" s="191">
        <f t="shared" si="29"/>
        <v>0</v>
      </c>
      <c r="X42" s="192">
        <f t="shared" si="30"/>
        <v>0</v>
      </c>
      <c r="Y42" s="16">
        <f t="shared" si="31"/>
        <v>0</v>
      </c>
      <c r="Z42" s="191">
        <f t="shared" si="32"/>
        <v>0</v>
      </c>
      <c r="AA42" s="191">
        <f t="shared" si="33"/>
        <v>0</v>
      </c>
      <c r="AB42" s="191">
        <f t="shared" si="34"/>
        <v>0</v>
      </c>
      <c r="AC42" s="193">
        <f t="shared" si="35"/>
        <v>0</v>
      </c>
      <c r="AD42" s="65">
        <f t="shared" si="36"/>
        <v>0</v>
      </c>
      <c r="AE42" s="14">
        <f t="shared" si="37"/>
        <v>0</v>
      </c>
      <c r="AF42" s="14">
        <f t="shared" si="38"/>
        <v>0</v>
      </c>
      <c r="AG42" s="15">
        <f t="shared" si="39"/>
        <v>0</v>
      </c>
      <c r="AH42" s="15">
        <f t="shared" si="40"/>
        <v>0</v>
      </c>
      <c r="AI42" s="15">
        <f t="shared" si="41"/>
        <v>0</v>
      </c>
      <c r="AJ42" s="16">
        <f t="shared" si="42"/>
        <v>0</v>
      </c>
      <c r="AK42" s="16">
        <f t="shared" si="43"/>
        <v>0</v>
      </c>
      <c r="AL42" s="16">
        <f t="shared" si="44"/>
        <v>0</v>
      </c>
      <c r="AM42" s="17">
        <f t="shared" si="45"/>
        <v>0</v>
      </c>
      <c r="AN42" s="17">
        <f t="shared" si="46"/>
        <v>0</v>
      </c>
      <c r="AO42" s="17">
        <f t="shared" si="47"/>
        <v>0</v>
      </c>
      <c r="AP42" s="18">
        <f t="shared" si="48"/>
        <v>0</v>
      </c>
      <c r="AQ42" s="18">
        <f t="shared" si="49"/>
        <v>0</v>
      </c>
      <c r="AR42" s="18">
        <f t="shared" si="50"/>
        <v>0</v>
      </c>
      <c r="AS42" s="119">
        <f t="shared" si="51"/>
        <v>0</v>
      </c>
    </row>
    <row r="43" spans="1:45" hidden="1" x14ac:dyDescent="0.3">
      <c r="A43" s="500"/>
      <c r="B43" s="244">
        <v>38</v>
      </c>
      <c r="C43" s="95">
        <f>VLOOKUP(B:B,'Start List Kids'!C:F,2,FALSE)</f>
        <v>0</v>
      </c>
      <c r="D43" s="114">
        <f>VLOOKUP(B:B,'Start List Kids'!C:F,4,FALSE)</f>
        <v>0</v>
      </c>
      <c r="E43" s="12"/>
      <c r="F43" s="28"/>
      <c r="G43" s="28"/>
      <c r="H43" s="28"/>
      <c r="I43" s="30"/>
      <c r="J43" s="12"/>
      <c r="K43" s="28"/>
      <c r="L43" s="28"/>
      <c r="M43" s="28"/>
      <c r="N43" s="30"/>
      <c r="O43" s="12"/>
      <c r="P43" s="28"/>
      <c r="Q43" s="28"/>
      <c r="R43" s="28"/>
      <c r="S43" s="32"/>
      <c r="T43" s="16">
        <f t="shared" si="26"/>
        <v>0</v>
      </c>
      <c r="U43" s="191">
        <f t="shared" si="27"/>
        <v>0</v>
      </c>
      <c r="V43" s="191">
        <f t="shared" si="28"/>
        <v>0</v>
      </c>
      <c r="W43" s="191">
        <f t="shared" si="29"/>
        <v>0</v>
      </c>
      <c r="X43" s="192">
        <f t="shared" si="30"/>
        <v>0</v>
      </c>
      <c r="Y43" s="16">
        <f t="shared" si="31"/>
        <v>0</v>
      </c>
      <c r="Z43" s="191">
        <f t="shared" si="32"/>
        <v>0</v>
      </c>
      <c r="AA43" s="191">
        <f t="shared" si="33"/>
        <v>0</v>
      </c>
      <c r="AB43" s="191">
        <f t="shared" si="34"/>
        <v>0</v>
      </c>
      <c r="AC43" s="193">
        <f t="shared" si="35"/>
        <v>0</v>
      </c>
      <c r="AD43" s="65">
        <f t="shared" si="36"/>
        <v>0</v>
      </c>
      <c r="AE43" s="14">
        <f t="shared" si="37"/>
        <v>0</v>
      </c>
      <c r="AF43" s="14">
        <f t="shared" si="38"/>
        <v>0</v>
      </c>
      <c r="AG43" s="15">
        <f t="shared" si="39"/>
        <v>0</v>
      </c>
      <c r="AH43" s="15">
        <f t="shared" si="40"/>
        <v>0</v>
      </c>
      <c r="AI43" s="15">
        <f t="shared" si="41"/>
        <v>0</v>
      </c>
      <c r="AJ43" s="16">
        <f t="shared" si="42"/>
        <v>0</v>
      </c>
      <c r="AK43" s="16">
        <f t="shared" si="43"/>
        <v>0</v>
      </c>
      <c r="AL43" s="16">
        <f t="shared" si="44"/>
        <v>0</v>
      </c>
      <c r="AM43" s="17">
        <f t="shared" si="45"/>
        <v>0</v>
      </c>
      <c r="AN43" s="17">
        <f t="shared" si="46"/>
        <v>0</v>
      </c>
      <c r="AO43" s="17">
        <f t="shared" si="47"/>
        <v>0</v>
      </c>
      <c r="AP43" s="18">
        <f t="shared" si="48"/>
        <v>0</v>
      </c>
      <c r="AQ43" s="18">
        <f t="shared" si="49"/>
        <v>0</v>
      </c>
      <c r="AR43" s="18">
        <f t="shared" si="50"/>
        <v>0</v>
      </c>
      <c r="AS43" s="119">
        <f t="shared" si="51"/>
        <v>0</v>
      </c>
    </row>
    <row r="44" spans="1:45" hidden="1" x14ac:dyDescent="0.3">
      <c r="A44" s="500"/>
      <c r="B44" s="244">
        <v>39</v>
      </c>
      <c r="C44" s="95">
        <f>VLOOKUP(B:B,'Start List Kids'!C:F,2,FALSE)</f>
        <v>0</v>
      </c>
      <c r="D44" s="114">
        <f>VLOOKUP(B:B,'Start List Kids'!C:F,4,FALSE)</f>
        <v>0</v>
      </c>
      <c r="E44" s="12"/>
      <c r="F44" s="28"/>
      <c r="G44" s="28"/>
      <c r="H44" s="28"/>
      <c r="I44" s="30"/>
      <c r="J44" s="12"/>
      <c r="K44" s="28"/>
      <c r="L44" s="28"/>
      <c r="M44" s="28"/>
      <c r="N44" s="30"/>
      <c r="O44" s="12"/>
      <c r="P44" s="28"/>
      <c r="Q44" s="28"/>
      <c r="R44" s="28"/>
      <c r="S44" s="32"/>
      <c r="T44" s="16">
        <f t="shared" si="26"/>
        <v>0</v>
      </c>
      <c r="U44" s="191">
        <f t="shared" si="27"/>
        <v>0</v>
      </c>
      <c r="V44" s="191">
        <f t="shared" si="28"/>
        <v>0</v>
      </c>
      <c r="W44" s="191">
        <f t="shared" si="29"/>
        <v>0</v>
      </c>
      <c r="X44" s="192">
        <f t="shared" si="30"/>
        <v>0</v>
      </c>
      <c r="Y44" s="16">
        <f t="shared" si="31"/>
        <v>0</v>
      </c>
      <c r="Z44" s="191">
        <f t="shared" si="32"/>
        <v>0</v>
      </c>
      <c r="AA44" s="191">
        <f t="shared" si="33"/>
        <v>0</v>
      </c>
      <c r="AB44" s="191">
        <f t="shared" si="34"/>
        <v>0</v>
      </c>
      <c r="AC44" s="193">
        <f t="shared" si="35"/>
        <v>0</v>
      </c>
      <c r="AD44" s="65">
        <f t="shared" si="36"/>
        <v>0</v>
      </c>
      <c r="AE44" s="14">
        <f t="shared" si="37"/>
        <v>0</v>
      </c>
      <c r="AF44" s="14">
        <f t="shared" si="38"/>
        <v>0</v>
      </c>
      <c r="AG44" s="15">
        <f t="shared" si="39"/>
        <v>0</v>
      </c>
      <c r="AH44" s="15">
        <f t="shared" si="40"/>
        <v>0</v>
      </c>
      <c r="AI44" s="15">
        <f t="shared" si="41"/>
        <v>0</v>
      </c>
      <c r="AJ44" s="16">
        <f t="shared" si="42"/>
        <v>0</v>
      </c>
      <c r="AK44" s="16">
        <f t="shared" si="43"/>
        <v>0</v>
      </c>
      <c r="AL44" s="16">
        <f t="shared" si="44"/>
        <v>0</v>
      </c>
      <c r="AM44" s="17">
        <f t="shared" si="45"/>
        <v>0</v>
      </c>
      <c r="AN44" s="17">
        <f t="shared" si="46"/>
        <v>0</v>
      </c>
      <c r="AO44" s="17">
        <f t="shared" si="47"/>
        <v>0</v>
      </c>
      <c r="AP44" s="18">
        <f t="shared" si="48"/>
        <v>0</v>
      </c>
      <c r="AQ44" s="18">
        <f t="shared" si="49"/>
        <v>0</v>
      </c>
      <c r="AR44" s="18">
        <f t="shared" si="50"/>
        <v>0</v>
      </c>
      <c r="AS44" s="119">
        <f t="shared" si="51"/>
        <v>0</v>
      </c>
    </row>
    <row r="45" spans="1:45" hidden="1" x14ac:dyDescent="0.3">
      <c r="A45" s="500"/>
      <c r="B45" s="244">
        <v>40</v>
      </c>
      <c r="C45" s="95">
        <f>VLOOKUP(B:B,'Start List Kids'!C:F,2,FALSE)</f>
        <v>0</v>
      </c>
      <c r="D45" s="114">
        <f>VLOOKUP(B:B,'Start List Kids'!C:F,4,FALSE)</f>
        <v>0</v>
      </c>
      <c r="E45" s="12"/>
      <c r="F45" s="28"/>
      <c r="G45" s="28"/>
      <c r="H45" s="28"/>
      <c r="I45" s="30"/>
      <c r="J45" s="12"/>
      <c r="K45" s="28"/>
      <c r="L45" s="28"/>
      <c r="M45" s="28"/>
      <c r="N45" s="30"/>
      <c r="O45" s="12"/>
      <c r="P45" s="28"/>
      <c r="Q45" s="28"/>
      <c r="R45" s="28"/>
      <c r="S45" s="32"/>
      <c r="T45" s="16">
        <f t="shared" si="26"/>
        <v>0</v>
      </c>
      <c r="U45" s="191">
        <f t="shared" si="27"/>
        <v>0</v>
      </c>
      <c r="V45" s="191">
        <f t="shared" si="28"/>
        <v>0</v>
      </c>
      <c r="W45" s="191">
        <f t="shared" si="29"/>
        <v>0</v>
      </c>
      <c r="X45" s="192">
        <f t="shared" si="30"/>
        <v>0</v>
      </c>
      <c r="Y45" s="16">
        <f t="shared" si="31"/>
        <v>0</v>
      </c>
      <c r="Z45" s="191">
        <f t="shared" si="32"/>
        <v>0</v>
      </c>
      <c r="AA45" s="191">
        <f t="shared" si="33"/>
        <v>0</v>
      </c>
      <c r="AB45" s="191">
        <f t="shared" si="34"/>
        <v>0</v>
      </c>
      <c r="AC45" s="193">
        <f t="shared" si="35"/>
        <v>0</v>
      </c>
      <c r="AD45" s="65">
        <f t="shared" si="36"/>
        <v>0</v>
      </c>
      <c r="AE45" s="14">
        <f t="shared" si="37"/>
        <v>0</v>
      </c>
      <c r="AF45" s="14">
        <f t="shared" si="38"/>
        <v>0</v>
      </c>
      <c r="AG45" s="15">
        <f t="shared" si="39"/>
        <v>0</v>
      </c>
      <c r="AH45" s="15">
        <f t="shared" si="40"/>
        <v>0</v>
      </c>
      <c r="AI45" s="15">
        <f t="shared" si="41"/>
        <v>0</v>
      </c>
      <c r="AJ45" s="16">
        <f t="shared" si="42"/>
        <v>0</v>
      </c>
      <c r="AK45" s="16">
        <f t="shared" si="43"/>
        <v>0</v>
      </c>
      <c r="AL45" s="16">
        <f t="shared" si="44"/>
        <v>0</v>
      </c>
      <c r="AM45" s="17">
        <f t="shared" si="45"/>
        <v>0</v>
      </c>
      <c r="AN45" s="17">
        <f t="shared" si="46"/>
        <v>0</v>
      </c>
      <c r="AO45" s="17">
        <f t="shared" si="47"/>
        <v>0</v>
      </c>
      <c r="AP45" s="18">
        <f t="shared" si="48"/>
        <v>0</v>
      </c>
      <c r="AQ45" s="18">
        <f t="shared" si="49"/>
        <v>0</v>
      </c>
      <c r="AR45" s="18">
        <f t="shared" si="50"/>
        <v>0</v>
      </c>
      <c r="AS45" s="119">
        <f t="shared" si="51"/>
        <v>0</v>
      </c>
    </row>
    <row r="46" spans="1:45" hidden="1" x14ac:dyDescent="0.3">
      <c r="A46" s="500"/>
      <c r="B46" s="244">
        <v>41</v>
      </c>
      <c r="C46" s="95">
        <f>VLOOKUP(B:B,'Start List Kids'!C:F,2,FALSE)</f>
        <v>0</v>
      </c>
      <c r="D46" s="114">
        <f>VLOOKUP(B:B,'Start List Kids'!C:F,4,FALSE)</f>
        <v>0</v>
      </c>
      <c r="E46" s="12"/>
      <c r="F46" s="28"/>
      <c r="G46" s="28"/>
      <c r="H46" s="28"/>
      <c r="I46" s="30"/>
      <c r="J46" s="12"/>
      <c r="K46" s="28"/>
      <c r="L46" s="28"/>
      <c r="M46" s="28"/>
      <c r="N46" s="30"/>
      <c r="O46" s="12"/>
      <c r="P46" s="28"/>
      <c r="Q46" s="28"/>
      <c r="R46" s="28"/>
      <c r="S46" s="32"/>
      <c r="T46" s="16">
        <f t="shared" si="26"/>
        <v>0</v>
      </c>
      <c r="U46" s="191">
        <f t="shared" si="27"/>
        <v>0</v>
      </c>
      <c r="V46" s="191">
        <f t="shared" si="28"/>
        <v>0</v>
      </c>
      <c r="W46" s="191">
        <f t="shared" si="29"/>
        <v>0</v>
      </c>
      <c r="X46" s="192">
        <f t="shared" si="30"/>
        <v>0</v>
      </c>
      <c r="Y46" s="16">
        <f t="shared" si="31"/>
        <v>0</v>
      </c>
      <c r="Z46" s="191">
        <f t="shared" si="32"/>
        <v>0</v>
      </c>
      <c r="AA46" s="191">
        <f t="shared" si="33"/>
        <v>0</v>
      </c>
      <c r="AB46" s="191">
        <f t="shared" si="34"/>
        <v>0</v>
      </c>
      <c r="AC46" s="193">
        <f t="shared" si="35"/>
        <v>0</v>
      </c>
      <c r="AD46" s="65">
        <f t="shared" si="36"/>
        <v>0</v>
      </c>
      <c r="AE46" s="14">
        <f t="shared" si="37"/>
        <v>0</v>
      </c>
      <c r="AF46" s="14">
        <f t="shared" si="38"/>
        <v>0</v>
      </c>
      <c r="AG46" s="15">
        <f t="shared" si="39"/>
        <v>0</v>
      </c>
      <c r="AH46" s="15">
        <f t="shared" si="40"/>
        <v>0</v>
      </c>
      <c r="AI46" s="15">
        <f t="shared" si="41"/>
        <v>0</v>
      </c>
      <c r="AJ46" s="16">
        <f t="shared" si="42"/>
        <v>0</v>
      </c>
      <c r="AK46" s="16">
        <f t="shared" si="43"/>
        <v>0</v>
      </c>
      <c r="AL46" s="16">
        <f t="shared" si="44"/>
        <v>0</v>
      </c>
      <c r="AM46" s="17">
        <f t="shared" si="45"/>
        <v>0</v>
      </c>
      <c r="AN46" s="17">
        <f t="shared" si="46"/>
        <v>0</v>
      </c>
      <c r="AO46" s="17">
        <f t="shared" si="47"/>
        <v>0</v>
      </c>
      <c r="AP46" s="18">
        <f t="shared" si="48"/>
        <v>0</v>
      </c>
      <c r="AQ46" s="18">
        <f t="shared" si="49"/>
        <v>0</v>
      </c>
      <c r="AR46" s="18">
        <f t="shared" si="50"/>
        <v>0</v>
      </c>
      <c r="AS46" s="119">
        <f t="shared" si="51"/>
        <v>0</v>
      </c>
    </row>
    <row r="47" spans="1:45" hidden="1" x14ac:dyDescent="0.3">
      <c r="A47" s="500"/>
      <c r="B47" s="244">
        <v>42</v>
      </c>
      <c r="C47" s="95">
        <f>VLOOKUP(B:B,'Start List Kids'!C:F,2,FALSE)</f>
        <v>0</v>
      </c>
      <c r="D47" s="114">
        <f>VLOOKUP(B:B,'Start List Kids'!C:F,4,FALSE)</f>
        <v>0</v>
      </c>
      <c r="E47" s="12"/>
      <c r="F47" s="28"/>
      <c r="G47" s="28"/>
      <c r="H47" s="28"/>
      <c r="I47" s="30"/>
      <c r="J47" s="12"/>
      <c r="K47" s="28"/>
      <c r="L47" s="28"/>
      <c r="M47" s="28"/>
      <c r="N47" s="30"/>
      <c r="O47" s="12"/>
      <c r="P47" s="28"/>
      <c r="Q47" s="28"/>
      <c r="R47" s="28"/>
      <c r="S47" s="32"/>
      <c r="T47" s="16">
        <f t="shared" si="26"/>
        <v>0</v>
      </c>
      <c r="U47" s="191">
        <f t="shared" si="27"/>
        <v>0</v>
      </c>
      <c r="V47" s="191">
        <f t="shared" si="28"/>
        <v>0</v>
      </c>
      <c r="W47" s="191">
        <f t="shared" si="29"/>
        <v>0</v>
      </c>
      <c r="X47" s="192">
        <f t="shared" si="30"/>
        <v>0</v>
      </c>
      <c r="Y47" s="16">
        <f t="shared" si="31"/>
        <v>0</v>
      </c>
      <c r="Z47" s="191">
        <f t="shared" si="32"/>
        <v>0</v>
      </c>
      <c r="AA47" s="191">
        <f t="shared" si="33"/>
        <v>0</v>
      </c>
      <c r="AB47" s="191">
        <f t="shared" si="34"/>
        <v>0</v>
      </c>
      <c r="AC47" s="193">
        <f t="shared" si="35"/>
        <v>0</v>
      </c>
      <c r="AD47" s="65">
        <f t="shared" si="36"/>
        <v>0</v>
      </c>
      <c r="AE47" s="14">
        <f t="shared" si="37"/>
        <v>0</v>
      </c>
      <c r="AF47" s="14">
        <f t="shared" si="38"/>
        <v>0</v>
      </c>
      <c r="AG47" s="15">
        <f t="shared" si="39"/>
        <v>0</v>
      </c>
      <c r="AH47" s="15">
        <f t="shared" si="40"/>
        <v>0</v>
      </c>
      <c r="AI47" s="15">
        <f t="shared" si="41"/>
        <v>0</v>
      </c>
      <c r="AJ47" s="16">
        <f t="shared" si="42"/>
        <v>0</v>
      </c>
      <c r="AK47" s="16">
        <f t="shared" si="43"/>
        <v>0</v>
      </c>
      <c r="AL47" s="16">
        <f t="shared" si="44"/>
        <v>0</v>
      </c>
      <c r="AM47" s="17">
        <f t="shared" si="45"/>
        <v>0</v>
      </c>
      <c r="AN47" s="17">
        <f t="shared" si="46"/>
        <v>0</v>
      </c>
      <c r="AO47" s="17">
        <f t="shared" si="47"/>
        <v>0</v>
      </c>
      <c r="AP47" s="18">
        <f t="shared" si="48"/>
        <v>0</v>
      </c>
      <c r="AQ47" s="18">
        <f t="shared" si="49"/>
        <v>0</v>
      </c>
      <c r="AR47" s="18">
        <f t="shared" si="50"/>
        <v>0</v>
      </c>
      <c r="AS47" s="119">
        <f t="shared" si="51"/>
        <v>0</v>
      </c>
    </row>
    <row r="48" spans="1:45" hidden="1" x14ac:dyDescent="0.3">
      <c r="A48" s="500"/>
      <c r="B48" s="244">
        <v>43</v>
      </c>
      <c r="C48" s="95">
        <f>VLOOKUP(B:B,'Start List Kids'!C:F,2,FALSE)</f>
        <v>0</v>
      </c>
      <c r="D48" s="114">
        <f>VLOOKUP(B:B,'Start List Kids'!C:F,4,FALSE)</f>
        <v>0</v>
      </c>
      <c r="E48" s="12"/>
      <c r="F48" s="28"/>
      <c r="G48" s="28"/>
      <c r="H48" s="28"/>
      <c r="I48" s="30"/>
      <c r="J48" s="12"/>
      <c r="K48" s="28"/>
      <c r="L48" s="28"/>
      <c r="M48" s="28"/>
      <c r="N48" s="30"/>
      <c r="O48" s="12"/>
      <c r="P48" s="28"/>
      <c r="Q48" s="28"/>
      <c r="R48" s="28"/>
      <c r="S48" s="32"/>
      <c r="T48" s="16">
        <f t="shared" si="26"/>
        <v>0</v>
      </c>
      <c r="U48" s="191">
        <f t="shared" si="27"/>
        <v>0</v>
      </c>
      <c r="V48" s="191">
        <f t="shared" si="28"/>
        <v>0</v>
      </c>
      <c r="W48" s="191">
        <f t="shared" si="29"/>
        <v>0</v>
      </c>
      <c r="X48" s="192">
        <f t="shared" si="30"/>
        <v>0</v>
      </c>
      <c r="Y48" s="16">
        <f t="shared" si="31"/>
        <v>0</v>
      </c>
      <c r="Z48" s="191">
        <f t="shared" si="32"/>
        <v>0</v>
      </c>
      <c r="AA48" s="191">
        <f t="shared" si="33"/>
        <v>0</v>
      </c>
      <c r="AB48" s="191">
        <f t="shared" si="34"/>
        <v>0</v>
      </c>
      <c r="AC48" s="193">
        <f t="shared" si="35"/>
        <v>0</v>
      </c>
      <c r="AD48" s="65">
        <f t="shared" si="36"/>
        <v>0</v>
      </c>
      <c r="AE48" s="14">
        <f t="shared" si="37"/>
        <v>0</v>
      </c>
      <c r="AF48" s="14">
        <f t="shared" si="38"/>
        <v>0</v>
      </c>
      <c r="AG48" s="15">
        <f t="shared" si="39"/>
        <v>0</v>
      </c>
      <c r="AH48" s="15">
        <f t="shared" si="40"/>
        <v>0</v>
      </c>
      <c r="AI48" s="15">
        <f t="shared" si="41"/>
        <v>0</v>
      </c>
      <c r="AJ48" s="16">
        <f t="shared" si="42"/>
        <v>0</v>
      </c>
      <c r="AK48" s="16">
        <f t="shared" si="43"/>
        <v>0</v>
      </c>
      <c r="AL48" s="16">
        <f t="shared" si="44"/>
        <v>0</v>
      </c>
      <c r="AM48" s="17">
        <f t="shared" si="45"/>
        <v>0</v>
      </c>
      <c r="AN48" s="17">
        <f t="shared" si="46"/>
        <v>0</v>
      </c>
      <c r="AO48" s="17">
        <f t="shared" si="47"/>
        <v>0</v>
      </c>
      <c r="AP48" s="18">
        <f t="shared" si="48"/>
        <v>0</v>
      </c>
      <c r="AQ48" s="18">
        <f t="shared" si="49"/>
        <v>0</v>
      </c>
      <c r="AR48" s="18">
        <f t="shared" si="50"/>
        <v>0</v>
      </c>
      <c r="AS48" s="119">
        <f t="shared" si="51"/>
        <v>0</v>
      </c>
    </row>
    <row r="49" spans="1:45" hidden="1" x14ac:dyDescent="0.3">
      <c r="A49" s="500"/>
      <c r="B49" s="244">
        <v>44</v>
      </c>
      <c r="C49" s="95">
        <f>VLOOKUP(B:B,'Start List Kids'!C:F,2,FALSE)</f>
        <v>0</v>
      </c>
      <c r="D49" s="114">
        <f>VLOOKUP(B:B,'Start List Kids'!C:F,4,FALSE)</f>
        <v>0</v>
      </c>
      <c r="E49" s="12"/>
      <c r="F49" s="28"/>
      <c r="G49" s="28"/>
      <c r="H49" s="28"/>
      <c r="I49" s="30"/>
      <c r="J49" s="12"/>
      <c r="K49" s="28"/>
      <c r="L49" s="28"/>
      <c r="M49" s="28"/>
      <c r="N49" s="30"/>
      <c r="O49" s="12"/>
      <c r="P49" s="28"/>
      <c r="Q49" s="28"/>
      <c r="R49" s="28"/>
      <c r="S49" s="32"/>
      <c r="T49" s="16">
        <f t="shared" si="26"/>
        <v>0</v>
      </c>
      <c r="U49" s="191">
        <f t="shared" si="27"/>
        <v>0</v>
      </c>
      <c r="V49" s="191">
        <f t="shared" si="28"/>
        <v>0</v>
      </c>
      <c r="W49" s="191">
        <f t="shared" si="29"/>
        <v>0</v>
      </c>
      <c r="X49" s="192">
        <f t="shared" si="30"/>
        <v>0</v>
      </c>
      <c r="Y49" s="16">
        <f t="shared" si="31"/>
        <v>0</v>
      </c>
      <c r="Z49" s="191">
        <f t="shared" si="32"/>
        <v>0</v>
      </c>
      <c r="AA49" s="191">
        <f t="shared" si="33"/>
        <v>0</v>
      </c>
      <c r="AB49" s="191">
        <f t="shared" si="34"/>
        <v>0</v>
      </c>
      <c r="AC49" s="193">
        <f t="shared" si="35"/>
        <v>0</v>
      </c>
      <c r="AD49" s="65">
        <f t="shared" si="36"/>
        <v>0</v>
      </c>
      <c r="AE49" s="14">
        <f t="shared" si="37"/>
        <v>0</v>
      </c>
      <c r="AF49" s="14">
        <f t="shared" si="38"/>
        <v>0</v>
      </c>
      <c r="AG49" s="15">
        <f t="shared" si="39"/>
        <v>0</v>
      </c>
      <c r="AH49" s="15">
        <f t="shared" si="40"/>
        <v>0</v>
      </c>
      <c r="AI49" s="15">
        <f t="shared" si="41"/>
        <v>0</v>
      </c>
      <c r="AJ49" s="16">
        <f t="shared" si="42"/>
        <v>0</v>
      </c>
      <c r="AK49" s="16">
        <f t="shared" si="43"/>
        <v>0</v>
      </c>
      <c r="AL49" s="16">
        <f t="shared" si="44"/>
        <v>0</v>
      </c>
      <c r="AM49" s="17">
        <f t="shared" si="45"/>
        <v>0</v>
      </c>
      <c r="AN49" s="17">
        <f t="shared" si="46"/>
        <v>0</v>
      </c>
      <c r="AO49" s="17">
        <f t="shared" si="47"/>
        <v>0</v>
      </c>
      <c r="AP49" s="18">
        <f t="shared" si="48"/>
        <v>0</v>
      </c>
      <c r="AQ49" s="18">
        <f t="shared" si="49"/>
        <v>0</v>
      </c>
      <c r="AR49" s="18">
        <f t="shared" si="50"/>
        <v>0</v>
      </c>
      <c r="AS49" s="119">
        <f t="shared" si="51"/>
        <v>0</v>
      </c>
    </row>
    <row r="50" spans="1:45" hidden="1" x14ac:dyDescent="0.3">
      <c r="A50" s="500"/>
      <c r="B50" s="244">
        <v>45</v>
      </c>
      <c r="C50" s="95">
        <f>VLOOKUP(B:B,'Start List Kids'!C:F,2,FALSE)</f>
        <v>0</v>
      </c>
      <c r="D50" s="114">
        <f>VLOOKUP(B:B,'Start List Kids'!C:F,4,FALSE)</f>
        <v>0</v>
      </c>
      <c r="E50" s="12"/>
      <c r="F50" s="28"/>
      <c r="G50" s="28"/>
      <c r="H50" s="28"/>
      <c r="I50" s="30"/>
      <c r="J50" s="12"/>
      <c r="K50" s="28"/>
      <c r="L50" s="28"/>
      <c r="M50" s="28"/>
      <c r="N50" s="30"/>
      <c r="O50" s="12"/>
      <c r="P50" s="28"/>
      <c r="Q50" s="28"/>
      <c r="R50" s="28"/>
      <c r="S50" s="32"/>
      <c r="T50" s="16">
        <f t="shared" si="26"/>
        <v>0</v>
      </c>
      <c r="U50" s="191">
        <f t="shared" si="27"/>
        <v>0</v>
      </c>
      <c r="V50" s="191">
        <f t="shared" si="28"/>
        <v>0</v>
      </c>
      <c r="W50" s="191">
        <f t="shared" si="29"/>
        <v>0</v>
      </c>
      <c r="X50" s="192">
        <f t="shared" si="30"/>
        <v>0</v>
      </c>
      <c r="Y50" s="16">
        <f t="shared" si="31"/>
        <v>0</v>
      </c>
      <c r="Z50" s="191">
        <f t="shared" si="32"/>
        <v>0</v>
      </c>
      <c r="AA50" s="191">
        <f t="shared" si="33"/>
        <v>0</v>
      </c>
      <c r="AB50" s="191">
        <f t="shared" si="34"/>
        <v>0</v>
      </c>
      <c r="AC50" s="193">
        <f t="shared" si="35"/>
        <v>0</v>
      </c>
      <c r="AD50" s="65">
        <f t="shared" si="36"/>
        <v>0</v>
      </c>
      <c r="AE50" s="14">
        <f t="shared" si="37"/>
        <v>0</v>
      </c>
      <c r="AF50" s="14">
        <f t="shared" si="38"/>
        <v>0</v>
      </c>
      <c r="AG50" s="15">
        <f t="shared" si="39"/>
        <v>0</v>
      </c>
      <c r="AH50" s="15">
        <f t="shared" si="40"/>
        <v>0</v>
      </c>
      <c r="AI50" s="15">
        <f t="shared" si="41"/>
        <v>0</v>
      </c>
      <c r="AJ50" s="16">
        <f t="shared" si="42"/>
        <v>0</v>
      </c>
      <c r="AK50" s="16">
        <f t="shared" si="43"/>
        <v>0</v>
      </c>
      <c r="AL50" s="16">
        <f t="shared" si="44"/>
        <v>0</v>
      </c>
      <c r="AM50" s="17">
        <f t="shared" si="45"/>
        <v>0</v>
      </c>
      <c r="AN50" s="17">
        <f t="shared" si="46"/>
        <v>0</v>
      </c>
      <c r="AO50" s="17">
        <f t="shared" si="47"/>
        <v>0</v>
      </c>
      <c r="AP50" s="18">
        <f t="shared" si="48"/>
        <v>0</v>
      </c>
      <c r="AQ50" s="18">
        <f t="shared" si="49"/>
        <v>0</v>
      </c>
      <c r="AR50" s="18">
        <f t="shared" si="50"/>
        <v>0</v>
      </c>
      <c r="AS50" s="119">
        <f t="shared" si="51"/>
        <v>0</v>
      </c>
    </row>
    <row r="51" spans="1:45" hidden="1" x14ac:dyDescent="0.3">
      <c r="A51" s="500"/>
      <c r="B51" s="244">
        <v>46</v>
      </c>
      <c r="C51" s="95">
        <f>VLOOKUP(B:B,'Start List Kids'!C:F,2,FALSE)</f>
        <v>0</v>
      </c>
      <c r="D51" s="114">
        <f>VLOOKUP(B:B,'Start List Kids'!C:F,4,FALSE)</f>
        <v>0</v>
      </c>
      <c r="E51" s="12"/>
      <c r="F51" s="28"/>
      <c r="G51" s="28"/>
      <c r="H51" s="28"/>
      <c r="I51" s="30"/>
      <c r="J51" s="12"/>
      <c r="K51" s="28"/>
      <c r="L51" s="28"/>
      <c r="M51" s="28"/>
      <c r="N51" s="30"/>
      <c r="O51" s="12"/>
      <c r="P51" s="28"/>
      <c r="Q51" s="28"/>
      <c r="R51" s="28"/>
      <c r="S51" s="32"/>
      <c r="T51" s="16">
        <f t="shared" si="26"/>
        <v>0</v>
      </c>
      <c r="U51" s="191">
        <f t="shared" si="27"/>
        <v>0</v>
      </c>
      <c r="V51" s="191">
        <f t="shared" si="28"/>
        <v>0</v>
      </c>
      <c r="W51" s="191">
        <f t="shared" si="29"/>
        <v>0</v>
      </c>
      <c r="X51" s="192">
        <f t="shared" si="30"/>
        <v>0</v>
      </c>
      <c r="Y51" s="16">
        <f t="shared" si="31"/>
        <v>0</v>
      </c>
      <c r="Z51" s="191">
        <f t="shared" si="32"/>
        <v>0</v>
      </c>
      <c r="AA51" s="191">
        <f t="shared" si="33"/>
        <v>0</v>
      </c>
      <c r="AB51" s="191">
        <f t="shared" si="34"/>
        <v>0</v>
      </c>
      <c r="AC51" s="193">
        <f t="shared" si="35"/>
        <v>0</v>
      </c>
      <c r="AD51" s="65">
        <f t="shared" si="36"/>
        <v>0</v>
      </c>
      <c r="AE51" s="14">
        <f t="shared" si="37"/>
        <v>0</v>
      </c>
      <c r="AF51" s="14">
        <f t="shared" si="38"/>
        <v>0</v>
      </c>
      <c r="AG51" s="15">
        <f t="shared" si="39"/>
        <v>0</v>
      </c>
      <c r="AH51" s="15">
        <f t="shared" si="40"/>
        <v>0</v>
      </c>
      <c r="AI51" s="15">
        <f t="shared" si="41"/>
        <v>0</v>
      </c>
      <c r="AJ51" s="16">
        <f t="shared" si="42"/>
        <v>0</v>
      </c>
      <c r="AK51" s="16">
        <f t="shared" si="43"/>
        <v>0</v>
      </c>
      <c r="AL51" s="16">
        <f t="shared" si="44"/>
        <v>0</v>
      </c>
      <c r="AM51" s="17">
        <f t="shared" si="45"/>
        <v>0</v>
      </c>
      <c r="AN51" s="17">
        <f t="shared" si="46"/>
        <v>0</v>
      </c>
      <c r="AO51" s="17">
        <f t="shared" si="47"/>
        <v>0</v>
      </c>
      <c r="AP51" s="18">
        <f t="shared" si="48"/>
        <v>0</v>
      </c>
      <c r="AQ51" s="18">
        <f t="shared" si="49"/>
        <v>0</v>
      </c>
      <c r="AR51" s="18">
        <f t="shared" si="50"/>
        <v>0</v>
      </c>
      <c r="AS51" s="119">
        <f t="shared" si="51"/>
        <v>0</v>
      </c>
    </row>
    <row r="52" spans="1:45" hidden="1" x14ac:dyDescent="0.3">
      <c r="A52" s="500"/>
      <c r="B52" s="244">
        <v>47</v>
      </c>
      <c r="C52" s="95">
        <f>VLOOKUP(B:B,'Start List Kids'!C:F,2,FALSE)</f>
        <v>0</v>
      </c>
      <c r="D52" s="114">
        <f>VLOOKUP(B:B,'Start List Kids'!C:F,4,FALSE)</f>
        <v>0</v>
      </c>
      <c r="E52" s="12"/>
      <c r="F52" s="28"/>
      <c r="G52" s="28"/>
      <c r="H52" s="28"/>
      <c r="I52" s="30"/>
      <c r="J52" s="12"/>
      <c r="K52" s="28"/>
      <c r="L52" s="28"/>
      <c r="M52" s="28"/>
      <c r="N52" s="30"/>
      <c r="O52" s="12"/>
      <c r="P52" s="28"/>
      <c r="Q52" s="28"/>
      <c r="R52" s="28"/>
      <c r="S52" s="32"/>
      <c r="T52" s="16">
        <f t="shared" si="26"/>
        <v>0</v>
      </c>
      <c r="U52" s="191">
        <f t="shared" si="27"/>
        <v>0</v>
      </c>
      <c r="V52" s="191">
        <f t="shared" si="28"/>
        <v>0</v>
      </c>
      <c r="W52" s="191">
        <f t="shared" si="29"/>
        <v>0</v>
      </c>
      <c r="X52" s="192">
        <f t="shared" si="30"/>
        <v>0</v>
      </c>
      <c r="Y52" s="16">
        <f t="shared" si="31"/>
        <v>0</v>
      </c>
      <c r="Z52" s="191">
        <f t="shared" si="32"/>
        <v>0</v>
      </c>
      <c r="AA52" s="191">
        <f t="shared" si="33"/>
        <v>0</v>
      </c>
      <c r="AB52" s="191">
        <f t="shared" si="34"/>
        <v>0</v>
      </c>
      <c r="AC52" s="193">
        <f t="shared" si="35"/>
        <v>0</v>
      </c>
      <c r="AD52" s="65">
        <f t="shared" si="36"/>
        <v>0</v>
      </c>
      <c r="AE52" s="14">
        <f t="shared" si="37"/>
        <v>0</v>
      </c>
      <c r="AF52" s="14">
        <f t="shared" si="38"/>
        <v>0</v>
      </c>
      <c r="AG52" s="15">
        <f t="shared" si="39"/>
        <v>0</v>
      </c>
      <c r="AH52" s="15">
        <f t="shared" si="40"/>
        <v>0</v>
      </c>
      <c r="AI52" s="15">
        <f t="shared" si="41"/>
        <v>0</v>
      </c>
      <c r="AJ52" s="16">
        <f t="shared" si="42"/>
        <v>0</v>
      </c>
      <c r="AK52" s="16">
        <f t="shared" si="43"/>
        <v>0</v>
      </c>
      <c r="AL52" s="16">
        <f t="shared" si="44"/>
        <v>0</v>
      </c>
      <c r="AM52" s="17">
        <f t="shared" si="45"/>
        <v>0</v>
      </c>
      <c r="AN52" s="17">
        <f t="shared" si="46"/>
        <v>0</v>
      </c>
      <c r="AO52" s="17">
        <f t="shared" si="47"/>
        <v>0</v>
      </c>
      <c r="AP52" s="18">
        <f t="shared" si="48"/>
        <v>0</v>
      </c>
      <c r="AQ52" s="18">
        <f t="shared" si="49"/>
        <v>0</v>
      </c>
      <c r="AR52" s="18">
        <f t="shared" si="50"/>
        <v>0</v>
      </c>
      <c r="AS52" s="119">
        <f t="shared" si="51"/>
        <v>0</v>
      </c>
    </row>
    <row r="53" spans="1:45" hidden="1" x14ac:dyDescent="0.3">
      <c r="A53" s="500"/>
      <c r="B53" s="244">
        <v>48</v>
      </c>
      <c r="C53" s="95">
        <f>VLOOKUP(B:B,'Start List Kids'!C:F,2,FALSE)</f>
        <v>0</v>
      </c>
      <c r="D53" s="114">
        <f>VLOOKUP(B:B,'Start List Kids'!C:F,4,FALSE)</f>
        <v>0</v>
      </c>
      <c r="E53" s="12"/>
      <c r="F53" s="28"/>
      <c r="G53" s="28"/>
      <c r="H53" s="28"/>
      <c r="I53" s="30"/>
      <c r="J53" s="12"/>
      <c r="K53" s="28"/>
      <c r="L53" s="28"/>
      <c r="M53" s="28"/>
      <c r="N53" s="30"/>
      <c r="O53" s="12"/>
      <c r="P53" s="28"/>
      <c r="Q53" s="28"/>
      <c r="R53" s="28"/>
      <c r="S53" s="32"/>
      <c r="T53" s="16">
        <f t="shared" si="26"/>
        <v>0</v>
      </c>
      <c r="U53" s="191">
        <f t="shared" si="27"/>
        <v>0</v>
      </c>
      <c r="V53" s="191">
        <f t="shared" si="28"/>
        <v>0</v>
      </c>
      <c r="W53" s="191">
        <f t="shared" si="29"/>
        <v>0</v>
      </c>
      <c r="X53" s="192">
        <f t="shared" si="30"/>
        <v>0</v>
      </c>
      <c r="Y53" s="16">
        <f t="shared" si="31"/>
        <v>0</v>
      </c>
      <c r="Z53" s="191">
        <f t="shared" si="32"/>
        <v>0</v>
      </c>
      <c r="AA53" s="191">
        <f t="shared" si="33"/>
        <v>0</v>
      </c>
      <c r="AB53" s="191">
        <f t="shared" si="34"/>
        <v>0</v>
      </c>
      <c r="AC53" s="193">
        <f t="shared" si="35"/>
        <v>0</v>
      </c>
      <c r="AD53" s="65">
        <f t="shared" si="36"/>
        <v>0</v>
      </c>
      <c r="AE53" s="14">
        <f t="shared" si="37"/>
        <v>0</v>
      </c>
      <c r="AF53" s="14">
        <f t="shared" si="38"/>
        <v>0</v>
      </c>
      <c r="AG53" s="15">
        <f t="shared" si="39"/>
        <v>0</v>
      </c>
      <c r="AH53" s="15">
        <f t="shared" si="40"/>
        <v>0</v>
      </c>
      <c r="AI53" s="15">
        <f t="shared" si="41"/>
        <v>0</v>
      </c>
      <c r="AJ53" s="16">
        <f t="shared" si="42"/>
        <v>0</v>
      </c>
      <c r="AK53" s="16">
        <f t="shared" si="43"/>
        <v>0</v>
      </c>
      <c r="AL53" s="16">
        <f t="shared" si="44"/>
        <v>0</v>
      </c>
      <c r="AM53" s="17">
        <f t="shared" si="45"/>
        <v>0</v>
      </c>
      <c r="AN53" s="17">
        <f t="shared" si="46"/>
        <v>0</v>
      </c>
      <c r="AO53" s="17">
        <f t="shared" si="47"/>
        <v>0</v>
      </c>
      <c r="AP53" s="18">
        <f t="shared" si="48"/>
        <v>0</v>
      </c>
      <c r="AQ53" s="18">
        <f t="shared" si="49"/>
        <v>0</v>
      </c>
      <c r="AR53" s="18">
        <f t="shared" si="50"/>
        <v>0</v>
      </c>
      <c r="AS53" s="119">
        <f t="shared" si="51"/>
        <v>0</v>
      </c>
    </row>
    <row r="54" spans="1:45" hidden="1" x14ac:dyDescent="0.3">
      <c r="A54" s="500"/>
      <c r="B54" s="244">
        <v>49</v>
      </c>
      <c r="C54" s="95">
        <f>VLOOKUP(B:B,'Start List Kids'!C:F,2,FALSE)</f>
        <v>0</v>
      </c>
      <c r="D54" s="114">
        <f>VLOOKUP(B:B,'Start List Kids'!C:F,4,FALSE)</f>
        <v>0</v>
      </c>
      <c r="E54" s="12"/>
      <c r="F54" s="28"/>
      <c r="G54" s="28"/>
      <c r="H54" s="28"/>
      <c r="I54" s="30"/>
      <c r="J54" s="12"/>
      <c r="K54" s="28"/>
      <c r="L54" s="28"/>
      <c r="M54" s="28"/>
      <c r="N54" s="30"/>
      <c r="O54" s="12"/>
      <c r="P54" s="28"/>
      <c r="Q54" s="28"/>
      <c r="R54" s="28"/>
      <c r="S54" s="32"/>
      <c r="T54" s="16">
        <f t="shared" si="26"/>
        <v>0</v>
      </c>
      <c r="U54" s="191">
        <f t="shared" si="27"/>
        <v>0</v>
      </c>
      <c r="V54" s="191">
        <f t="shared" si="28"/>
        <v>0</v>
      </c>
      <c r="W54" s="191">
        <f t="shared" si="29"/>
        <v>0</v>
      </c>
      <c r="X54" s="192">
        <f t="shared" si="30"/>
        <v>0</v>
      </c>
      <c r="Y54" s="16">
        <f t="shared" si="31"/>
        <v>0</v>
      </c>
      <c r="Z54" s="191">
        <f t="shared" si="32"/>
        <v>0</v>
      </c>
      <c r="AA54" s="191">
        <f t="shared" si="33"/>
        <v>0</v>
      </c>
      <c r="AB54" s="191">
        <f t="shared" si="34"/>
        <v>0</v>
      </c>
      <c r="AC54" s="193">
        <f t="shared" si="35"/>
        <v>0</v>
      </c>
      <c r="AD54" s="65">
        <f t="shared" si="36"/>
        <v>0</v>
      </c>
      <c r="AE54" s="14">
        <f t="shared" si="37"/>
        <v>0</v>
      </c>
      <c r="AF54" s="14">
        <f t="shared" si="38"/>
        <v>0</v>
      </c>
      <c r="AG54" s="15">
        <f t="shared" si="39"/>
        <v>0</v>
      </c>
      <c r="AH54" s="15">
        <f t="shared" si="40"/>
        <v>0</v>
      </c>
      <c r="AI54" s="15">
        <f t="shared" si="41"/>
        <v>0</v>
      </c>
      <c r="AJ54" s="16">
        <f t="shared" si="42"/>
        <v>0</v>
      </c>
      <c r="AK54" s="16">
        <f t="shared" si="43"/>
        <v>0</v>
      </c>
      <c r="AL54" s="16">
        <f t="shared" si="44"/>
        <v>0</v>
      </c>
      <c r="AM54" s="17">
        <f t="shared" si="45"/>
        <v>0</v>
      </c>
      <c r="AN54" s="17">
        <f t="shared" si="46"/>
        <v>0</v>
      </c>
      <c r="AO54" s="17">
        <f t="shared" si="47"/>
        <v>0</v>
      </c>
      <c r="AP54" s="18">
        <f t="shared" si="48"/>
        <v>0</v>
      </c>
      <c r="AQ54" s="18">
        <f t="shared" si="49"/>
        <v>0</v>
      </c>
      <c r="AR54" s="18">
        <f t="shared" si="50"/>
        <v>0</v>
      </c>
      <c r="AS54" s="119">
        <f t="shared" si="51"/>
        <v>0</v>
      </c>
    </row>
    <row r="55" spans="1:45" hidden="1" x14ac:dyDescent="0.3">
      <c r="A55" s="500"/>
      <c r="B55" s="244">
        <v>50</v>
      </c>
      <c r="C55" s="95">
        <f>VLOOKUP(B:B,'Start List Kids'!C:F,2,FALSE)</f>
        <v>0</v>
      </c>
      <c r="D55" s="114">
        <f>VLOOKUP(B:B,'Start List Kids'!C:F,4,FALSE)</f>
        <v>0</v>
      </c>
      <c r="E55" s="12"/>
      <c r="F55" s="28"/>
      <c r="G55" s="28"/>
      <c r="H55" s="28"/>
      <c r="I55" s="30"/>
      <c r="J55" s="12"/>
      <c r="K55" s="28"/>
      <c r="L55" s="28"/>
      <c r="M55" s="28"/>
      <c r="N55" s="30"/>
      <c r="O55" s="12"/>
      <c r="P55" s="28"/>
      <c r="Q55" s="28"/>
      <c r="R55" s="28"/>
      <c r="S55" s="32"/>
      <c r="T55" s="16">
        <f t="shared" si="26"/>
        <v>0</v>
      </c>
      <c r="U55" s="191">
        <f t="shared" si="27"/>
        <v>0</v>
      </c>
      <c r="V55" s="191">
        <f t="shared" si="28"/>
        <v>0</v>
      </c>
      <c r="W55" s="191">
        <f t="shared" si="29"/>
        <v>0</v>
      </c>
      <c r="X55" s="192">
        <f t="shared" si="30"/>
        <v>0</v>
      </c>
      <c r="Y55" s="16">
        <f t="shared" si="31"/>
        <v>0</v>
      </c>
      <c r="Z55" s="191">
        <f t="shared" si="32"/>
        <v>0</v>
      </c>
      <c r="AA55" s="191">
        <f t="shared" si="33"/>
        <v>0</v>
      </c>
      <c r="AB55" s="191">
        <f t="shared" si="34"/>
        <v>0</v>
      </c>
      <c r="AC55" s="193">
        <f t="shared" si="35"/>
        <v>0</v>
      </c>
      <c r="AD55" s="65">
        <f t="shared" si="36"/>
        <v>0</v>
      </c>
      <c r="AE55" s="14">
        <f t="shared" si="37"/>
        <v>0</v>
      </c>
      <c r="AF55" s="14">
        <f t="shared" si="38"/>
        <v>0</v>
      </c>
      <c r="AG55" s="15">
        <f t="shared" si="39"/>
        <v>0</v>
      </c>
      <c r="AH55" s="15">
        <f t="shared" si="40"/>
        <v>0</v>
      </c>
      <c r="AI55" s="15">
        <f t="shared" si="41"/>
        <v>0</v>
      </c>
      <c r="AJ55" s="16">
        <f t="shared" si="42"/>
        <v>0</v>
      </c>
      <c r="AK55" s="16">
        <f t="shared" si="43"/>
        <v>0</v>
      </c>
      <c r="AL55" s="16">
        <f t="shared" si="44"/>
        <v>0</v>
      </c>
      <c r="AM55" s="17">
        <f t="shared" si="45"/>
        <v>0</v>
      </c>
      <c r="AN55" s="17">
        <f t="shared" si="46"/>
        <v>0</v>
      </c>
      <c r="AO55" s="17">
        <f t="shared" si="47"/>
        <v>0</v>
      </c>
      <c r="AP55" s="18">
        <f t="shared" si="48"/>
        <v>0</v>
      </c>
      <c r="AQ55" s="18">
        <f t="shared" si="49"/>
        <v>0</v>
      </c>
      <c r="AR55" s="18">
        <f t="shared" si="50"/>
        <v>0</v>
      </c>
      <c r="AS55" s="119">
        <f t="shared" si="51"/>
        <v>0</v>
      </c>
    </row>
    <row r="56" spans="1:45" hidden="1" x14ac:dyDescent="0.3">
      <c r="A56" s="500"/>
      <c r="B56" s="244">
        <v>51</v>
      </c>
      <c r="C56" s="95">
        <f>VLOOKUP(B:B,'Start List Kids'!C:F,2,FALSE)</f>
        <v>0</v>
      </c>
      <c r="D56" s="114">
        <f>VLOOKUP(B:B,'Start List Kids'!C:F,4,FALSE)</f>
        <v>0</v>
      </c>
      <c r="E56" s="12"/>
      <c r="F56" s="28"/>
      <c r="G56" s="28"/>
      <c r="H56" s="28"/>
      <c r="I56" s="30"/>
      <c r="J56" s="12"/>
      <c r="K56" s="28"/>
      <c r="L56" s="28"/>
      <c r="M56" s="28"/>
      <c r="N56" s="30"/>
      <c r="O56" s="12"/>
      <c r="P56" s="28"/>
      <c r="Q56" s="28"/>
      <c r="R56" s="28"/>
      <c r="S56" s="32"/>
      <c r="T56" s="16">
        <f t="shared" si="26"/>
        <v>0</v>
      </c>
      <c r="U56" s="191">
        <f t="shared" si="27"/>
        <v>0</v>
      </c>
      <c r="V56" s="191">
        <f t="shared" si="28"/>
        <v>0</v>
      </c>
      <c r="W56" s="191">
        <f t="shared" si="29"/>
        <v>0</v>
      </c>
      <c r="X56" s="192">
        <f t="shared" si="30"/>
        <v>0</v>
      </c>
      <c r="Y56" s="16">
        <f t="shared" si="31"/>
        <v>0</v>
      </c>
      <c r="Z56" s="191">
        <f t="shared" si="32"/>
        <v>0</v>
      </c>
      <c r="AA56" s="191">
        <f t="shared" si="33"/>
        <v>0</v>
      </c>
      <c r="AB56" s="191">
        <f t="shared" si="34"/>
        <v>0</v>
      </c>
      <c r="AC56" s="193">
        <f t="shared" si="35"/>
        <v>0</v>
      </c>
      <c r="AD56" s="65">
        <f t="shared" si="36"/>
        <v>0</v>
      </c>
      <c r="AE56" s="14">
        <f t="shared" si="37"/>
        <v>0</v>
      </c>
      <c r="AF56" s="14">
        <f t="shared" si="38"/>
        <v>0</v>
      </c>
      <c r="AG56" s="15">
        <f t="shared" si="39"/>
        <v>0</v>
      </c>
      <c r="AH56" s="15">
        <f t="shared" si="40"/>
        <v>0</v>
      </c>
      <c r="AI56" s="15">
        <f t="shared" si="41"/>
        <v>0</v>
      </c>
      <c r="AJ56" s="16">
        <f t="shared" si="42"/>
        <v>0</v>
      </c>
      <c r="AK56" s="16">
        <f t="shared" si="43"/>
        <v>0</v>
      </c>
      <c r="AL56" s="16">
        <f t="shared" si="44"/>
        <v>0</v>
      </c>
      <c r="AM56" s="17">
        <f t="shared" si="45"/>
        <v>0</v>
      </c>
      <c r="AN56" s="17">
        <f t="shared" si="46"/>
        <v>0</v>
      </c>
      <c r="AO56" s="17">
        <f t="shared" si="47"/>
        <v>0</v>
      </c>
      <c r="AP56" s="18">
        <f t="shared" si="48"/>
        <v>0</v>
      </c>
      <c r="AQ56" s="18">
        <f t="shared" si="49"/>
        <v>0</v>
      </c>
      <c r="AR56" s="18">
        <f t="shared" si="50"/>
        <v>0</v>
      </c>
      <c r="AS56" s="119">
        <f t="shared" si="51"/>
        <v>0</v>
      </c>
    </row>
    <row r="57" spans="1:45" hidden="1" x14ac:dyDescent="0.3">
      <c r="A57" s="500"/>
      <c r="B57" s="244">
        <v>52</v>
      </c>
      <c r="C57" s="95">
        <f>VLOOKUP(B:B,'Start List Kids'!C:F,2,FALSE)</f>
        <v>0</v>
      </c>
      <c r="D57" s="114">
        <f>VLOOKUP(B:B,'Start List Kids'!C:F,4,FALSE)</f>
        <v>0</v>
      </c>
      <c r="E57" s="12"/>
      <c r="F57" s="28"/>
      <c r="G57" s="28"/>
      <c r="H57" s="28"/>
      <c r="I57" s="30"/>
      <c r="J57" s="12"/>
      <c r="K57" s="28"/>
      <c r="L57" s="28"/>
      <c r="M57" s="28"/>
      <c r="N57" s="30"/>
      <c r="O57" s="12"/>
      <c r="P57" s="28"/>
      <c r="Q57" s="28"/>
      <c r="R57" s="28"/>
      <c r="S57" s="32"/>
      <c r="T57" s="16">
        <f t="shared" si="26"/>
        <v>0</v>
      </c>
      <c r="U57" s="191">
        <f t="shared" si="27"/>
        <v>0</v>
      </c>
      <c r="V57" s="191">
        <f t="shared" si="28"/>
        <v>0</v>
      </c>
      <c r="W57" s="191">
        <f t="shared" si="29"/>
        <v>0</v>
      </c>
      <c r="X57" s="192">
        <f t="shared" si="30"/>
        <v>0</v>
      </c>
      <c r="Y57" s="16">
        <f t="shared" si="31"/>
        <v>0</v>
      </c>
      <c r="Z57" s="191">
        <f t="shared" si="32"/>
        <v>0</v>
      </c>
      <c r="AA57" s="191">
        <f t="shared" si="33"/>
        <v>0</v>
      </c>
      <c r="AB57" s="191">
        <f t="shared" si="34"/>
        <v>0</v>
      </c>
      <c r="AC57" s="193">
        <f t="shared" si="35"/>
        <v>0</v>
      </c>
      <c r="AD57" s="65">
        <f t="shared" si="36"/>
        <v>0</v>
      </c>
      <c r="AE57" s="14">
        <f t="shared" si="37"/>
        <v>0</v>
      </c>
      <c r="AF57" s="14">
        <f t="shared" si="38"/>
        <v>0</v>
      </c>
      <c r="AG57" s="15">
        <f t="shared" si="39"/>
        <v>0</v>
      </c>
      <c r="AH57" s="15">
        <f t="shared" si="40"/>
        <v>0</v>
      </c>
      <c r="AI57" s="15">
        <f t="shared" si="41"/>
        <v>0</v>
      </c>
      <c r="AJ57" s="16">
        <f t="shared" si="42"/>
        <v>0</v>
      </c>
      <c r="AK57" s="16">
        <f t="shared" si="43"/>
        <v>0</v>
      </c>
      <c r="AL57" s="16">
        <f t="shared" si="44"/>
        <v>0</v>
      </c>
      <c r="AM57" s="17">
        <f t="shared" si="45"/>
        <v>0</v>
      </c>
      <c r="AN57" s="17">
        <f t="shared" si="46"/>
        <v>0</v>
      </c>
      <c r="AO57" s="17">
        <f t="shared" si="47"/>
        <v>0</v>
      </c>
      <c r="AP57" s="18">
        <f t="shared" si="48"/>
        <v>0</v>
      </c>
      <c r="AQ57" s="18">
        <f t="shared" si="49"/>
        <v>0</v>
      </c>
      <c r="AR57" s="18">
        <f t="shared" si="50"/>
        <v>0</v>
      </c>
      <c r="AS57" s="119">
        <f t="shared" si="51"/>
        <v>0</v>
      </c>
    </row>
    <row r="58" spans="1:45" hidden="1" x14ac:dyDescent="0.3">
      <c r="A58" s="500"/>
      <c r="B58" s="244">
        <v>53</v>
      </c>
      <c r="C58" s="95">
        <f>VLOOKUP(B:B,'Start List Kids'!C:F,2,FALSE)</f>
        <v>0</v>
      </c>
      <c r="D58" s="114">
        <f>VLOOKUP(B:B,'Start List Kids'!C:F,4,FALSE)</f>
        <v>0</v>
      </c>
      <c r="E58" s="12"/>
      <c r="F58" s="28"/>
      <c r="G58" s="28"/>
      <c r="H58" s="28"/>
      <c r="I58" s="30"/>
      <c r="J58" s="12"/>
      <c r="K58" s="28"/>
      <c r="L58" s="28"/>
      <c r="M58" s="28"/>
      <c r="N58" s="30"/>
      <c r="O58" s="12"/>
      <c r="P58" s="28"/>
      <c r="Q58" s="28"/>
      <c r="R58" s="28"/>
      <c r="S58" s="32"/>
      <c r="T58" s="16">
        <f t="shared" si="26"/>
        <v>0</v>
      </c>
      <c r="U58" s="191">
        <f t="shared" si="27"/>
        <v>0</v>
      </c>
      <c r="V58" s="191">
        <f t="shared" si="28"/>
        <v>0</v>
      </c>
      <c r="W58" s="191">
        <f t="shared" si="29"/>
        <v>0</v>
      </c>
      <c r="X58" s="192">
        <f t="shared" si="30"/>
        <v>0</v>
      </c>
      <c r="Y58" s="16">
        <f t="shared" si="31"/>
        <v>0</v>
      </c>
      <c r="Z58" s="191">
        <f t="shared" si="32"/>
        <v>0</v>
      </c>
      <c r="AA58" s="191">
        <f t="shared" si="33"/>
        <v>0</v>
      </c>
      <c r="AB58" s="191">
        <f t="shared" si="34"/>
        <v>0</v>
      </c>
      <c r="AC58" s="193">
        <f t="shared" si="35"/>
        <v>0</v>
      </c>
      <c r="AD58" s="65">
        <f t="shared" si="36"/>
        <v>0</v>
      </c>
      <c r="AE58" s="14">
        <f t="shared" si="37"/>
        <v>0</v>
      </c>
      <c r="AF58" s="14">
        <f t="shared" si="38"/>
        <v>0</v>
      </c>
      <c r="AG58" s="15">
        <f t="shared" si="39"/>
        <v>0</v>
      </c>
      <c r="AH58" s="15">
        <f t="shared" si="40"/>
        <v>0</v>
      </c>
      <c r="AI58" s="15">
        <f t="shared" si="41"/>
        <v>0</v>
      </c>
      <c r="AJ58" s="16">
        <f t="shared" si="42"/>
        <v>0</v>
      </c>
      <c r="AK58" s="16">
        <f t="shared" si="43"/>
        <v>0</v>
      </c>
      <c r="AL58" s="16">
        <f t="shared" si="44"/>
        <v>0</v>
      </c>
      <c r="AM58" s="17">
        <f t="shared" si="45"/>
        <v>0</v>
      </c>
      <c r="AN58" s="17">
        <f t="shared" si="46"/>
        <v>0</v>
      </c>
      <c r="AO58" s="17">
        <f t="shared" si="47"/>
        <v>0</v>
      </c>
      <c r="AP58" s="18">
        <f t="shared" si="48"/>
        <v>0</v>
      </c>
      <c r="AQ58" s="18">
        <f t="shared" si="49"/>
        <v>0</v>
      </c>
      <c r="AR58" s="18">
        <f t="shared" si="50"/>
        <v>0</v>
      </c>
      <c r="AS58" s="119">
        <f t="shared" si="51"/>
        <v>0</v>
      </c>
    </row>
    <row r="59" spans="1:45" hidden="1" x14ac:dyDescent="0.3">
      <c r="A59" s="500"/>
      <c r="B59" s="244">
        <v>54</v>
      </c>
      <c r="C59" s="95">
        <f>VLOOKUP(B:B,'Start List Kids'!C:F,2,FALSE)</f>
        <v>0</v>
      </c>
      <c r="D59" s="114">
        <f>VLOOKUP(B:B,'Start List Kids'!C:F,4,FALSE)</f>
        <v>0</v>
      </c>
      <c r="E59" s="12"/>
      <c r="F59" s="28"/>
      <c r="G59" s="28"/>
      <c r="H59" s="28"/>
      <c r="I59" s="30"/>
      <c r="J59" s="12"/>
      <c r="K59" s="28"/>
      <c r="L59" s="28"/>
      <c r="M59" s="28"/>
      <c r="N59" s="30"/>
      <c r="O59" s="12"/>
      <c r="P59" s="28"/>
      <c r="Q59" s="28"/>
      <c r="R59" s="28"/>
      <c r="S59" s="32"/>
      <c r="T59" s="16">
        <f t="shared" si="26"/>
        <v>0</v>
      </c>
      <c r="U59" s="191">
        <f t="shared" si="27"/>
        <v>0</v>
      </c>
      <c r="V59" s="191">
        <f t="shared" si="28"/>
        <v>0</v>
      </c>
      <c r="W59" s="191">
        <f t="shared" si="29"/>
        <v>0</v>
      </c>
      <c r="X59" s="192">
        <f t="shared" si="30"/>
        <v>0</v>
      </c>
      <c r="Y59" s="16">
        <f t="shared" si="31"/>
        <v>0</v>
      </c>
      <c r="Z59" s="191">
        <f t="shared" si="32"/>
        <v>0</v>
      </c>
      <c r="AA59" s="191">
        <f t="shared" si="33"/>
        <v>0</v>
      </c>
      <c r="AB59" s="191">
        <f t="shared" si="34"/>
        <v>0</v>
      </c>
      <c r="AC59" s="193">
        <f t="shared" si="35"/>
        <v>0</v>
      </c>
      <c r="AD59" s="65">
        <f t="shared" si="36"/>
        <v>0</v>
      </c>
      <c r="AE59" s="14">
        <f t="shared" si="37"/>
        <v>0</v>
      </c>
      <c r="AF59" s="14">
        <f t="shared" si="38"/>
        <v>0</v>
      </c>
      <c r="AG59" s="15">
        <f t="shared" si="39"/>
        <v>0</v>
      </c>
      <c r="AH59" s="15">
        <f t="shared" si="40"/>
        <v>0</v>
      </c>
      <c r="AI59" s="15">
        <f t="shared" si="41"/>
        <v>0</v>
      </c>
      <c r="AJ59" s="16">
        <f t="shared" si="42"/>
        <v>0</v>
      </c>
      <c r="AK59" s="16">
        <f t="shared" si="43"/>
        <v>0</v>
      </c>
      <c r="AL59" s="16">
        <f t="shared" si="44"/>
        <v>0</v>
      </c>
      <c r="AM59" s="17">
        <f t="shared" si="45"/>
        <v>0</v>
      </c>
      <c r="AN59" s="17">
        <f t="shared" si="46"/>
        <v>0</v>
      </c>
      <c r="AO59" s="17">
        <f t="shared" si="47"/>
        <v>0</v>
      </c>
      <c r="AP59" s="18">
        <f t="shared" si="48"/>
        <v>0</v>
      </c>
      <c r="AQ59" s="18">
        <f t="shared" si="49"/>
        <v>0</v>
      </c>
      <c r="AR59" s="18">
        <f t="shared" si="50"/>
        <v>0</v>
      </c>
      <c r="AS59" s="119">
        <f t="shared" si="51"/>
        <v>0</v>
      </c>
    </row>
    <row r="60" spans="1:45" hidden="1" x14ac:dyDescent="0.3">
      <c r="A60" s="500"/>
      <c r="B60" s="244">
        <v>55</v>
      </c>
      <c r="C60" s="95">
        <f>VLOOKUP(B:B,'Start List Kids'!C:F,2,FALSE)</f>
        <v>0</v>
      </c>
      <c r="D60" s="114">
        <f>VLOOKUP(B:B,'Start List Kids'!C:F,4,FALSE)</f>
        <v>0</v>
      </c>
      <c r="E60" s="12"/>
      <c r="F60" s="28"/>
      <c r="G60" s="28"/>
      <c r="H60" s="28"/>
      <c r="I60" s="30"/>
      <c r="J60" s="12"/>
      <c r="K60" s="28"/>
      <c r="L60" s="28"/>
      <c r="M60" s="28"/>
      <c r="N60" s="30"/>
      <c r="O60" s="12"/>
      <c r="P60" s="28"/>
      <c r="Q60" s="28"/>
      <c r="R60" s="28"/>
      <c r="S60" s="32"/>
      <c r="T60" s="16">
        <f t="shared" si="26"/>
        <v>0</v>
      </c>
      <c r="U60" s="191">
        <f t="shared" si="27"/>
        <v>0</v>
      </c>
      <c r="V60" s="191">
        <f t="shared" si="28"/>
        <v>0</v>
      </c>
      <c r="W60" s="191">
        <f t="shared" si="29"/>
        <v>0</v>
      </c>
      <c r="X60" s="192">
        <f t="shared" si="30"/>
        <v>0</v>
      </c>
      <c r="Y60" s="16">
        <f t="shared" si="31"/>
        <v>0</v>
      </c>
      <c r="Z60" s="191">
        <f t="shared" si="32"/>
        <v>0</v>
      </c>
      <c r="AA60" s="191">
        <f t="shared" si="33"/>
        <v>0</v>
      </c>
      <c r="AB60" s="191">
        <f t="shared" si="34"/>
        <v>0</v>
      </c>
      <c r="AC60" s="193">
        <f t="shared" si="35"/>
        <v>0</v>
      </c>
      <c r="AD60" s="65">
        <f t="shared" si="36"/>
        <v>0</v>
      </c>
      <c r="AE60" s="14">
        <f t="shared" si="37"/>
        <v>0</v>
      </c>
      <c r="AF60" s="14">
        <f t="shared" si="38"/>
        <v>0</v>
      </c>
      <c r="AG60" s="15">
        <f t="shared" si="39"/>
        <v>0</v>
      </c>
      <c r="AH60" s="15">
        <f t="shared" si="40"/>
        <v>0</v>
      </c>
      <c r="AI60" s="15">
        <f t="shared" si="41"/>
        <v>0</v>
      </c>
      <c r="AJ60" s="16">
        <f t="shared" si="42"/>
        <v>0</v>
      </c>
      <c r="AK60" s="16">
        <f t="shared" si="43"/>
        <v>0</v>
      </c>
      <c r="AL60" s="16">
        <f t="shared" si="44"/>
        <v>0</v>
      </c>
      <c r="AM60" s="17">
        <f t="shared" si="45"/>
        <v>0</v>
      </c>
      <c r="AN60" s="17">
        <f t="shared" si="46"/>
        <v>0</v>
      </c>
      <c r="AO60" s="17">
        <f t="shared" si="47"/>
        <v>0</v>
      </c>
      <c r="AP60" s="18">
        <f t="shared" si="48"/>
        <v>0</v>
      </c>
      <c r="AQ60" s="18">
        <f t="shared" si="49"/>
        <v>0</v>
      </c>
      <c r="AR60" s="18">
        <f t="shared" si="50"/>
        <v>0</v>
      </c>
      <c r="AS60" s="119">
        <f t="shared" si="51"/>
        <v>0</v>
      </c>
    </row>
    <row r="61" spans="1:45" hidden="1" x14ac:dyDescent="0.3">
      <c r="A61" s="500"/>
      <c r="B61" s="244">
        <v>56</v>
      </c>
      <c r="C61" s="95">
        <f>VLOOKUP(B:B,'Start List Kids'!C:F,2,FALSE)</f>
        <v>0</v>
      </c>
      <c r="D61" s="114">
        <f>VLOOKUP(B:B,'Start List Kids'!C:F,4,FALSE)</f>
        <v>0</v>
      </c>
      <c r="E61" s="12"/>
      <c r="F61" s="28"/>
      <c r="G61" s="28"/>
      <c r="H61" s="28"/>
      <c r="I61" s="30"/>
      <c r="J61" s="12"/>
      <c r="K61" s="28"/>
      <c r="L61" s="28"/>
      <c r="M61" s="28"/>
      <c r="N61" s="30"/>
      <c r="O61" s="12"/>
      <c r="P61" s="28"/>
      <c r="Q61" s="28"/>
      <c r="R61" s="28"/>
      <c r="S61" s="32"/>
      <c r="T61" s="16">
        <f t="shared" si="26"/>
        <v>0</v>
      </c>
      <c r="U61" s="191">
        <f t="shared" si="27"/>
        <v>0</v>
      </c>
      <c r="V61" s="191">
        <f t="shared" si="28"/>
        <v>0</v>
      </c>
      <c r="W61" s="191">
        <f t="shared" si="29"/>
        <v>0</v>
      </c>
      <c r="X61" s="192">
        <f t="shared" si="30"/>
        <v>0</v>
      </c>
      <c r="Y61" s="16">
        <f t="shared" si="31"/>
        <v>0</v>
      </c>
      <c r="Z61" s="191">
        <f t="shared" si="32"/>
        <v>0</v>
      </c>
      <c r="AA61" s="191">
        <f t="shared" si="33"/>
        <v>0</v>
      </c>
      <c r="AB61" s="191">
        <f t="shared" si="34"/>
        <v>0</v>
      </c>
      <c r="AC61" s="193">
        <f t="shared" si="35"/>
        <v>0</v>
      </c>
      <c r="AD61" s="65">
        <f t="shared" si="36"/>
        <v>0</v>
      </c>
      <c r="AE61" s="14">
        <f t="shared" si="37"/>
        <v>0</v>
      </c>
      <c r="AF61" s="14">
        <f t="shared" si="38"/>
        <v>0</v>
      </c>
      <c r="AG61" s="15">
        <f t="shared" si="39"/>
        <v>0</v>
      </c>
      <c r="AH61" s="15">
        <f t="shared" si="40"/>
        <v>0</v>
      </c>
      <c r="AI61" s="15">
        <f t="shared" si="41"/>
        <v>0</v>
      </c>
      <c r="AJ61" s="16">
        <f t="shared" si="42"/>
        <v>0</v>
      </c>
      <c r="AK61" s="16">
        <f t="shared" si="43"/>
        <v>0</v>
      </c>
      <c r="AL61" s="16">
        <f t="shared" si="44"/>
        <v>0</v>
      </c>
      <c r="AM61" s="17">
        <f t="shared" si="45"/>
        <v>0</v>
      </c>
      <c r="AN61" s="17">
        <f t="shared" si="46"/>
        <v>0</v>
      </c>
      <c r="AO61" s="17">
        <f t="shared" si="47"/>
        <v>0</v>
      </c>
      <c r="AP61" s="18">
        <f t="shared" si="48"/>
        <v>0</v>
      </c>
      <c r="AQ61" s="18">
        <f t="shared" si="49"/>
        <v>0</v>
      </c>
      <c r="AR61" s="18">
        <f t="shared" si="50"/>
        <v>0</v>
      </c>
      <c r="AS61" s="119">
        <f t="shared" si="51"/>
        <v>0</v>
      </c>
    </row>
    <row r="62" spans="1:45" hidden="1" x14ac:dyDescent="0.3">
      <c r="A62" s="500"/>
      <c r="B62" s="244">
        <v>57</v>
      </c>
      <c r="C62" s="95">
        <f>VLOOKUP(B:B,'Start List Kids'!C:F,2,FALSE)</f>
        <v>0</v>
      </c>
      <c r="D62" s="114">
        <f>VLOOKUP(B:B,'Start List Kids'!C:F,4,FALSE)</f>
        <v>0</v>
      </c>
      <c r="E62" s="12"/>
      <c r="F62" s="28"/>
      <c r="G62" s="28"/>
      <c r="H62" s="28"/>
      <c r="I62" s="30"/>
      <c r="J62" s="12"/>
      <c r="K62" s="28"/>
      <c r="L62" s="28"/>
      <c r="M62" s="28"/>
      <c r="N62" s="30"/>
      <c r="O62" s="12"/>
      <c r="P62" s="28"/>
      <c r="Q62" s="28"/>
      <c r="R62" s="28"/>
      <c r="S62" s="32"/>
      <c r="T62" s="16">
        <f t="shared" si="26"/>
        <v>0</v>
      </c>
      <c r="U62" s="191">
        <f t="shared" si="27"/>
        <v>0</v>
      </c>
      <c r="V62" s="191">
        <f t="shared" si="28"/>
        <v>0</v>
      </c>
      <c r="W62" s="191">
        <f t="shared" si="29"/>
        <v>0</v>
      </c>
      <c r="X62" s="192">
        <f t="shared" si="30"/>
        <v>0</v>
      </c>
      <c r="Y62" s="16">
        <f t="shared" si="31"/>
        <v>0</v>
      </c>
      <c r="Z62" s="191">
        <f t="shared" si="32"/>
        <v>0</v>
      </c>
      <c r="AA62" s="191">
        <f t="shared" si="33"/>
        <v>0</v>
      </c>
      <c r="AB62" s="191">
        <f t="shared" si="34"/>
        <v>0</v>
      </c>
      <c r="AC62" s="193">
        <f t="shared" si="35"/>
        <v>0</v>
      </c>
      <c r="AD62" s="65">
        <f t="shared" si="36"/>
        <v>0</v>
      </c>
      <c r="AE62" s="14">
        <f t="shared" si="37"/>
        <v>0</v>
      </c>
      <c r="AF62" s="14">
        <f t="shared" si="38"/>
        <v>0</v>
      </c>
      <c r="AG62" s="15">
        <f t="shared" si="39"/>
        <v>0</v>
      </c>
      <c r="AH62" s="15">
        <f t="shared" si="40"/>
        <v>0</v>
      </c>
      <c r="AI62" s="15">
        <f t="shared" si="41"/>
        <v>0</v>
      </c>
      <c r="AJ62" s="16">
        <f t="shared" si="42"/>
        <v>0</v>
      </c>
      <c r="AK62" s="16">
        <f t="shared" si="43"/>
        <v>0</v>
      </c>
      <c r="AL62" s="16">
        <f t="shared" si="44"/>
        <v>0</v>
      </c>
      <c r="AM62" s="17">
        <f t="shared" si="45"/>
        <v>0</v>
      </c>
      <c r="AN62" s="17">
        <f t="shared" si="46"/>
        <v>0</v>
      </c>
      <c r="AO62" s="17">
        <f t="shared" si="47"/>
        <v>0</v>
      </c>
      <c r="AP62" s="18">
        <f t="shared" si="48"/>
        <v>0</v>
      </c>
      <c r="AQ62" s="18">
        <f t="shared" si="49"/>
        <v>0</v>
      </c>
      <c r="AR62" s="18">
        <f t="shared" si="50"/>
        <v>0</v>
      </c>
      <c r="AS62" s="119">
        <f t="shared" si="51"/>
        <v>0</v>
      </c>
    </row>
    <row r="63" spans="1:45" hidden="1" x14ac:dyDescent="0.3">
      <c r="A63" s="500"/>
      <c r="B63" s="244">
        <v>58</v>
      </c>
      <c r="C63" s="95">
        <f>VLOOKUP(B:B,'Start List Kids'!C:F,2,FALSE)</f>
        <v>0</v>
      </c>
      <c r="D63" s="114">
        <f>VLOOKUP(B:B,'Start List Kids'!C:F,4,FALSE)</f>
        <v>0</v>
      </c>
      <c r="E63" s="12"/>
      <c r="F63" s="28"/>
      <c r="G63" s="28"/>
      <c r="H63" s="28"/>
      <c r="I63" s="30"/>
      <c r="J63" s="12"/>
      <c r="K63" s="28"/>
      <c r="L63" s="28"/>
      <c r="M63" s="28"/>
      <c r="N63" s="30"/>
      <c r="O63" s="12"/>
      <c r="P63" s="28"/>
      <c r="Q63" s="28"/>
      <c r="R63" s="28"/>
      <c r="S63" s="32"/>
      <c r="T63" s="16">
        <f t="shared" si="26"/>
        <v>0</v>
      </c>
      <c r="U63" s="191">
        <f t="shared" si="27"/>
        <v>0</v>
      </c>
      <c r="V63" s="191">
        <f t="shared" si="28"/>
        <v>0</v>
      </c>
      <c r="W63" s="191">
        <f t="shared" si="29"/>
        <v>0</v>
      </c>
      <c r="X63" s="192">
        <f t="shared" si="30"/>
        <v>0</v>
      </c>
      <c r="Y63" s="16">
        <f t="shared" si="31"/>
        <v>0</v>
      </c>
      <c r="Z63" s="191">
        <f t="shared" si="32"/>
        <v>0</v>
      </c>
      <c r="AA63" s="191">
        <f t="shared" si="33"/>
        <v>0</v>
      </c>
      <c r="AB63" s="191">
        <f t="shared" si="34"/>
        <v>0</v>
      </c>
      <c r="AC63" s="193">
        <f t="shared" si="35"/>
        <v>0</v>
      </c>
      <c r="AD63" s="65">
        <f t="shared" si="36"/>
        <v>0</v>
      </c>
      <c r="AE63" s="14">
        <f t="shared" si="37"/>
        <v>0</v>
      </c>
      <c r="AF63" s="14">
        <f t="shared" si="38"/>
        <v>0</v>
      </c>
      <c r="AG63" s="15">
        <f t="shared" si="39"/>
        <v>0</v>
      </c>
      <c r="AH63" s="15">
        <f t="shared" si="40"/>
        <v>0</v>
      </c>
      <c r="AI63" s="15">
        <f t="shared" si="41"/>
        <v>0</v>
      </c>
      <c r="AJ63" s="16">
        <f t="shared" si="42"/>
        <v>0</v>
      </c>
      <c r="AK63" s="16">
        <f t="shared" si="43"/>
        <v>0</v>
      </c>
      <c r="AL63" s="16">
        <f t="shared" si="44"/>
        <v>0</v>
      </c>
      <c r="AM63" s="17">
        <f t="shared" si="45"/>
        <v>0</v>
      </c>
      <c r="AN63" s="17">
        <f t="shared" si="46"/>
        <v>0</v>
      </c>
      <c r="AO63" s="17">
        <f t="shared" si="47"/>
        <v>0</v>
      </c>
      <c r="AP63" s="18">
        <f t="shared" si="48"/>
        <v>0</v>
      </c>
      <c r="AQ63" s="18">
        <f t="shared" si="49"/>
        <v>0</v>
      </c>
      <c r="AR63" s="18">
        <f t="shared" si="50"/>
        <v>0</v>
      </c>
      <c r="AS63" s="119">
        <f t="shared" si="51"/>
        <v>0</v>
      </c>
    </row>
    <row r="64" spans="1:45" hidden="1" x14ac:dyDescent="0.3">
      <c r="A64" s="500"/>
      <c r="B64" s="244">
        <v>59</v>
      </c>
      <c r="C64" s="95">
        <f>VLOOKUP(B:B,'Start List Kids'!C:F,2,FALSE)</f>
        <v>0</v>
      </c>
      <c r="D64" s="114">
        <f>VLOOKUP(B:B,'Start List Kids'!C:F,4,FALSE)</f>
        <v>0</v>
      </c>
      <c r="E64" s="12"/>
      <c r="F64" s="28"/>
      <c r="G64" s="28"/>
      <c r="H64" s="28"/>
      <c r="I64" s="30"/>
      <c r="J64" s="12"/>
      <c r="K64" s="28"/>
      <c r="L64" s="28"/>
      <c r="M64" s="28"/>
      <c r="N64" s="30"/>
      <c r="O64" s="12"/>
      <c r="P64" s="28"/>
      <c r="Q64" s="28"/>
      <c r="R64" s="28"/>
      <c r="S64" s="32"/>
      <c r="T64" s="16">
        <f t="shared" si="26"/>
        <v>0</v>
      </c>
      <c r="U64" s="191">
        <f t="shared" si="27"/>
        <v>0</v>
      </c>
      <c r="V64" s="191">
        <f t="shared" si="28"/>
        <v>0</v>
      </c>
      <c r="W64" s="191">
        <f t="shared" si="29"/>
        <v>0</v>
      </c>
      <c r="X64" s="192">
        <f t="shared" si="30"/>
        <v>0</v>
      </c>
      <c r="Y64" s="16">
        <f t="shared" si="31"/>
        <v>0</v>
      </c>
      <c r="Z64" s="191">
        <f t="shared" si="32"/>
        <v>0</v>
      </c>
      <c r="AA64" s="191">
        <f t="shared" si="33"/>
        <v>0</v>
      </c>
      <c r="AB64" s="191">
        <f t="shared" si="34"/>
        <v>0</v>
      </c>
      <c r="AC64" s="193">
        <f t="shared" si="35"/>
        <v>0</v>
      </c>
      <c r="AD64" s="65">
        <f t="shared" si="36"/>
        <v>0</v>
      </c>
      <c r="AE64" s="14">
        <f t="shared" si="37"/>
        <v>0</v>
      </c>
      <c r="AF64" s="14">
        <f t="shared" si="38"/>
        <v>0</v>
      </c>
      <c r="AG64" s="15">
        <f t="shared" si="39"/>
        <v>0</v>
      </c>
      <c r="AH64" s="15">
        <f t="shared" si="40"/>
        <v>0</v>
      </c>
      <c r="AI64" s="15">
        <f t="shared" si="41"/>
        <v>0</v>
      </c>
      <c r="AJ64" s="16">
        <f t="shared" si="42"/>
        <v>0</v>
      </c>
      <c r="AK64" s="16">
        <f t="shared" si="43"/>
        <v>0</v>
      </c>
      <c r="AL64" s="16">
        <f t="shared" si="44"/>
        <v>0</v>
      </c>
      <c r="AM64" s="17">
        <f t="shared" si="45"/>
        <v>0</v>
      </c>
      <c r="AN64" s="17">
        <f t="shared" si="46"/>
        <v>0</v>
      </c>
      <c r="AO64" s="17">
        <f t="shared" si="47"/>
        <v>0</v>
      </c>
      <c r="AP64" s="18">
        <f t="shared" si="48"/>
        <v>0</v>
      </c>
      <c r="AQ64" s="18">
        <f t="shared" si="49"/>
        <v>0</v>
      </c>
      <c r="AR64" s="18">
        <f t="shared" si="50"/>
        <v>0</v>
      </c>
      <c r="AS64" s="119">
        <f t="shared" si="51"/>
        <v>0</v>
      </c>
    </row>
    <row r="65" spans="1:45" hidden="1" x14ac:dyDescent="0.3">
      <c r="A65" s="500"/>
      <c r="B65" s="244">
        <v>60</v>
      </c>
      <c r="C65" s="95">
        <f>VLOOKUP(B:B,'Start List Kids'!C:F,2,FALSE)</f>
        <v>0</v>
      </c>
      <c r="D65" s="114">
        <f>VLOOKUP(B:B,'Start List Kids'!C:F,4,FALSE)</f>
        <v>0</v>
      </c>
      <c r="E65" s="12"/>
      <c r="F65" s="28"/>
      <c r="G65" s="28"/>
      <c r="H65" s="28"/>
      <c r="I65" s="30"/>
      <c r="J65" s="12"/>
      <c r="K65" s="28"/>
      <c r="L65" s="28"/>
      <c r="M65" s="28"/>
      <c r="N65" s="30"/>
      <c r="O65" s="12"/>
      <c r="P65" s="28"/>
      <c r="Q65" s="28"/>
      <c r="R65" s="28"/>
      <c r="S65" s="32"/>
      <c r="T65" s="16">
        <f t="shared" si="26"/>
        <v>0</v>
      </c>
      <c r="U65" s="191">
        <f t="shared" si="27"/>
        <v>0</v>
      </c>
      <c r="V65" s="191">
        <f t="shared" si="28"/>
        <v>0</v>
      </c>
      <c r="W65" s="191">
        <f t="shared" si="29"/>
        <v>0</v>
      </c>
      <c r="X65" s="192">
        <f t="shared" si="30"/>
        <v>0</v>
      </c>
      <c r="Y65" s="16">
        <f t="shared" si="31"/>
        <v>0</v>
      </c>
      <c r="Z65" s="191">
        <f t="shared" si="32"/>
        <v>0</v>
      </c>
      <c r="AA65" s="191">
        <f t="shared" si="33"/>
        <v>0</v>
      </c>
      <c r="AB65" s="191">
        <f t="shared" si="34"/>
        <v>0</v>
      </c>
      <c r="AC65" s="193">
        <f t="shared" si="35"/>
        <v>0</v>
      </c>
      <c r="AD65" s="65">
        <f t="shared" si="36"/>
        <v>0</v>
      </c>
      <c r="AE65" s="14">
        <f t="shared" si="37"/>
        <v>0</v>
      </c>
      <c r="AF65" s="14">
        <f t="shared" si="38"/>
        <v>0</v>
      </c>
      <c r="AG65" s="15">
        <f t="shared" si="39"/>
        <v>0</v>
      </c>
      <c r="AH65" s="15">
        <f t="shared" si="40"/>
        <v>0</v>
      </c>
      <c r="AI65" s="15">
        <f t="shared" si="41"/>
        <v>0</v>
      </c>
      <c r="AJ65" s="16">
        <f t="shared" si="42"/>
        <v>0</v>
      </c>
      <c r="AK65" s="16">
        <f t="shared" si="43"/>
        <v>0</v>
      </c>
      <c r="AL65" s="16">
        <f t="shared" si="44"/>
        <v>0</v>
      </c>
      <c r="AM65" s="17">
        <f t="shared" si="45"/>
        <v>0</v>
      </c>
      <c r="AN65" s="17">
        <f t="shared" si="46"/>
        <v>0</v>
      </c>
      <c r="AO65" s="17">
        <f t="shared" si="47"/>
        <v>0</v>
      </c>
      <c r="AP65" s="18">
        <f t="shared" si="48"/>
        <v>0</v>
      </c>
      <c r="AQ65" s="18">
        <f t="shared" si="49"/>
        <v>0</v>
      </c>
      <c r="AR65" s="18">
        <f t="shared" si="50"/>
        <v>0</v>
      </c>
      <c r="AS65" s="119">
        <f t="shared" si="51"/>
        <v>0</v>
      </c>
    </row>
    <row r="66" spans="1:45" hidden="1" x14ac:dyDescent="0.3">
      <c r="A66" s="500"/>
      <c r="B66" s="244">
        <v>61</v>
      </c>
      <c r="C66" s="95">
        <f>VLOOKUP(B:B,'Start List Kids'!C:F,2,FALSE)</f>
        <v>0</v>
      </c>
      <c r="D66" s="114">
        <f>VLOOKUP(B:B,'Start List Kids'!C:F,4,FALSE)</f>
        <v>0</v>
      </c>
      <c r="E66" s="12"/>
      <c r="F66" s="28"/>
      <c r="G66" s="28"/>
      <c r="H66" s="28"/>
      <c r="I66" s="30"/>
      <c r="J66" s="12"/>
      <c r="K66" s="28"/>
      <c r="L66" s="28"/>
      <c r="M66" s="28"/>
      <c r="N66" s="30"/>
      <c r="O66" s="12"/>
      <c r="P66" s="28"/>
      <c r="Q66" s="28"/>
      <c r="R66" s="28"/>
      <c r="S66" s="32"/>
      <c r="T66" s="16">
        <f t="shared" si="26"/>
        <v>0</v>
      </c>
      <c r="U66" s="191">
        <f t="shared" si="27"/>
        <v>0</v>
      </c>
      <c r="V66" s="191">
        <f t="shared" si="28"/>
        <v>0</v>
      </c>
      <c r="W66" s="191">
        <f t="shared" si="29"/>
        <v>0</v>
      </c>
      <c r="X66" s="192">
        <f t="shared" si="30"/>
        <v>0</v>
      </c>
      <c r="Y66" s="16">
        <f t="shared" si="31"/>
        <v>0</v>
      </c>
      <c r="Z66" s="191">
        <f t="shared" si="32"/>
        <v>0</v>
      </c>
      <c r="AA66" s="191">
        <f t="shared" si="33"/>
        <v>0</v>
      </c>
      <c r="AB66" s="191">
        <f t="shared" si="34"/>
        <v>0</v>
      </c>
      <c r="AC66" s="193">
        <f t="shared" si="35"/>
        <v>0</v>
      </c>
      <c r="AD66" s="65">
        <f t="shared" si="36"/>
        <v>0</v>
      </c>
      <c r="AE66" s="14">
        <f t="shared" si="37"/>
        <v>0</v>
      </c>
      <c r="AF66" s="14">
        <f t="shared" si="38"/>
        <v>0</v>
      </c>
      <c r="AG66" s="15">
        <f t="shared" si="39"/>
        <v>0</v>
      </c>
      <c r="AH66" s="15">
        <f t="shared" si="40"/>
        <v>0</v>
      </c>
      <c r="AI66" s="15">
        <f t="shared" si="41"/>
        <v>0</v>
      </c>
      <c r="AJ66" s="16">
        <f t="shared" si="42"/>
        <v>0</v>
      </c>
      <c r="AK66" s="16">
        <f t="shared" si="43"/>
        <v>0</v>
      </c>
      <c r="AL66" s="16">
        <f t="shared" si="44"/>
        <v>0</v>
      </c>
      <c r="AM66" s="17">
        <f t="shared" si="45"/>
        <v>0</v>
      </c>
      <c r="AN66" s="17">
        <f t="shared" si="46"/>
        <v>0</v>
      </c>
      <c r="AO66" s="17">
        <f t="shared" si="47"/>
        <v>0</v>
      </c>
      <c r="AP66" s="18">
        <f t="shared" si="48"/>
        <v>0</v>
      </c>
      <c r="AQ66" s="18">
        <f t="shared" si="49"/>
        <v>0</v>
      </c>
      <c r="AR66" s="18">
        <f t="shared" si="50"/>
        <v>0</v>
      </c>
      <c r="AS66" s="119">
        <f t="shared" si="51"/>
        <v>0</v>
      </c>
    </row>
    <row r="67" spans="1:45" hidden="1" x14ac:dyDescent="0.3">
      <c r="A67" s="500"/>
      <c r="B67" s="244">
        <v>62</v>
      </c>
      <c r="C67" s="95">
        <f>VLOOKUP(B:B,'Start List Kids'!C:F,2,FALSE)</f>
        <v>0</v>
      </c>
      <c r="D67" s="114">
        <f>VLOOKUP(B:B,'Start List Kids'!C:F,4,FALSE)</f>
        <v>0</v>
      </c>
      <c r="E67" s="12"/>
      <c r="F67" s="28"/>
      <c r="G67" s="28"/>
      <c r="H67" s="28"/>
      <c r="I67" s="30"/>
      <c r="J67" s="12"/>
      <c r="K67" s="28"/>
      <c r="L67" s="28"/>
      <c r="M67" s="28"/>
      <c r="N67" s="30"/>
      <c r="O67" s="12"/>
      <c r="P67" s="28"/>
      <c r="Q67" s="28"/>
      <c r="R67" s="28"/>
      <c r="S67" s="32"/>
      <c r="T67" s="16">
        <f t="shared" si="26"/>
        <v>0</v>
      </c>
      <c r="U67" s="191">
        <f t="shared" si="27"/>
        <v>0</v>
      </c>
      <c r="V67" s="191">
        <f t="shared" si="28"/>
        <v>0</v>
      </c>
      <c r="W67" s="191">
        <f t="shared" si="29"/>
        <v>0</v>
      </c>
      <c r="X67" s="192">
        <f t="shared" si="30"/>
        <v>0</v>
      </c>
      <c r="Y67" s="16">
        <f t="shared" si="31"/>
        <v>0</v>
      </c>
      <c r="Z67" s="191">
        <f t="shared" si="32"/>
        <v>0</v>
      </c>
      <c r="AA67" s="191">
        <f t="shared" si="33"/>
        <v>0</v>
      </c>
      <c r="AB67" s="191">
        <f t="shared" si="34"/>
        <v>0</v>
      </c>
      <c r="AC67" s="193">
        <f t="shared" si="35"/>
        <v>0</v>
      </c>
      <c r="AD67" s="65">
        <f t="shared" si="36"/>
        <v>0</v>
      </c>
      <c r="AE67" s="14">
        <f t="shared" si="37"/>
        <v>0</v>
      </c>
      <c r="AF67" s="14">
        <f t="shared" si="38"/>
        <v>0</v>
      </c>
      <c r="AG67" s="15">
        <f t="shared" si="39"/>
        <v>0</v>
      </c>
      <c r="AH67" s="15">
        <f t="shared" si="40"/>
        <v>0</v>
      </c>
      <c r="AI67" s="15">
        <f t="shared" si="41"/>
        <v>0</v>
      </c>
      <c r="AJ67" s="16">
        <f t="shared" si="42"/>
        <v>0</v>
      </c>
      <c r="AK67" s="16">
        <f t="shared" si="43"/>
        <v>0</v>
      </c>
      <c r="AL67" s="16">
        <f t="shared" si="44"/>
        <v>0</v>
      </c>
      <c r="AM67" s="17">
        <f t="shared" si="45"/>
        <v>0</v>
      </c>
      <c r="AN67" s="17">
        <f t="shared" si="46"/>
        <v>0</v>
      </c>
      <c r="AO67" s="17">
        <f t="shared" si="47"/>
        <v>0</v>
      </c>
      <c r="AP67" s="18">
        <f t="shared" si="48"/>
        <v>0</v>
      </c>
      <c r="AQ67" s="18">
        <f t="shared" si="49"/>
        <v>0</v>
      </c>
      <c r="AR67" s="18">
        <f t="shared" si="50"/>
        <v>0</v>
      </c>
      <c r="AS67" s="119">
        <f t="shared" si="51"/>
        <v>0</v>
      </c>
    </row>
    <row r="68" spans="1:45" hidden="1" x14ac:dyDescent="0.3">
      <c r="A68" s="500"/>
      <c r="B68" s="244">
        <v>63</v>
      </c>
      <c r="C68" s="95">
        <f>VLOOKUP(B:B,'Start List Kids'!C:F,2,FALSE)</f>
        <v>0</v>
      </c>
      <c r="D68" s="114">
        <f>VLOOKUP(B:B,'Start List Kids'!C:F,4,FALSE)</f>
        <v>0</v>
      </c>
      <c r="E68" s="12"/>
      <c r="F68" s="28"/>
      <c r="G68" s="28"/>
      <c r="H68" s="28"/>
      <c r="I68" s="30"/>
      <c r="J68" s="12"/>
      <c r="K68" s="28"/>
      <c r="L68" s="28"/>
      <c r="M68" s="28"/>
      <c r="N68" s="30"/>
      <c r="O68" s="12"/>
      <c r="P68" s="28"/>
      <c r="Q68" s="28"/>
      <c r="R68" s="28"/>
      <c r="S68" s="32"/>
      <c r="T68" s="16">
        <f t="shared" si="26"/>
        <v>0</v>
      </c>
      <c r="U68" s="191">
        <f t="shared" si="27"/>
        <v>0</v>
      </c>
      <c r="V68" s="191">
        <f t="shared" si="28"/>
        <v>0</v>
      </c>
      <c r="W68" s="191">
        <f t="shared" si="29"/>
        <v>0</v>
      </c>
      <c r="X68" s="192">
        <f t="shared" si="30"/>
        <v>0</v>
      </c>
      <c r="Y68" s="16">
        <f t="shared" si="31"/>
        <v>0</v>
      </c>
      <c r="Z68" s="191">
        <f t="shared" si="32"/>
        <v>0</v>
      </c>
      <c r="AA68" s="191">
        <f t="shared" si="33"/>
        <v>0</v>
      </c>
      <c r="AB68" s="191">
        <f t="shared" si="34"/>
        <v>0</v>
      </c>
      <c r="AC68" s="193">
        <f t="shared" si="35"/>
        <v>0</v>
      </c>
      <c r="AD68" s="65">
        <f t="shared" si="36"/>
        <v>0</v>
      </c>
      <c r="AE68" s="14">
        <f t="shared" si="37"/>
        <v>0</v>
      </c>
      <c r="AF68" s="14">
        <f t="shared" si="38"/>
        <v>0</v>
      </c>
      <c r="AG68" s="15">
        <f t="shared" si="39"/>
        <v>0</v>
      </c>
      <c r="AH68" s="15">
        <f t="shared" si="40"/>
        <v>0</v>
      </c>
      <c r="AI68" s="15">
        <f t="shared" si="41"/>
        <v>0</v>
      </c>
      <c r="AJ68" s="16">
        <f t="shared" si="42"/>
        <v>0</v>
      </c>
      <c r="AK68" s="16">
        <f t="shared" si="43"/>
        <v>0</v>
      </c>
      <c r="AL68" s="16">
        <f t="shared" si="44"/>
        <v>0</v>
      </c>
      <c r="AM68" s="17">
        <f t="shared" si="45"/>
        <v>0</v>
      </c>
      <c r="AN68" s="17">
        <f t="shared" si="46"/>
        <v>0</v>
      </c>
      <c r="AO68" s="17">
        <f t="shared" si="47"/>
        <v>0</v>
      </c>
      <c r="AP68" s="18">
        <f t="shared" si="48"/>
        <v>0</v>
      </c>
      <c r="AQ68" s="18">
        <f t="shared" si="49"/>
        <v>0</v>
      </c>
      <c r="AR68" s="18">
        <f t="shared" si="50"/>
        <v>0</v>
      </c>
      <c r="AS68" s="119">
        <f t="shared" si="51"/>
        <v>0</v>
      </c>
    </row>
    <row r="69" spans="1:45" hidden="1" x14ac:dyDescent="0.3">
      <c r="A69" s="500"/>
      <c r="B69" s="244">
        <v>64</v>
      </c>
      <c r="C69" s="95">
        <f>VLOOKUP(B:B,'Start List Kids'!C:F,2,FALSE)</f>
        <v>0</v>
      </c>
      <c r="D69" s="114">
        <f>VLOOKUP(B:B,'Start List Kids'!C:F,4,FALSE)</f>
        <v>0</v>
      </c>
      <c r="E69" s="12"/>
      <c r="F69" s="28"/>
      <c r="G69" s="28"/>
      <c r="H69" s="28"/>
      <c r="I69" s="30"/>
      <c r="J69" s="12"/>
      <c r="K69" s="28"/>
      <c r="L69" s="28"/>
      <c r="M69" s="28"/>
      <c r="N69" s="30"/>
      <c r="O69" s="12"/>
      <c r="P69" s="28"/>
      <c r="Q69" s="28"/>
      <c r="R69" s="28"/>
      <c r="S69" s="32"/>
      <c r="T69" s="16">
        <f t="shared" si="26"/>
        <v>0</v>
      </c>
      <c r="U69" s="191">
        <f t="shared" si="27"/>
        <v>0</v>
      </c>
      <c r="V69" s="191">
        <f t="shared" si="28"/>
        <v>0</v>
      </c>
      <c r="W69" s="191">
        <f t="shared" si="29"/>
        <v>0</v>
      </c>
      <c r="X69" s="192">
        <f t="shared" si="30"/>
        <v>0</v>
      </c>
      <c r="Y69" s="16">
        <f t="shared" si="31"/>
        <v>0</v>
      </c>
      <c r="Z69" s="191">
        <f t="shared" si="32"/>
        <v>0</v>
      </c>
      <c r="AA69" s="191">
        <f t="shared" si="33"/>
        <v>0</v>
      </c>
      <c r="AB69" s="191">
        <f t="shared" si="34"/>
        <v>0</v>
      </c>
      <c r="AC69" s="193">
        <f t="shared" si="35"/>
        <v>0</v>
      </c>
      <c r="AD69" s="65">
        <f t="shared" si="36"/>
        <v>0</v>
      </c>
      <c r="AE69" s="14">
        <f t="shared" si="37"/>
        <v>0</v>
      </c>
      <c r="AF69" s="14">
        <f t="shared" si="38"/>
        <v>0</v>
      </c>
      <c r="AG69" s="15">
        <f t="shared" si="39"/>
        <v>0</v>
      </c>
      <c r="AH69" s="15">
        <f t="shared" si="40"/>
        <v>0</v>
      </c>
      <c r="AI69" s="15">
        <f t="shared" si="41"/>
        <v>0</v>
      </c>
      <c r="AJ69" s="16">
        <f t="shared" si="42"/>
        <v>0</v>
      </c>
      <c r="AK69" s="16">
        <f t="shared" si="43"/>
        <v>0</v>
      </c>
      <c r="AL69" s="16">
        <f t="shared" si="44"/>
        <v>0</v>
      </c>
      <c r="AM69" s="17">
        <f t="shared" si="45"/>
        <v>0</v>
      </c>
      <c r="AN69" s="17">
        <f t="shared" si="46"/>
        <v>0</v>
      </c>
      <c r="AO69" s="17">
        <f t="shared" si="47"/>
        <v>0</v>
      </c>
      <c r="AP69" s="18">
        <f t="shared" si="48"/>
        <v>0</v>
      </c>
      <c r="AQ69" s="18">
        <f t="shared" si="49"/>
        <v>0</v>
      </c>
      <c r="AR69" s="18">
        <f t="shared" si="50"/>
        <v>0</v>
      </c>
      <c r="AS69" s="119">
        <f t="shared" si="51"/>
        <v>0</v>
      </c>
    </row>
    <row r="70" spans="1:45" hidden="1" x14ac:dyDescent="0.3">
      <c r="A70" s="500"/>
      <c r="B70" s="244">
        <v>65</v>
      </c>
      <c r="C70" s="95">
        <f>VLOOKUP(B:B,'Start List Kids'!C:F,2,FALSE)</f>
        <v>0</v>
      </c>
      <c r="D70" s="114">
        <f>VLOOKUP(B:B,'Start List Kids'!C:F,4,FALSE)</f>
        <v>0</v>
      </c>
      <c r="E70" s="12"/>
      <c r="F70" s="28"/>
      <c r="G70" s="28"/>
      <c r="H70" s="28"/>
      <c r="I70" s="30"/>
      <c r="J70" s="12"/>
      <c r="K70" s="28"/>
      <c r="L70" s="28"/>
      <c r="M70" s="28"/>
      <c r="N70" s="30"/>
      <c r="O70" s="12"/>
      <c r="P70" s="28"/>
      <c r="Q70" s="28"/>
      <c r="R70" s="28"/>
      <c r="S70" s="32"/>
      <c r="T70" s="16">
        <f t="shared" ref="T70:T101" si="52">+(E70+J70+O70)/3</f>
        <v>0</v>
      </c>
      <c r="U70" s="191">
        <f t="shared" ref="U70:U101" si="53">+(F70+K70+P70)/3</f>
        <v>0</v>
      </c>
      <c r="V70" s="191">
        <f t="shared" ref="V70:V101" si="54">+(G70+L70+Q70)/3</f>
        <v>0</v>
      </c>
      <c r="W70" s="191">
        <f t="shared" ref="W70:W101" si="55">+(H70+M70+R70)/3</f>
        <v>0</v>
      </c>
      <c r="X70" s="192">
        <f t="shared" ref="X70:X101" si="56">+(I70+N70+S70)/3</f>
        <v>0</v>
      </c>
      <c r="Y70" s="16">
        <f t="shared" ref="Y70:Y101" si="57">+(E70+J70+O70+T70)/4</f>
        <v>0</v>
      </c>
      <c r="Z70" s="191">
        <f t="shared" ref="Z70:Z101" si="58">+(F70+K70+P70+U70)/4</f>
        <v>0</v>
      </c>
      <c r="AA70" s="191">
        <f t="shared" ref="AA70:AA101" si="59">+(G70+L70+Q70+V70)/4</f>
        <v>0</v>
      </c>
      <c r="AB70" s="191">
        <f t="shared" ref="AB70:AB101" si="60">+(H70+M70+R70+W70)/4</f>
        <v>0</v>
      </c>
      <c r="AC70" s="193">
        <f t="shared" ref="AC70:AC101" si="61">+(I70+N70+S70+X70)/4</f>
        <v>0</v>
      </c>
      <c r="AD70" s="65">
        <f t="shared" ref="AD70:AD101" si="62">MAX(E70,J70,O70,T70,Y70)</f>
        <v>0</v>
      </c>
      <c r="AE70" s="14">
        <f t="shared" ref="AE70:AE101" si="63">MIN(E70,J70,O70,T70,Y70)</f>
        <v>0</v>
      </c>
      <c r="AF70" s="14">
        <f t="shared" ref="AF70:AF101" si="64">(SUM(E70,J70,O70,T70,Y70)-AD70-AE70)/3</f>
        <v>0</v>
      </c>
      <c r="AG70" s="15">
        <f t="shared" ref="AG70:AG101" si="65">MAX(F70,K70,P70,U70,Z70)</f>
        <v>0</v>
      </c>
      <c r="AH70" s="15">
        <f t="shared" ref="AH70:AH101" si="66">MIN(F70,K70,P70,U70,Z70)</f>
        <v>0</v>
      </c>
      <c r="AI70" s="15">
        <f t="shared" ref="AI70:AI101" si="67">(SUM(F70,K70,P70,U70,Z70)-AG70-AH70)/3</f>
        <v>0</v>
      </c>
      <c r="AJ70" s="16">
        <f t="shared" ref="AJ70:AJ101" si="68">MAX(G70,L70,Q70,V70,AA70)</f>
        <v>0</v>
      </c>
      <c r="AK70" s="16">
        <f t="shared" ref="AK70:AK101" si="69">MIN(G70,L70,Q70,V70,AA70)</f>
        <v>0</v>
      </c>
      <c r="AL70" s="16">
        <f t="shared" ref="AL70:AL101" si="70">(SUM(G70,L70,Q70,V70,AA70)-AJ70-AK70)/3</f>
        <v>0</v>
      </c>
      <c r="AM70" s="17">
        <f t="shared" ref="AM70:AM101" si="71">MAX(H70,M70,R70,W70,AB70)</f>
        <v>0</v>
      </c>
      <c r="AN70" s="17">
        <f t="shared" ref="AN70:AN101" si="72">MIN(H70,M70,R70,W70,AB70)</f>
        <v>0</v>
      </c>
      <c r="AO70" s="17">
        <f t="shared" ref="AO70:AO101" si="73">(SUM(H70,M70,R70,W70,AB70)-AM70-AN70)/3</f>
        <v>0</v>
      </c>
      <c r="AP70" s="18">
        <f t="shared" ref="AP70:AP101" si="74">MAX(I70,N70,S70,X70,AC70)</f>
        <v>0</v>
      </c>
      <c r="AQ70" s="18">
        <f t="shared" ref="AQ70:AQ101" si="75">MIN(I70,N70,S70,X70,AC70)</f>
        <v>0</v>
      </c>
      <c r="AR70" s="18">
        <f t="shared" ref="AR70:AR101" si="76">(SUM(I70,N70,S70,X70,AC70)-AP70-AQ70)/3</f>
        <v>0</v>
      </c>
      <c r="AS70" s="119">
        <f t="shared" ref="AS70:AS101" si="77">AVERAGE(AF70,AI70,AL70,AO70,AR70)/$AT$5</f>
        <v>0</v>
      </c>
    </row>
    <row r="71" spans="1:45" hidden="1" x14ac:dyDescent="0.3">
      <c r="A71" s="500"/>
      <c r="B71" s="244">
        <v>66</v>
      </c>
      <c r="C71" s="95">
        <f>VLOOKUP(B:B,'Start List Kids'!C:F,2,FALSE)</f>
        <v>0</v>
      </c>
      <c r="D71" s="114">
        <f>VLOOKUP(B:B,'Start List Kids'!C:F,4,FALSE)</f>
        <v>0</v>
      </c>
      <c r="E71" s="12"/>
      <c r="F71" s="28"/>
      <c r="G71" s="28"/>
      <c r="H71" s="28"/>
      <c r="I71" s="30"/>
      <c r="J71" s="12"/>
      <c r="K71" s="28"/>
      <c r="L71" s="28"/>
      <c r="M71" s="28"/>
      <c r="N71" s="30"/>
      <c r="O71" s="12"/>
      <c r="P71" s="28"/>
      <c r="Q71" s="28"/>
      <c r="R71" s="28"/>
      <c r="S71" s="32"/>
      <c r="T71" s="16">
        <f t="shared" si="52"/>
        <v>0</v>
      </c>
      <c r="U71" s="191">
        <f t="shared" si="53"/>
        <v>0</v>
      </c>
      <c r="V71" s="191">
        <f t="shared" si="54"/>
        <v>0</v>
      </c>
      <c r="W71" s="191">
        <f t="shared" si="55"/>
        <v>0</v>
      </c>
      <c r="X71" s="192">
        <f t="shared" si="56"/>
        <v>0</v>
      </c>
      <c r="Y71" s="16">
        <f t="shared" si="57"/>
        <v>0</v>
      </c>
      <c r="Z71" s="191">
        <f t="shared" si="58"/>
        <v>0</v>
      </c>
      <c r="AA71" s="191">
        <f t="shared" si="59"/>
        <v>0</v>
      </c>
      <c r="AB71" s="191">
        <f t="shared" si="60"/>
        <v>0</v>
      </c>
      <c r="AC71" s="193">
        <f t="shared" si="61"/>
        <v>0</v>
      </c>
      <c r="AD71" s="65">
        <f t="shared" si="62"/>
        <v>0</v>
      </c>
      <c r="AE71" s="14">
        <f t="shared" si="63"/>
        <v>0</v>
      </c>
      <c r="AF71" s="14">
        <f t="shared" si="64"/>
        <v>0</v>
      </c>
      <c r="AG71" s="15">
        <f t="shared" si="65"/>
        <v>0</v>
      </c>
      <c r="AH71" s="15">
        <f t="shared" si="66"/>
        <v>0</v>
      </c>
      <c r="AI71" s="15">
        <f t="shared" si="67"/>
        <v>0</v>
      </c>
      <c r="AJ71" s="16">
        <f t="shared" si="68"/>
        <v>0</v>
      </c>
      <c r="AK71" s="16">
        <f t="shared" si="69"/>
        <v>0</v>
      </c>
      <c r="AL71" s="16">
        <f t="shared" si="70"/>
        <v>0</v>
      </c>
      <c r="AM71" s="17">
        <f t="shared" si="71"/>
        <v>0</v>
      </c>
      <c r="AN71" s="17">
        <f t="shared" si="72"/>
        <v>0</v>
      </c>
      <c r="AO71" s="17">
        <f t="shared" si="73"/>
        <v>0</v>
      </c>
      <c r="AP71" s="18">
        <f t="shared" si="74"/>
        <v>0</v>
      </c>
      <c r="AQ71" s="18">
        <f t="shared" si="75"/>
        <v>0</v>
      </c>
      <c r="AR71" s="18">
        <f t="shared" si="76"/>
        <v>0</v>
      </c>
      <c r="AS71" s="119">
        <f t="shared" si="77"/>
        <v>0</v>
      </c>
    </row>
    <row r="72" spans="1:45" hidden="1" x14ac:dyDescent="0.3">
      <c r="A72" s="500"/>
      <c r="B72" s="244">
        <v>67</v>
      </c>
      <c r="C72" s="95">
        <f>VLOOKUP(B:B,'Start List Kids'!C:F,2,FALSE)</f>
        <v>0</v>
      </c>
      <c r="D72" s="114">
        <f>VLOOKUP(B:B,'Start List Kids'!C:F,4,FALSE)</f>
        <v>0</v>
      </c>
      <c r="E72" s="12"/>
      <c r="F72" s="28"/>
      <c r="G72" s="28"/>
      <c r="H72" s="28"/>
      <c r="I72" s="30"/>
      <c r="J72" s="12"/>
      <c r="K72" s="28"/>
      <c r="L72" s="28"/>
      <c r="M72" s="28"/>
      <c r="N72" s="30"/>
      <c r="O72" s="12"/>
      <c r="P72" s="28"/>
      <c r="Q72" s="28"/>
      <c r="R72" s="28"/>
      <c r="S72" s="32"/>
      <c r="T72" s="16">
        <f t="shared" si="52"/>
        <v>0</v>
      </c>
      <c r="U72" s="191">
        <f t="shared" si="53"/>
        <v>0</v>
      </c>
      <c r="V72" s="191">
        <f t="shared" si="54"/>
        <v>0</v>
      </c>
      <c r="W72" s="191">
        <f t="shared" si="55"/>
        <v>0</v>
      </c>
      <c r="X72" s="192">
        <f t="shared" si="56"/>
        <v>0</v>
      </c>
      <c r="Y72" s="16">
        <f t="shared" si="57"/>
        <v>0</v>
      </c>
      <c r="Z72" s="191">
        <f t="shared" si="58"/>
        <v>0</v>
      </c>
      <c r="AA72" s="191">
        <f t="shared" si="59"/>
        <v>0</v>
      </c>
      <c r="AB72" s="191">
        <f t="shared" si="60"/>
        <v>0</v>
      </c>
      <c r="AC72" s="193">
        <f t="shared" si="61"/>
        <v>0</v>
      </c>
      <c r="AD72" s="65">
        <f t="shared" si="62"/>
        <v>0</v>
      </c>
      <c r="AE72" s="14">
        <f t="shared" si="63"/>
        <v>0</v>
      </c>
      <c r="AF72" s="14">
        <f t="shared" si="64"/>
        <v>0</v>
      </c>
      <c r="AG72" s="15">
        <f t="shared" si="65"/>
        <v>0</v>
      </c>
      <c r="AH72" s="15">
        <f t="shared" si="66"/>
        <v>0</v>
      </c>
      <c r="AI72" s="15">
        <f t="shared" si="67"/>
        <v>0</v>
      </c>
      <c r="AJ72" s="16">
        <f t="shared" si="68"/>
        <v>0</v>
      </c>
      <c r="AK72" s="16">
        <f t="shared" si="69"/>
        <v>0</v>
      </c>
      <c r="AL72" s="16">
        <f t="shared" si="70"/>
        <v>0</v>
      </c>
      <c r="AM72" s="17">
        <f t="shared" si="71"/>
        <v>0</v>
      </c>
      <c r="AN72" s="17">
        <f t="shared" si="72"/>
        <v>0</v>
      </c>
      <c r="AO72" s="17">
        <f t="shared" si="73"/>
        <v>0</v>
      </c>
      <c r="AP72" s="18">
        <f t="shared" si="74"/>
        <v>0</v>
      </c>
      <c r="AQ72" s="18">
        <f t="shared" si="75"/>
        <v>0</v>
      </c>
      <c r="AR72" s="18">
        <f t="shared" si="76"/>
        <v>0</v>
      </c>
      <c r="AS72" s="119">
        <f t="shared" si="77"/>
        <v>0</v>
      </c>
    </row>
    <row r="73" spans="1:45" hidden="1" x14ac:dyDescent="0.3">
      <c r="A73" s="500"/>
      <c r="B73" s="244">
        <v>68</v>
      </c>
      <c r="C73" s="95">
        <f>VLOOKUP(B:B,'Start List Kids'!C:F,2,FALSE)</f>
        <v>0</v>
      </c>
      <c r="D73" s="114">
        <f>VLOOKUP(B:B,'Start List Kids'!C:F,4,FALSE)</f>
        <v>0</v>
      </c>
      <c r="E73" s="12"/>
      <c r="F73" s="28"/>
      <c r="G73" s="28"/>
      <c r="H73" s="28"/>
      <c r="I73" s="30"/>
      <c r="J73" s="12"/>
      <c r="K73" s="28"/>
      <c r="L73" s="28"/>
      <c r="M73" s="28"/>
      <c r="N73" s="30"/>
      <c r="O73" s="12"/>
      <c r="P73" s="28"/>
      <c r="Q73" s="28"/>
      <c r="R73" s="28"/>
      <c r="S73" s="32"/>
      <c r="T73" s="16">
        <f t="shared" si="52"/>
        <v>0</v>
      </c>
      <c r="U73" s="191">
        <f t="shared" si="53"/>
        <v>0</v>
      </c>
      <c r="V73" s="191">
        <f t="shared" si="54"/>
        <v>0</v>
      </c>
      <c r="W73" s="191">
        <f t="shared" si="55"/>
        <v>0</v>
      </c>
      <c r="X73" s="192">
        <f t="shared" si="56"/>
        <v>0</v>
      </c>
      <c r="Y73" s="16">
        <f t="shared" si="57"/>
        <v>0</v>
      </c>
      <c r="Z73" s="191">
        <f t="shared" si="58"/>
        <v>0</v>
      </c>
      <c r="AA73" s="191">
        <f t="shared" si="59"/>
        <v>0</v>
      </c>
      <c r="AB73" s="191">
        <f t="shared" si="60"/>
        <v>0</v>
      </c>
      <c r="AC73" s="193">
        <f t="shared" si="61"/>
        <v>0</v>
      </c>
      <c r="AD73" s="65">
        <f t="shared" si="62"/>
        <v>0</v>
      </c>
      <c r="AE73" s="14">
        <f t="shared" si="63"/>
        <v>0</v>
      </c>
      <c r="AF73" s="14">
        <f t="shared" si="64"/>
        <v>0</v>
      </c>
      <c r="AG73" s="15">
        <f t="shared" si="65"/>
        <v>0</v>
      </c>
      <c r="AH73" s="15">
        <f t="shared" si="66"/>
        <v>0</v>
      </c>
      <c r="AI73" s="15">
        <f t="shared" si="67"/>
        <v>0</v>
      </c>
      <c r="AJ73" s="16">
        <f t="shared" si="68"/>
        <v>0</v>
      </c>
      <c r="AK73" s="16">
        <f t="shared" si="69"/>
        <v>0</v>
      </c>
      <c r="AL73" s="16">
        <f t="shared" si="70"/>
        <v>0</v>
      </c>
      <c r="AM73" s="17">
        <f t="shared" si="71"/>
        <v>0</v>
      </c>
      <c r="AN73" s="17">
        <f t="shared" si="72"/>
        <v>0</v>
      </c>
      <c r="AO73" s="17">
        <f t="shared" si="73"/>
        <v>0</v>
      </c>
      <c r="AP73" s="18">
        <f t="shared" si="74"/>
        <v>0</v>
      </c>
      <c r="AQ73" s="18">
        <f t="shared" si="75"/>
        <v>0</v>
      </c>
      <c r="AR73" s="18">
        <f t="shared" si="76"/>
        <v>0</v>
      </c>
      <c r="AS73" s="119">
        <f t="shared" si="77"/>
        <v>0</v>
      </c>
    </row>
    <row r="74" spans="1:45" hidden="1" x14ac:dyDescent="0.3">
      <c r="A74" s="500"/>
      <c r="B74" s="244">
        <v>69</v>
      </c>
      <c r="C74" s="95">
        <f>VLOOKUP(B:B,'Start List Kids'!C:F,2,FALSE)</f>
        <v>0</v>
      </c>
      <c r="D74" s="114">
        <f>VLOOKUP(B:B,'Start List Kids'!C:F,4,FALSE)</f>
        <v>0</v>
      </c>
      <c r="E74" s="12"/>
      <c r="F74" s="28"/>
      <c r="G74" s="28"/>
      <c r="H74" s="28"/>
      <c r="I74" s="30"/>
      <c r="J74" s="12"/>
      <c r="K74" s="28"/>
      <c r="L74" s="28"/>
      <c r="M74" s="28"/>
      <c r="N74" s="30"/>
      <c r="O74" s="12"/>
      <c r="P74" s="28"/>
      <c r="Q74" s="28"/>
      <c r="R74" s="28"/>
      <c r="S74" s="32"/>
      <c r="T74" s="16">
        <f t="shared" si="52"/>
        <v>0</v>
      </c>
      <c r="U74" s="191">
        <f t="shared" si="53"/>
        <v>0</v>
      </c>
      <c r="V74" s="191">
        <f t="shared" si="54"/>
        <v>0</v>
      </c>
      <c r="W74" s="191">
        <f t="shared" si="55"/>
        <v>0</v>
      </c>
      <c r="X74" s="192">
        <f t="shared" si="56"/>
        <v>0</v>
      </c>
      <c r="Y74" s="16">
        <f t="shared" si="57"/>
        <v>0</v>
      </c>
      <c r="Z74" s="191">
        <f t="shared" si="58"/>
        <v>0</v>
      </c>
      <c r="AA74" s="191">
        <f t="shared" si="59"/>
        <v>0</v>
      </c>
      <c r="AB74" s="191">
        <f t="shared" si="60"/>
        <v>0</v>
      </c>
      <c r="AC74" s="193">
        <f t="shared" si="61"/>
        <v>0</v>
      </c>
      <c r="AD74" s="65">
        <f t="shared" si="62"/>
        <v>0</v>
      </c>
      <c r="AE74" s="14">
        <f t="shared" si="63"/>
        <v>0</v>
      </c>
      <c r="AF74" s="14">
        <f t="shared" si="64"/>
        <v>0</v>
      </c>
      <c r="AG74" s="15">
        <f t="shared" si="65"/>
        <v>0</v>
      </c>
      <c r="AH74" s="15">
        <f t="shared" si="66"/>
        <v>0</v>
      </c>
      <c r="AI74" s="15">
        <f t="shared" si="67"/>
        <v>0</v>
      </c>
      <c r="AJ74" s="16">
        <f t="shared" si="68"/>
        <v>0</v>
      </c>
      <c r="AK74" s="16">
        <f t="shared" si="69"/>
        <v>0</v>
      </c>
      <c r="AL74" s="16">
        <f t="shared" si="70"/>
        <v>0</v>
      </c>
      <c r="AM74" s="17">
        <f t="shared" si="71"/>
        <v>0</v>
      </c>
      <c r="AN74" s="17">
        <f t="shared" si="72"/>
        <v>0</v>
      </c>
      <c r="AO74" s="17">
        <f t="shared" si="73"/>
        <v>0</v>
      </c>
      <c r="AP74" s="18">
        <f t="shared" si="74"/>
        <v>0</v>
      </c>
      <c r="AQ74" s="18">
        <f t="shared" si="75"/>
        <v>0</v>
      </c>
      <c r="AR74" s="18">
        <f t="shared" si="76"/>
        <v>0</v>
      </c>
      <c r="AS74" s="119">
        <f t="shared" si="77"/>
        <v>0</v>
      </c>
    </row>
    <row r="75" spans="1:45" hidden="1" x14ac:dyDescent="0.3">
      <c r="A75" s="500"/>
      <c r="B75" s="244">
        <v>70</v>
      </c>
      <c r="C75" s="95">
        <f>VLOOKUP(B:B,'Start List Kids'!C:F,2,FALSE)</f>
        <v>0</v>
      </c>
      <c r="D75" s="114">
        <f>VLOOKUP(B:B,'Start List Kids'!C:F,4,FALSE)</f>
        <v>0</v>
      </c>
      <c r="E75" s="12"/>
      <c r="F75" s="28"/>
      <c r="G75" s="28"/>
      <c r="H75" s="28"/>
      <c r="I75" s="30"/>
      <c r="J75" s="12"/>
      <c r="K75" s="28"/>
      <c r="L75" s="28"/>
      <c r="M75" s="28"/>
      <c r="N75" s="30"/>
      <c r="O75" s="12"/>
      <c r="P75" s="28"/>
      <c r="Q75" s="28"/>
      <c r="R75" s="28"/>
      <c r="S75" s="32"/>
      <c r="T75" s="16">
        <f t="shared" si="52"/>
        <v>0</v>
      </c>
      <c r="U75" s="191">
        <f t="shared" si="53"/>
        <v>0</v>
      </c>
      <c r="V75" s="191">
        <f t="shared" si="54"/>
        <v>0</v>
      </c>
      <c r="W75" s="191">
        <f t="shared" si="55"/>
        <v>0</v>
      </c>
      <c r="X75" s="192">
        <f t="shared" si="56"/>
        <v>0</v>
      </c>
      <c r="Y75" s="16">
        <f t="shared" si="57"/>
        <v>0</v>
      </c>
      <c r="Z75" s="191">
        <f t="shared" si="58"/>
        <v>0</v>
      </c>
      <c r="AA75" s="191">
        <f t="shared" si="59"/>
        <v>0</v>
      </c>
      <c r="AB75" s="191">
        <f t="shared" si="60"/>
        <v>0</v>
      </c>
      <c r="AC75" s="193">
        <f t="shared" si="61"/>
        <v>0</v>
      </c>
      <c r="AD75" s="65">
        <f t="shared" si="62"/>
        <v>0</v>
      </c>
      <c r="AE75" s="14">
        <f t="shared" si="63"/>
        <v>0</v>
      </c>
      <c r="AF75" s="14">
        <f t="shared" si="64"/>
        <v>0</v>
      </c>
      <c r="AG75" s="15">
        <f t="shared" si="65"/>
        <v>0</v>
      </c>
      <c r="AH75" s="15">
        <f t="shared" si="66"/>
        <v>0</v>
      </c>
      <c r="AI75" s="15">
        <f t="shared" si="67"/>
        <v>0</v>
      </c>
      <c r="AJ75" s="16">
        <f t="shared" si="68"/>
        <v>0</v>
      </c>
      <c r="AK75" s="16">
        <f t="shared" si="69"/>
        <v>0</v>
      </c>
      <c r="AL75" s="16">
        <f t="shared" si="70"/>
        <v>0</v>
      </c>
      <c r="AM75" s="17">
        <f t="shared" si="71"/>
        <v>0</v>
      </c>
      <c r="AN75" s="17">
        <f t="shared" si="72"/>
        <v>0</v>
      </c>
      <c r="AO75" s="17">
        <f t="shared" si="73"/>
        <v>0</v>
      </c>
      <c r="AP75" s="18">
        <f t="shared" si="74"/>
        <v>0</v>
      </c>
      <c r="AQ75" s="18">
        <f t="shared" si="75"/>
        <v>0</v>
      </c>
      <c r="AR75" s="18">
        <f t="shared" si="76"/>
        <v>0</v>
      </c>
      <c r="AS75" s="119">
        <f t="shared" si="77"/>
        <v>0</v>
      </c>
    </row>
    <row r="76" spans="1:45" hidden="1" x14ac:dyDescent="0.3">
      <c r="A76" s="500"/>
      <c r="B76" s="244">
        <v>71</v>
      </c>
      <c r="C76" s="95">
        <f>VLOOKUP(B:B,'Start List Kids'!C:F,2,FALSE)</f>
        <v>0</v>
      </c>
      <c r="D76" s="114">
        <f>VLOOKUP(B:B,'Start List Kids'!C:F,4,FALSE)</f>
        <v>0</v>
      </c>
      <c r="E76" s="12"/>
      <c r="F76" s="28"/>
      <c r="G76" s="28"/>
      <c r="H76" s="28"/>
      <c r="I76" s="30"/>
      <c r="J76" s="12"/>
      <c r="K76" s="28"/>
      <c r="L76" s="28"/>
      <c r="M76" s="28"/>
      <c r="N76" s="30"/>
      <c r="O76" s="12"/>
      <c r="P76" s="28"/>
      <c r="Q76" s="28"/>
      <c r="R76" s="28"/>
      <c r="S76" s="32"/>
      <c r="T76" s="16">
        <f t="shared" si="52"/>
        <v>0</v>
      </c>
      <c r="U76" s="191">
        <f t="shared" si="53"/>
        <v>0</v>
      </c>
      <c r="V76" s="191">
        <f t="shared" si="54"/>
        <v>0</v>
      </c>
      <c r="W76" s="191">
        <f t="shared" si="55"/>
        <v>0</v>
      </c>
      <c r="X76" s="192">
        <f t="shared" si="56"/>
        <v>0</v>
      </c>
      <c r="Y76" s="16">
        <f t="shared" si="57"/>
        <v>0</v>
      </c>
      <c r="Z76" s="191">
        <f t="shared" si="58"/>
        <v>0</v>
      </c>
      <c r="AA76" s="191">
        <f t="shared" si="59"/>
        <v>0</v>
      </c>
      <c r="AB76" s="191">
        <f t="shared" si="60"/>
        <v>0</v>
      </c>
      <c r="AC76" s="193">
        <f t="shared" si="61"/>
        <v>0</v>
      </c>
      <c r="AD76" s="65">
        <f t="shared" si="62"/>
        <v>0</v>
      </c>
      <c r="AE76" s="14">
        <f t="shared" si="63"/>
        <v>0</v>
      </c>
      <c r="AF76" s="14">
        <f t="shared" si="64"/>
        <v>0</v>
      </c>
      <c r="AG76" s="15">
        <f t="shared" si="65"/>
        <v>0</v>
      </c>
      <c r="AH76" s="15">
        <f t="shared" si="66"/>
        <v>0</v>
      </c>
      <c r="AI76" s="15">
        <f t="shared" si="67"/>
        <v>0</v>
      </c>
      <c r="AJ76" s="16">
        <f t="shared" si="68"/>
        <v>0</v>
      </c>
      <c r="AK76" s="16">
        <f t="shared" si="69"/>
        <v>0</v>
      </c>
      <c r="AL76" s="16">
        <f t="shared" si="70"/>
        <v>0</v>
      </c>
      <c r="AM76" s="17">
        <f t="shared" si="71"/>
        <v>0</v>
      </c>
      <c r="AN76" s="17">
        <f t="shared" si="72"/>
        <v>0</v>
      </c>
      <c r="AO76" s="17">
        <f t="shared" si="73"/>
        <v>0</v>
      </c>
      <c r="AP76" s="18">
        <f t="shared" si="74"/>
        <v>0</v>
      </c>
      <c r="AQ76" s="18">
        <f t="shared" si="75"/>
        <v>0</v>
      </c>
      <c r="AR76" s="18">
        <f t="shared" si="76"/>
        <v>0</v>
      </c>
      <c r="AS76" s="119">
        <f t="shared" si="77"/>
        <v>0</v>
      </c>
    </row>
    <row r="77" spans="1:45" hidden="1" x14ac:dyDescent="0.3">
      <c r="A77" s="500"/>
      <c r="B77" s="244">
        <v>72</v>
      </c>
      <c r="C77" s="95">
        <f>VLOOKUP(B:B,'Start List Kids'!C:F,2,FALSE)</f>
        <v>0</v>
      </c>
      <c r="D77" s="114">
        <f>VLOOKUP(B:B,'Start List Kids'!C:F,4,FALSE)</f>
        <v>0</v>
      </c>
      <c r="E77" s="12"/>
      <c r="F77" s="28"/>
      <c r="G77" s="28"/>
      <c r="H77" s="28"/>
      <c r="I77" s="30"/>
      <c r="J77" s="12"/>
      <c r="K77" s="28"/>
      <c r="L77" s="28"/>
      <c r="M77" s="28"/>
      <c r="N77" s="30"/>
      <c r="O77" s="12"/>
      <c r="P77" s="28"/>
      <c r="Q77" s="28"/>
      <c r="R77" s="28"/>
      <c r="S77" s="32"/>
      <c r="T77" s="16">
        <f t="shared" si="52"/>
        <v>0</v>
      </c>
      <c r="U77" s="191">
        <f t="shared" si="53"/>
        <v>0</v>
      </c>
      <c r="V77" s="191">
        <f t="shared" si="54"/>
        <v>0</v>
      </c>
      <c r="W77" s="191">
        <f t="shared" si="55"/>
        <v>0</v>
      </c>
      <c r="X77" s="192">
        <f t="shared" si="56"/>
        <v>0</v>
      </c>
      <c r="Y77" s="16">
        <f t="shared" si="57"/>
        <v>0</v>
      </c>
      <c r="Z77" s="191">
        <f t="shared" si="58"/>
        <v>0</v>
      </c>
      <c r="AA77" s="191">
        <f t="shared" si="59"/>
        <v>0</v>
      </c>
      <c r="AB77" s="191">
        <f t="shared" si="60"/>
        <v>0</v>
      </c>
      <c r="AC77" s="193">
        <f t="shared" si="61"/>
        <v>0</v>
      </c>
      <c r="AD77" s="65">
        <f t="shared" si="62"/>
        <v>0</v>
      </c>
      <c r="AE77" s="14">
        <f t="shared" si="63"/>
        <v>0</v>
      </c>
      <c r="AF77" s="14">
        <f t="shared" si="64"/>
        <v>0</v>
      </c>
      <c r="AG77" s="15">
        <f t="shared" si="65"/>
        <v>0</v>
      </c>
      <c r="AH77" s="15">
        <f t="shared" si="66"/>
        <v>0</v>
      </c>
      <c r="AI77" s="15">
        <f t="shared" si="67"/>
        <v>0</v>
      </c>
      <c r="AJ77" s="16">
        <f t="shared" si="68"/>
        <v>0</v>
      </c>
      <c r="AK77" s="16">
        <f t="shared" si="69"/>
        <v>0</v>
      </c>
      <c r="AL77" s="16">
        <f t="shared" si="70"/>
        <v>0</v>
      </c>
      <c r="AM77" s="17">
        <f t="shared" si="71"/>
        <v>0</v>
      </c>
      <c r="AN77" s="17">
        <f t="shared" si="72"/>
        <v>0</v>
      </c>
      <c r="AO77" s="17">
        <f t="shared" si="73"/>
        <v>0</v>
      </c>
      <c r="AP77" s="18">
        <f t="shared" si="74"/>
        <v>0</v>
      </c>
      <c r="AQ77" s="18">
        <f t="shared" si="75"/>
        <v>0</v>
      </c>
      <c r="AR77" s="18">
        <f t="shared" si="76"/>
        <v>0</v>
      </c>
      <c r="AS77" s="119">
        <f t="shared" si="77"/>
        <v>0</v>
      </c>
    </row>
    <row r="78" spans="1:45" hidden="1" x14ac:dyDescent="0.3">
      <c r="A78" s="500"/>
      <c r="B78" s="244">
        <v>73</v>
      </c>
      <c r="C78" s="95">
        <f>VLOOKUP(B:B,'Start List Kids'!C:F,2,FALSE)</f>
        <v>0</v>
      </c>
      <c r="D78" s="114">
        <f>VLOOKUP(B:B,'Start List Kids'!C:F,4,FALSE)</f>
        <v>0</v>
      </c>
      <c r="E78" s="12"/>
      <c r="F78" s="28"/>
      <c r="G78" s="28"/>
      <c r="H78" s="28"/>
      <c r="I78" s="30"/>
      <c r="J78" s="12"/>
      <c r="K78" s="28"/>
      <c r="L78" s="28"/>
      <c r="M78" s="28"/>
      <c r="N78" s="30"/>
      <c r="O78" s="12"/>
      <c r="P78" s="28"/>
      <c r="Q78" s="28"/>
      <c r="R78" s="28"/>
      <c r="S78" s="32"/>
      <c r="T78" s="16">
        <f t="shared" si="52"/>
        <v>0</v>
      </c>
      <c r="U78" s="191">
        <f t="shared" si="53"/>
        <v>0</v>
      </c>
      <c r="V78" s="191">
        <f t="shared" si="54"/>
        <v>0</v>
      </c>
      <c r="W78" s="191">
        <f t="shared" si="55"/>
        <v>0</v>
      </c>
      <c r="X78" s="192">
        <f t="shared" si="56"/>
        <v>0</v>
      </c>
      <c r="Y78" s="16">
        <f t="shared" si="57"/>
        <v>0</v>
      </c>
      <c r="Z78" s="191">
        <f t="shared" si="58"/>
        <v>0</v>
      </c>
      <c r="AA78" s="191">
        <f t="shared" si="59"/>
        <v>0</v>
      </c>
      <c r="AB78" s="191">
        <f t="shared" si="60"/>
        <v>0</v>
      </c>
      <c r="AC78" s="193">
        <f t="shared" si="61"/>
        <v>0</v>
      </c>
      <c r="AD78" s="65">
        <f t="shared" si="62"/>
        <v>0</v>
      </c>
      <c r="AE78" s="14">
        <f t="shared" si="63"/>
        <v>0</v>
      </c>
      <c r="AF78" s="14">
        <f t="shared" si="64"/>
        <v>0</v>
      </c>
      <c r="AG78" s="15">
        <f t="shared" si="65"/>
        <v>0</v>
      </c>
      <c r="AH78" s="15">
        <f t="shared" si="66"/>
        <v>0</v>
      </c>
      <c r="AI78" s="15">
        <f t="shared" si="67"/>
        <v>0</v>
      </c>
      <c r="AJ78" s="16">
        <f t="shared" si="68"/>
        <v>0</v>
      </c>
      <c r="AK78" s="16">
        <f t="shared" si="69"/>
        <v>0</v>
      </c>
      <c r="AL78" s="16">
        <f t="shared" si="70"/>
        <v>0</v>
      </c>
      <c r="AM78" s="17">
        <f t="shared" si="71"/>
        <v>0</v>
      </c>
      <c r="AN78" s="17">
        <f t="shared" si="72"/>
        <v>0</v>
      </c>
      <c r="AO78" s="17">
        <f t="shared" si="73"/>
        <v>0</v>
      </c>
      <c r="AP78" s="18">
        <f t="shared" si="74"/>
        <v>0</v>
      </c>
      <c r="AQ78" s="18">
        <f t="shared" si="75"/>
        <v>0</v>
      </c>
      <c r="AR78" s="18">
        <f t="shared" si="76"/>
        <v>0</v>
      </c>
      <c r="AS78" s="119">
        <f t="shared" si="77"/>
        <v>0</v>
      </c>
    </row>
    <row r="79" spans="1:45" hidden="1" x14ac:dyDescent="0.3">
      <c r="A79" s="500"/>
      <c r="B79" s="244">
        <v>74</v>
      </c>
      <c r="C79" s="95">
        <f>VLOOKUP(B:B,'Start List Kids'!C:F,2,FALSE)</f>
        <v>0</v>
      </c>
      <c r="D79" s="114">
        <f>VLOOKUP(B:B,'Start List Kids'!C:F,4,FALSE)</f>
        <v>0</v>
      </c>
      <c r="E79" s="12"/>
      <c r="F79" s="28"/>
      <c r="G79" s="28"/>
      <c r="H79" s="28"/>
      <c r="I79" s="30"/>
      <c r="J79" s="12"/>
      <c r="K79" s="28"/>
      <c r="L79" s="28"/>
      <c r="M79" s="28"/>
      <c r="N79" s="30"/>
      <c r="O79" s="12"/>
      <c r="P79" s="28"/>
      <c r="Q79" s="28"/>
      <c r="R79" s="28"/>
      <c r="S79" s="32"/>
      <c r="T79" s="16">
        <f t="shared" si="52"/>
        <v>0</v>
      </c>
      <c r="U79" s="191">
        <f t="shared" si="53"/>
        <v>0</v>
      </c>
      <c r="V79" s="191">
        <f t="shared" si="54"/>
        <v>0</v>
      </c>
      <c r="W79" s="191">
        <f t="shared" si="55"/>
        <v>0</v>
      </c>
      <c r="X79" s="192">
        <f t="shared" si="56"/>
        <v>0</v>
      </c>
      <c r="Y79" s="16">
        <f t="shared" si="57"/>
        <v>0</v>
      </c>
      <c r="Z79" s="191">
        <f t="shared" si="58"/>
        <v>0</v>
      </c>
      <c r="AA79" s="191">
        <f t="shared" si="59"/>
        <v>0</v>
      </c>
      <c r="AB79" s="191">
        <f t="shared" si="60"/>
        <v>0</v>
      </c>
      <c r="AC79" s="193">
        <f t="shared" si="61"/>
        <v>0</v>
      </c>
      <c r="AD79" s="65">
        <f t="shared" si="62"/>
        <v>0</v>
      </c>
      <c r="AE79" s="14">
        <f t="shared" si="63"/>
        <v>0</v>
      </c>
      <c r="AF79" s="14">
        <f t="shared" si="64"/>
        <v>0</v>
      </c>
      <c r="AG79" s="15">
        <f t="shared" si="65"/>
        <v>0</v>
      </c>
      <c r="AH79" s="15">
        <f t="shared" si="66"/>
        <v>0</v>
      </c>
      <c r="AI79" s="15">
        <f t="shared" si="67"/>
        <v>0</v>
      </c>
      <c r="AJ79" s="16">
        <f t="shared" si="68"/>
        <v>0</v>
      </c>
      <c r="AK79" s="16">
        <f t="shared" si="69"/>
        <v>0</v>
      </c>
      <c r="AL79" s="16">
        <f t="shared" si="70"/>
        <v>0</v>
      </c>
      <c r="AM79" s="17">
        <f t="shared" si="71"/>
        <v>0</v>
      </c>
      <c r="AN79" s="17">
        <f t="shared" si="72"/>
        <v>0</v>
      </c>
      <c r="AO79" s="17">
        <f t="shared" si="73"/>
        <v>0</v>
      </c>
      <c r="AP79" s="18">
        <f t="shared" si="74"/>
        <v>0</v>
      </c>
      <c r="AQ79" s="18">
        <f t="shared" si="75"/>
        <v>0</v>
      </c>
      <c r="AR79" s="18">
        <f t="shared" si="76"/>
        <v>0</v>
      </c>
      <c r="AS79" s="119">
        <f t="shared" si="77"/>
        <v>0</v>
      </c>
    </row>
    <row r="80" spans="1:45" hidden="1" x14ac:dyDescent="0.3">
      <c r="A80" s="500"/>
      <c r="B80" s="244">
        <v>75</v>
      </c>
      <c r="C80" s="95">
        <f>VLOOKUP(B:B,'Start List Kids'!C:F,2,FALSE)</f>
        <v>0</v>
      </c>
      <c r="D80" s="114">
        <f>VLOOKUP(B:B,'Start List Kids'!C:F,4,FALSE)</f>
        <v>0</v>
      </c>
      <c r="E80" s="12"/>
      <c r="F80" s="28"/>
      <c r="G80" s="28"/>
      <c r="H80" s="28"/>
      <c r="I80" s="30"/>
      <c r="J80" s="12"/>
      <c r="K80" s="28"/>
      <c r="L80" s="28"/>
      <c r="M80" s="28"/>
      <c r="N80" s="30"/>
      <c r="O80" s="12"/>
      <c r="P80" s="28"/>
      <c r="Q80" s="28"/>
      <c r="R80" s="28"/>
      <c r="S80" s="32"/>
      <c r="T80" s="16">
        <f t="shared" si="52"/>
        <v>0</v>
      </c>
      <c r="U80" s="191">
        <f t="shared" si="53"/>
        <v>0</v>
      </c>
      <c r="V80" s="191">
        <f t="shared" si="54"/>
        <v>0</v>
      </c>
      <c r="W80" s="191">
        <f t="shared" si="55"/>
        <v>0</v>
      </c>
      <c r="X80" s="192">
        <f t="shared" si="56"/>
        <v>0</v>
      </c>
      <c r="Y80" s="16">
        <f t="shared" si="57"/>
        <v>0</v>
      </c>
      <c r="Z80" s="191">
        <f t="shared" si="58"/>
        <v>0</v>
      </c>
      <c r="AA80" s="191">
        <f t="shared" si="59"/>
        <v>0</v>
      </c>
      <c r="AB80" s="191">
        <f t="shared" si="60"/>
        <v>0</v>
      </c>
      <c r="AC80" s="193">
        <f t="shared" si="61"/>
        <v>0</v>
      </c>
      <c r="AD80" s="65">
        <f t="shared" si="62"/>
        <v>0</v>
      </c>
      <c r="AE80" s="14">
        <f t="shared" si="63"/>
        <v>0</v>
      </c>
      <c r="AF80" s="14">
        <f t="shared" si="64"/>
        <v>0</v>
      </c>
      <c r="AG80" s="15">
        <f t="shared" si="65"/>
        <v>0</v>
      </c>
      <c r="AH80" s="15">
        <f t="shared" si="66"/>
        <v>0</v>
      </c>
      <c r="AI80" s="15">
        <f t="shared" si="67"/>
        <v>0</v>
      </c>
      <c r="AJ80" s="16">
        <f t="shared" si="68"/>
        <v>0</v>
      </c>
      <c r="AK80" s="16">
        <f t="shared" si="69"/>
        <v>0</v>
      </c>
      <c r="AL80" s="16">
        <f t="shared" si="70"/>
        <v>0</v>
      </c>
      <c r="AM80" s="17">
        <f t="shared" si="71"/>
        <v>0</v>
      </c>
      <c r="AN80" s="17">
        <f t="shared" si="72"/>
        <v>0</v>
      </c>
      <c r="AO80" s="17">
        <f t="shared" si="73"/>
        <v>0</v>
      </c>
      <c r="AP80" s="18">
        <f t="shared" si="74"/>
        <v>0</v>
      </c>
      <c r="AQ80" s="18">
        <f t="shared" si="75"/>
        <v>0</v>
      </c>
      <c r="AR80" s="18">
        <f t="shared" si="76"/>
        <v>0</v>
      </c>
      <c r="AS80" s="119">
        <f t="shared" si="77"/>
        <v>0</v>
      </c>
    </row>
    <row r="81" spans="1:62" hidden="1" x14ac:dyDescent="0.3">
      <c r="A81" s="500"/>
      <c r="B81" s="244">
        <v>76</v>
      </c>
      <c r="C81" s="95">
        <f>VLOOKUP(B:B,'Start List Kids'!C:F,2,FALSE)</f>
        <v>0</v>
      </c>
      <c r="D81" s="114">
        <f>VLOOKUP(B:B,'Start List Kids'!C:F,4,FALSE)</f>
        <v>0</v>
      </c>
      <c r="E81" s="12"/>
      <c r="F81" s="28"/>
      <c r="G81" s="28"/>
      <c r="H81" s="28"/>
      <c r="I81" s="30"/>
      <c r="J81" s="12"/>
      <c r="K81" s="28"/>
      <c r="L81" s="28"/>
      <c r="M81" s="28"/>
      <c r="N81" s="30"/>
      <c r="O81" s="12"/>
      <c r="P81" s="28"/>
      <c r="Q81" s="28"/>
      <c r="R81" s="28"/>
      <c r="S81" s="32"/>
      <c r="T81" s="16">
        <f t="shared" si="52"/>
        <v>0</v>
      </c>
      <c r="U81" s="191">
        <f t="shared" si="53"/>
        <v>0</v>
      </c>
      <c r="V81" s="191">
        <f t="shared" si="54"/>
        <v>0</v>
      </c>
      <c r="W81" s="191">
        <f t="shared" si="55"/>
        <v>0</v>
      </c>
      <c r="X81" s="192">
        <f t="shared" si="56"/>
        <v>0</v>
      </c>
      <c r="Y81" s="16">
        <f t="shared" si="57"/>
        <v>0</v>
      </c>
      <c r="Z81" s="191">
        <f t="shared" si="58"/>
        <v>0</v>
      </c>
      <c r="AA81" s="191">
        <f t="shared" si="59"/>
        <v>0</v>
      </c>
      <c r="AB81" s="191">
        <f t="shared" si="60"/>
        <v>0</v>
      </c>
      <c r="AC81" s="193">
        <f t="shared" si="61"/>
        <v>0</v>
      </c>
      <c r="AD81" s="65">
        <f t="shared" si="62"/>
        <v>0</v>
      </c>
      <c r="AE81" s="14">
        <f t="shared" si="63"/>
        <v>0</v>
      </c>
      <c r="AF81" s="14">
        <f t="shared" si="64"/>
        <v>0</v>
      </c>
      <c r="AG81" s="15">
        <f t="shared" si="65"/>
        <v>0</v>
      </c>
      <c r="AH81" s="15">
        <f t="shared" si="66"/>
        <v>0</v>
      </c>
      <c r="AI81" s="15">
        <f t="shared" si="67"/>
        <v>0</v>
      </c>
      <c r="AJ81" s="16">
        <f t="shared" si="68"/>
        <v>0</v>
      </c>
      <c r="AK81" s="16">
        <f t="shared" si="69"/>
        <v>0</v>
      </c>
      <c r="AL81" s="16">
        <f t="shared" si="70"/>
        <v>0</v>
      </c>
      <c r="AM81" s="17">
        <f t="shared" si="71"/>
        <v>0</v>
      </c>
      <c r="AN81" s="17">
        <f t="shared" si="72"/>
        <v>0</v>
      </c>
      <c r="AO81" s="17">
        <f t="shared" si="73"/>
        <v>0</v>
      </c>
      <c r="AP81" s="18">
        <f t="shared" si="74"/>
        <v>0</v>
      </c>
      <c r="AQ81" s="18">
        <f t="shared" si="75"/>
        <v>0</v>
      </c>
      <c r="AR81" s="18">
        <f t="shared" si="76"/>
        <v>0</v>
      </c>
      <c r="AS81" s="119">
        <f t="shared" si="77"/>
        <v>0</v>
      </c>
    </row>
    <row r="82" spans="1:62" hidden="1" x14ac:dyDescent="0.3">
      <c r="A82" s="500"/>
      <c r="B82" s="244">
        <v>77</v>
      </c>
      <c r="C82" s="95">
        <f>VLOOKUP(B:B,'Start List Kids'!C:F,2,FALSE)</f>
        <v>0</v>
      </c>
      <c r="D82" s="114">
        <f>VLOOKUP(B:B,'Start List Kids'!C:F,4,FALSE)</f>
        <v>0</v>
      </c>
      <c r="E82" s="12"/>
      <c r="F82" s="28"/>
      <c r="G82" s="28"/>
      <c r="H82" s="28"/>
      <c r="I82" s="30"/>
      <c r="J82" s="12"/>
      <c r="K82" s="28"/>
      <c r="L82" s="28"/>
      <c r="M82" s="28"/>
      <c r="N82" s="30"/>
      <c r="O82" s="12"/>
      <c r="P82" s="28"/>
      <c r="Q82" s="28"/>
      <c r="R82" s="28"/>
      <c r="S82" s="32"/>
      <c r="T82" s="16">
        <f t="shared" si="52"/>
        <v>0</v>
      </c>
      <c r="U82" s="191">
        <f t="shared" si="53"/>
        <v>0</v>
      </c>
      <c r="V82" s="191">
        <f t="shared" si="54"/>
        <v>0</v>
      </c>
      <c r="W82" s="191">
        <f t="shared" si="55"/>
        <v>0</v>
      </c>
      <c r="X82" s="192">
        <f t="shared" si="56"/>
        <v>0</v>
      </c>
      <c r="Y82" s="16">
        <f t="shared" si="57"/>
        <v>0</v>
      </c>
      <c r="Z82" s="191">
        <f t="shared" si="58"/>
        <v>0</v>
      </c>
      <c r="AA82" s="191">
        <f t="shared" si="59"/>
        <v>0</v>
      </c>
      <c r="AB82" s="191">
        <f t="shared" si="60"/>
        <v>0</v>
      </c>
      <c r="AC82" s="193">
        <f t="shared" si="61"/>
        <v>0</v>
      </c>
      <c r="AD82" s="65">
        <f t="shared" si="62"/>
        <v>0</v>
      </c>
      <c r="AE82" s="14">
        <f t="shared" si="63"/>
        <v>0</v>
      </c>
      <c r="AF82" s="14">
        <f t="shared" si="64"/>
        <v>0</v>
      </c>
      <c r="AG82" s="15">
        <f t="shared" si="65"/>
        <v>0</v>
      </c>
      <c r="AH82" s="15">
        <f t="shared" si="66"/>
        <v>0</v>
      </c>
      <c r="AI82" s="15">
        <f t="shared" si="67"/>
        <v>0</v>
      </c>
      <c r="AJ82" s="16">
        <f t="shared" si="68"/>
        <v>0</v>
      </c>
      <c r="AK82" s="16">
        <f t="shared" si="69"/>
        <v>0</v>
      </c>
      <c r="AL82" s="16">
        <f t="shared" si="70"/>
        <v>0</v>
      </c>
      <c r="AM82" s="17">
        <f t="shared" si="71"/>
        <v>0</v>
      </c>
      <c r="AN82" s="17">
        <f t="shared" si="72"/>
        <v>0</v>
      </c>
      <c r="AO82" s="17">
        <f t="shared" si="73"/>
        <v>0</v>
      </c>
      <c r="AP82" s="18">
        <f t="shared" si="74"/>
        <v>0</v>
      </c>
      <c r="AQ82" s="18">
        <f t="shared" si="75"/>
        <v>0</v>
      </c>
      <c r="AR82" s="18">
        <f t="shared" si="76"/>
        <v>0</v>
      </c>
      <c r="AS82" s="119">
        <f t="shared" si="77"/>
        <v>0</v>
      </c>
    </row>
    <row r="83" spans="1:62" hidden="1" x14ac:dyDescent="0.3">
      <c r="A83" s="500"/>
      <c r="B83" s="244">
        <v>78</v>
      </c>
      <c r="C83" s="95">
        <f>VLOOKUP(B:B,'Start List Kids'!C:F,2,FALSE)</f>
        <v>0</v>
      </c>
      <c r="D83" s="114">
        <f>VLOOKUP(B:B,'Start List Kids'!C:F,4,FALSE)</f>
        <v>0</v>
      </c>
      <c r="E83" s="12"/>
      <c r="F83" s="28"/>
      <c r="G83" s="28"/>
      <c r="H83" s="28"/>
      <c r="I83" s="30"/>
      <c r="J83" s="12"/>
      <c r="K83" s="28"/>
      <c r="L83" s="28"/>
      <c r="M83" s="28"/>
      <c r="N83" s="30"/>
      <c r="O83" s="12"/>
      <c r="P83" s="28"/>
      <c r="Q83" s="28"/>
      <c r="R83" s="28"/>
      <c r="S83" s="32"/>
      <c r="T83" s="16">
        <f t="shared" si="52"/>
        <v>0</v>
      </c>
      <c r="U83" s="191">
        <f t="shared" si="53"/>
        <v>0</v>
      </c>
      <c r="V83" s="191">
        <f t="shared" si="54"/>
        <v>0</v>
      </c>
      <c r="W83" s="191">
        <f t="shared" si="55"/>
        <v>0</v>
      </c>
      <c r="X83" s="192">
        <f t="shared" si="56"/>
        <v>0</v>
      </c>
      <c r="Y83" s="16">
        <f t="shared" si="57"/>
        <v>0</v>
      </c>
      <c r="Z83" s="191">
        <f t="shared" si="58"/>
        <v>0</v>
      </c>
      <c r="AA83" s="191">
        <f t="shared" si="59"/>
        <v>0</v>
      </c>
      <c r="AB83" s="191">
        <f t="shared" si="60"/>
        <v>0</v>
      </c>
      <c r="AC83" s="193">
        <f t="shared" si="61"/>
        <v>0</v>
      </c>
      <c r="AD83" s="65">
        <f t="shared" si="62"/>
        <v>0</v>
      </c>
      <c r="AE83" s="14">
        <f t="shared" si="63"/>
        <v>0</v>
      </c>
      <c r="AF83" s="14">
        <f t="shared" si="64"/>
        <v>0</v>
      </c>
      <c r="AG83" s="15">
        <f t="shared" si="65"/>
        <v>0</v>
      </c>
      <c r="AH83" s="15">
        <f t="shared" si="66"/>
        <v>0</v>
      </c>
      <c r="AI83" s="15">
        <f t="shared" si="67"/>
        <v>0</v>
      </c>
      <c r="AJ83" s="16">
        <f t="shared" si="68"/>
        <v>0</v>
      </c>
      <c r="AK83" s="16">
        <f t="shared" si="69"/>
        <v>0</v>
      </c>
      <c r="AL83" s="16">
        <f t="shared" si="70"/>
        <v>0</v>
      </c>
      <c r="AM83" s="17">
        <f t="shared" si="71"/>
        <v>0</v>
      </c>
      <c r="AN83" s="17">
        <f t="shared" si="72"/>
        <v>0</v>
      </c>
      <c r="AO83" s="17">
        <f t="shared" si="73"/>
        <v>0</v>
      </c>
      <c r="AP83" s="18">
        <f t="shared" si="74"/>
        <v>0</v>
      </c>
      <c r="AQ83" s="18">
        <f t="shared" si="75"/>
        <v>0</v>
      </c>
      <c r="AR83" s="18">
        <f t="shared" si="76"/>
        <v>0</v>
      </c>
      <c r="AS83" s="119">
        <f t="shared" si="77"/>
        <v>0</v>
      </c>
    </row>
    <row r="84" spans="1:62" hidden="1" x14ac:dyDescent="0.3">
      <c r="A84" s="500"/>
      <c r="B84" s="244">
        <v>79</v>
      </c>
      <c r="C84" s="95">
        <f>VLOOKUP(B:B,'Start List Kids'!C:F,2,FALSE)</f>
        <v>0</v>
      </c>
      <c r="D84" s="114">
        <f>VLOOKUP(B:B,'Start List Kids'!C:F,4,FALSE)</f>
        <v>0</v>
      </c>
      <c r="E84" s="12"/>
      <c r="F84" s="28"/>
      <c r="G84" s="28"/>
      <c r="H84" s="28"/>
      <c r="I84" s="30"/>
      <c r="J84" s="12"/>
      <c r="K84" s="28"/>
      <c r="L84" s="28"/>
      <c r="M84" s="28"/>
      <c r="N84" s="30"/>
      <c r="O84" s="12"/>
      <c r="P84" s="28"/>
      <c r="Q84" s="28"/>
      <c r="R84" s="28"/>
      <c r="S84" s="32"/>
      <c r="T84" s="16">
        <f t="shared" si="52"/>
        <v>0</v>
      </c>
      <c r="U84" s="191">
        <f t="shared" si="53"/>
        <v>0</v>
      </c>
      <c r="V84" s="191">
        <f t="shared" si="54"/>
        <v>0</v>
      </c>
      <c r="W84" s="191">
        <f t="shared" si="55"/>
        <v>0</v>
      </c>
      <c r="X84" s="192">
        <f t="shared" si="56"/>
        <v>0</v>
      </c>
      <c r="Y84" s="16">
        <f t="shared" si="57"/>
        <v>0</v>
      </c>
      <c r="Z84" s="191">
        <f t="shared" si="58"/>
        <v>0</v>
      </c>
      <c r="AA84" s="191">
        <f t="shared" si="59"/>
        <v>0</v>
      </c>
      <c r="AB84" s="191">
        <f t="shared" si="60"/>
        <v>0</v>
      </c>
      <c r="AC84" s="193">
        <f t="shared" si="61"/>
        <v>0</v>
      </c>
      <c r="AD84" s="65">
        <f t="shared" si="62"/>
        <v>0</v>
      </c>
      <c r="AE84" s="14">
        <f t="shared" si="63"/>
        <v>0</v>
      </c>
      <c r="AF84" s="14">
        <f t="shared" si="64"/>
        <v>0</v>
      </c>
      <c r="AG84" s="15">
        <f t="shared" si="65"/>
        <v>0</v>
      </c>
      <c r="AH84" s="15">
        <f t="shared" si="66"/>
        <v>0</v>
      </c>
      <c r="AI84" s="15">
        <f t="shared" si="67"/>
        <v>0</v>
      </c>
      <c r="AJ84" s="16">
        <f t="shared" si="68"/>
        <v>0</v>
      </c>
      <c r="AK84" s="16">
        <f t="shared" si="69"/>
        <v>0</v>
      </c>
      <c r="AL84" s="16">
        <f t="shared" si="70"/>
        <v>0</v>
      </c>
      <c r="AM84" s="17">
        <f t="shared" si="71"/>
        <v>0</v>
      </c>
      <c r="AN84" s="17">
        <f t="shared" si="72"/>
        <v>0</v>
      </c>
      <c r="AO84" s="17">
        <f t="shared" si="73"/>
        <v>0</v>
      </c>
      <c r="AP84" s="18">
        <f t="shared" si="74"/>
        <v>0</v>
      </c>
      <c r="AQ84" s="18">
        <f t="shared" si="75"/>
        <v>0</v>
      </c>
      <c r="AR84" s="18">
        <f t="shared" si="76"/>
        <v>0</v>
      </c>
      <c r="AS84" s="119">
        <f t="shared" si="77"/>
        <v>0</v>
      </c>
    </row>
    <row r="85" spans="1:62" hidden="1" x14ac:dyDescent="0.3">
      <c r="A85" s="500"/>
      <c r="B85" s="244">
        <v>80</v>
      </c>
      <c r="C85" s="95">
        <f>VLOOKUP(B:B,'Start List Kids'!C:F,2,FALSE)</f>
        <v>0</v>
      </c>
      <c r="D85" s="114">
        <f>VLOOKUP(B:B,'Start List Kids'!C:F,4,FALSE)</f>
        <v>0</v>
      </c>
      <c r="E85" s="12"/>
      <c r="F85" s="28"/>
      <c r="G85" s="28"/>
      <c r="H85" s="28"/>
      <c r="I85" s="30"/>
      <c r="J85" s="12"/>
      <c r="K85" s="28"/>
      <c r="L85" s="28"/>
      <c r="M85" s="28"/>
      <c r="N85" s="30"/>
      <c r="O85" s="12"/>
      <c r="P85" s="28"/>
      <c r="Q85" s="28"/>
      <c r="R85" s="28"/>
      <c r="S85" s="32"/>
      <c r="T85" s="16">
        <f t="shared" si="52"/>
        <v>0</v>
      </c>
      <c r="U85" s="191">
        <f t="shared" si="53"/>
        <v>0</v>
      </c>
      <c r="V85" s="191">
        <f t="shared" si="54"/>
        <v>0</v>
      </c>
      <c r="W85" s="191">
        <f t="shared" si="55"/>
        <v>0</v>
      </c>
      <c r="X85" s="192">
        <f t="shared" si="56"/>
        <v>0</v>
      </c>
      <c r="Y85" s="16">
        <f t="shared" si="57"/>
        <v>0</v>
      </c>
      <c r="Z85" s="191">
        <f t="shared" si="58"/>
        <v>0</v>
      </c>
      <c r="AA85" s="191">
        <f t="shared" si="59"/>
        <v>0</v>
      </c>
      <c r="AB85" s="191">
        <f t="shared" si="60"/>
        <v>0</v>
      </c>
      <c r="AC85" s="193">
        <f t="shared" si="61"/>
        <v>0</v>
      </c>
      <c r="AD85" s="65">
        <f t="shared" si="62"/>
        <v>0</v>
      </c>
      <c r="AE85" s="14">
        <f t="shared" si="63"/>
        <v>0</v>
      </c>
      <c r="AF85" s="14">
        <f t="shared" si="64"/>
        <v>0</v>
      </c>
      <c r="AG85" s="15">
        <f t="shared" si="65"/>
        <v>0</v>
      </c>
      <c r="AH85" s="15">
        <f t="shared" si="66"/>
        <v>0</v>
      </c>
      <c r="AI85" s="15">
        <f t="shared" si="67"/>
        <v>0</v>
      </c>
      <c r="AJ85" s="16">
        <f t="shared" si="68"/>
        <v>0</v>
      </c>
      <c r="AK85" s="16">
        <f t="shared" si="69"/>
        <v>0</v>
      </c>
      <c r="AL85" s="16">
        <f t="shared" si="70"/>
        <v>0</v>
      </c>
      <c r="AM85" s="17">
        <f t="shared" si="71"/>
        <v>0</v>
      </c>
      <c r="AN85" s="17">
        <f t="shared" si="72"/>
        <v>0</v>
      </c>
      <c r="AO85" s="17">
        <f t="shared" si="73"/>
        <v>0</v>
      </c>
      <c r="AP85" s="18">
        <f t="shared" si="74"/>
        <v>0</v>
      </c>
      <c r="AQ85" s="18">
        <f t="shared" si="75"/>
        <v>0</v>
      </c>
      <c r="AR85" s="18">
        <f t="shared" si="76"/>
        <v>0</v>
      </c>
      <c r="AS85" s="119">
        <f t="shared" si="77"/>
        <v>0</v>
      </c>
    </row>
    <row r="86" spans="1:62" hidden="1" x14ac:dyDescent="0.3">
      <c r="A86" s="500"/>
      <c r="B86" s="244">
        <v>81</v>
      </c>
      <c r="C86" s="95">
        <f>VLOOKUP(B:B,'Start List Kids'!C:F,2,FALSE)</f>
        <v>0</v>
      </c>
      <c r="D86" s="114">
        <f>VLOOKUP(B:B,'Start List Kids'!C:F,4,FALSE)</f>
        <v>0</v>
      </c>
      <c r="E86" s="12"/>
      <c r="F86" s="28"/>
      <c r="G86" s="28"/>
      <c r="H86" s="28"/>
      <c r="I86" s="30"/>
      <c r="J86" s="12"/>
      <c r="K86" s="28"/>
      <c r="L86" s="28"/>
      <c r="M86" s="28"/>
      <c r="N86" s="30"/>
      <c r="O86" s="12"/>
      <c r="P86" s="28"/>
      <c r="Q86" s="28"/>
      <c r="R86" s="28"/>
      <c r="S86" s="32"/>
      <c r="T86" s="16">
        <f t="shared" si="52"/>
        <v>0</v>
      </c>
      <c r="U86" s="191">
        <f t="shared" si="53"/>
        <v>0</v>
      </c>
      <c r="V86" s="191">
        <f t="shared" si="54"/>
        <v>0</v>
      </c>
      <c r="W86" s="191">
        <f t="shared" si="55"/>
        <v>0</v>
      </c>
      <c r="X86" s="192">
        <f t="shared" si="56"/>
        <v>0</v>
      </c>
      <c r="Y86" s="16">
        <f t="shared" si="57"/>
        <v>0</v>
      </c>
      <c r="Z86" s="191">
        <f t="shared" si="58"/>
        <v>0</v>
      </c>
      <c r="AA86" s="191">
        <f t="shared" si="59"/>
        <v>0</v>
      </c>
      <c r="AB86" s="191">
        <f t="shared" si="60"/>
        <v>0</v>
      </c>
      <c r="AC86" s="193">
        <f t="shared" si="61"/>
        <v>0</v>
      </c>
      <c r="AD86" s="65">
        <f t="shared" si="62"/>
        <v>0</v>
      </c>
      <c r="AE86" s="14">
        <f t="shared" si="63"/>
        <v>0</v>
      </c>
      <c r="AF86" s="14">
        <f t="shared" si="64"/>
        <v>0</v>
      </c>
      <c r="AG86" s="15">
        <f t="shared" si="65"/>
        <v>0</v>
      </c>
      <c r="AH86" s="15">
        <f t="shared" si="66"/>
        <v>0</v>
      </c>
      <c r="AI86" s="15">
        <f t="shared" si="67"/>
        <v>0</v>
      </c>
      <c r="AJ86" s="16">
        <f t="shared" si="68"/>
        <v>0</v>
      </c>
      <c r="AK86" s="16">
        <f t="shared" si="69"/>
        <v>0</v>
      </c>
      <c r="AL86" s="16">
        <f t="shared" si="70"/>
        <v>0</v>
      </c>
      <c r="AM86" s="17">
        <f t="shared" si="71"/>
        <v>0</v>
      </c>
      <c r="AN86" s="17">
        <f t="shared" si="72"/>
        <v>0</v>
      </c>
      <c r="AO86" s="17">
        <f t="shared" si="73"/>
        <v>0</v>
      </c>
      <c r="AP86" s="18">
        <f t="shared" si="74"/>
        <v>0</v>
      </c>
      <c r="AQ86" s="18">
        <f t="shared" si="75"/>
        <v>0</v>
      </c>
      <c r="AR86" s="18">
        <f t="shared" si="76"/>
        <v>0</v>
      </c>
      <c r="AS86" s="119">
        <f t="shared" si="77"/>
        <v>0</v>
      </c>
    </row>
    <row r="87" spans="1:62" hidden="1" x14ac:dyDescent="0.3">
      <c r="A87" s="500"/>
      <c r="B87" s="244">
        <v>82</v>
      </c>
      <c r="C87" s="95">
        <f>VLOOKUP(B:B,'Start List Kids'!C:F,2,FALSE)</f>
        <v>0</v>
      </c>
      <c r="D87" s="114">
        <f>VLOOKUP(B:B,'Start List Kids'!C:F,4,FALSE)</f>
        <v>0</v>
      </c>
      <c r="E87" s="12"/>
      <c r="F87" s="28"/>
      <c r="G87" s="28"/>
      <c r="H87" s="28"/>
      <c r="I87" s="30"/>
      <c r="J87" s="12"/>
      <c r="K87" s="28"/>
      <c r="L87" s="28"/>
      <c r="M87" s="28"/>
      <c r="N87" s="30"/>
      <c r="O87" s="12"/>
      <c r="P87" s="28"/>
      <c r="Q87" s="28"/>
      <c r="R87" s="28"/>
      <c r="S87" s="32"/>
      <c r="T87" s="16">
        <f t="shared" si="52"/>
        <v>0</v>
      </c>
      <c r="U87" s="191">
        <f t="shared" si="53"/>
        <v>0</v>
      </c>
      <c r="V87" s="191">
        <f t="shared" si="54"/>
        <v>0</v>
      </c>
      <c r="W87" s="191">
        <f t="shared" si="55"/>
        <v>0</v>
      </c>
      <c r="X87" s="192">
        <f t="shared" si="56"/>
        <v>0</v>
      </c>
      <c r="Y87" s="16">
        <f t="shared" si="57"/>
        <v>0</v>
      </c>
      <c r="Z87" s="191">
        <f t="shared" si="58"/>
        <v>0</v>
      </c>
      <c r="AA87" s="191">
        <f t="shared" si="59"/>
        <v>0</v>
      </c>
      <c r="AB87" s="191">
        <f t="shared" si="60"/>
        <v>0</v>
      </c>
      <c r="AC87" s="193">
        <f t="shared" si="61"/>
        <v>0</v>
      </c>
      <c r="AD87" s="65">
        <f t="shared" si="62"/>
        <v>0</v>
      </c>
      <c r="AE87" s="14">
        <f t="shared" si="63"/>
        <v>0</v>
      </c>
      <c r="AF87" s="14">
        <f t="shared" si="64"/>
        <v>0</v>
      </c>
      <c r="AG87" s="15">
        <f t="shared" si="65"/>
        <v>0</v>
      </c>
      <c r="AH87" s="15">
        <f t="shared" si="66"/>
        <v>0</v>
      </c>
      <c r="AI87" s="15">
        <f t="shared" si="67"/>
        <v>0</v>
      </c>
      <c r="AJ87" s="16">
        <f t="shared" si="68"/>
        <v>0</v>
      </c>
      <c r="AK87" s="16">
        <f t="shared" si="69"/>
        <v>0</v>
      </c>
      <c r="AL87" s="16">
        <f t="shared" si="70"/>
        <v>0</v>
      </c>
      <c r="AM87" s="17">
        <f t="shared" si="71"/>
        <v>0</v>
      </c>
      <c r="AN87" s="17">
        <f t="shared" si="72"/>
        <v>0</v>
      </c>
      <c r="AO87" s="17">
        <f t="shared" si="73"/>
        <v>0</v>
      </c>
      <c r="AP87" s="18">
        <f t="shared" si="74"/>
        <v>0</v>
      </c>
      <c r="AQ87" s="18">
        <f t="shared" si="75"/>
        <v>0</v>
      </c>
      <c r="AR87" s="18">
        <f t="shared" si="76"/>
        <v>0</v>
      </c>
      <c r="AS87" s="119">
        <f t="shared" si="77"/>
        <v>0</v>
      </c>
    </row>
    <row r="88" spans="1:62" s="11" customFormat="1" ht="17.25" hidden="1" customHeight="1" thickBot="1" x14ac:dyDescent="0.35">
      <c r="A88" s="500"/>
      <c r="B88" s="244">
        <v>83</v>
      </c>
      <c r="C88" s="95">
        <f>VLOOKUP(B:B,'Start List Kids'!C:F,2,FALSE)</f>
        <v>0</v>
      </c>
      <c r="D88" s="114">
        <f>VLOOKUP(B:B,'Start List Kids'!C:F,4,FALSE)</f>
        <v>0</v>
      </c>
      <c r="E88" s="12"/>
      <c r="F88" s="28"/>
      <c r="G88" s="28"/>
      <c r="H88" s="28"/>
      <c r="I88" s="30"/>
      <c r="J88" s="12"/>
      <c r="K88" s="28"/>
      <c r="L88" s="28"/>
      <c r="M88" s="28"/>
      <c r="N88" s="30"/>
      <c r="O88" s="12"/>
      <c r="P88" s="28"/>
      <c r="Q88" s="28"/>
      <c r="R88" s="28"/>
      <c r="S88" s="32"/>
      <c r="T88" s="16">
        <f t="shared" si="52"/>
        <v>0</v>
      </c>
      <c r="U88" s="191">
        <f t="shared" si="53"/>
        <v>0</v>
      </c>
      <c r="V88" s="191">
        <f t="shared" si="54"/>
        <v>0</v>
      </c>
      <c r="W88" s="191">
        <f t="shared" si="55"/>
        <v>0</v>
      </c>
      <c r="X88" s="192">
        <f t="shared" si="56"/>
        <v>0</v>
      </c>
      <c r="Y88" s="16">
        <f t="shared" si="57"/>
        <v>0</v>
      </c>
      <c r="Z88" s="191">
        <f t="shared" si="58"/>
        <v>0</v>
      </c>
      <c r="AA88" s="191">
        <f t="shared" si="59"/>
        <v>0</v>
      </c>
      <c r="AB88" s="191">
        <f t="shared" si="60"/>
        <v>0</v>
      </c>
      <c r="AC88" s="193">
        <f t="shared" si="61"/>
        <v>0</v>
      </c>
      <c r="AD88" s="65">
        <f t="shared" si="62"/>
        <v>0</v>
      </c>
      <c r="AE88" s="14">
        <f t="shared" si="63"/>
        <v>0</v>
      </c>
      <c r="AF88" s="14">
        <f t="shared" si="64"/>
        <v>0</v>
      </c>
      <c r="AG88" s="15">
        <f t="shared" si="65"/>
        <v>0</v>
      </c>
      <c r="AH88" s="15">
        <f t="shared" si="66"/>
        <v>0</v>
      </c>
      <c r="AI88" s="15">
        <f t="shared" si="67"/>
        <v>0</v>
      </c>
      <c r="AJ88" s="16">
        <f t="shared" si="68"/>
        <v>0</v>
      </c>
      <c r="AK88" s="16">
        <f t="shared" si="69"/>
        <v>0</v>
      </c>
      <c r="AL88" s="16">
        <f t="shared" si="70"/>
        <v>0</v>
      </c>
      <c r="AM88" s="17">
        <f t="shared" si="71"/>
        <v>0</v>
      </c>
      <c r="AN88" s="17">
        <f t="shared" si="72"/>
        <v>0</v>
      </c>
      <c r="AO88" s="17">
        <f t="shared" si="73"/>
        <v>0</v>
      </c>
      <c r="AP88" s="18">
        <f t="shared" si="74"/>
        <v>0</v>
      </c>
      <c r="AQ88" s="18">
        <f t="shared" si="75"/>
        <v>0</v>
      </c>
      <c r="AR88" s="18">
        <f t="shared" si="76"/>
        <v>0</v>
      </c>
      <c r="AS88" s="119">
        <f t="shared" si="77"/>
        <v>0</v>
      </c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</row>
    <row r="89" spans="1:62" hidden="1" x14ac:dyDescent="0.3">
      <c r="A89" s="500"/>
      <c r="B89" s="244">
        <v>84</v>
      </c>
      <c r="C89" s="95">
        <f>VLOOKUP(B:B,'Start List Kids'!C:F,2,FALSE)</f>
        <v>0</v>
      </c>
      <c r="D89" s="114">
        <f>VLOOKUP(B:B,'Start List Kids'!C:F,4,FALSE)</f>
        <v>0</v>
      </c>
      <c r="E89" s="12"/>
      <c r="F89" s="28"/>
      <c r="G89" s="28"/>
      <c r="H89" s="28"/>
      <c r="I89" s="30"/>
      <c r="J89" s="12"/>
      <c r="K89" s="28"/>
      <c r="L89" s="28"/>
      <c r="M89" s="28"/>
      <c r="N89" s="30"/>
      <c r="O89" s="12"/>
      <c r="P89" s="28"/>
      <c r="Q89" s="28"/>
      <c r="R89" s="28"/>
      <c r="S89" s="32"/>
      <c r="T89" s="16">
        <f t="shared" si="52"/>
        <v>0</v>
      </c>
      <c r="U89" s="191">
        <f t="shared" si="53"/>
        <v>0</v>
      </c>
      <c r="V89" s="191">
        <f t="shared" si="54"/>
        <v>0</v>
      </c>
      <c r="W89" s="191">
        <f t="shared" si="55"/>
        <v>0</v>
      </c>
      <c r="X89" s="192">
        <f t="shared" si="56"/>
        <v>0</v>
      </c>
      <c r="Y89" s="16">
        <f t="shared" si="57"/>
        <v>0</v>
      </c>
      <c r="Z89" s="191">
        <f t="shared" si="58"/>
        <v>0</v>
      </c>
      <c r="AA89" s="191">
        <f t="shared" si="59"/>
        <v>0</v>
      </c>
      <c r="AB89" s="191">
        <f t="shared" si="60"/>
        <v>0</v>
      </c>
      <c r="AC89" s="193">
        <f t="shared" si="61"/>
        <v>0</v>
      </c>
      <c r="AD89" s="65">
        <f t="shared" si="62"/>
        <v>0</v>
      </c>
      <c r="AE89" s="14">
        <f t="shared" si="63"/>
        <v>0</v>
      </c>
      <c r="AF89" s="14">
        <f t="shared" si="64"/>
        <v>0</v>
      </c>
      <c r="AG89" s="15">
        <f t="shared" si="65"/>
        <v>0</v>
      </c>
      <c r="AH89" s="15">
        <f t="shared" si="66"/>
        <v>0</v>
      </c>
      <c r="AI89" s="15">
        <f t="shared" si="67"/>
        <v>0</v>
      </c>
      <c r="AJ89" s="16">
        <f t="shared" si="68"/>
        <v>0</v>
      </c>
      <c r="AK89" s="16">
        <f t="shared" si="69"/>
        <v>0</v>
      </c>
      <c r="AL89" s="16">
        <f t="shared" si="70"/>
        <v>0</v>
      </c>
      <c r="AM89" s="17">
        <f t="shared" si="71"/>
        <v>0</v>
      </c>
      <c r="AN89" s="17">
        <f t="shared" si="72"/>
        <v>0</v>
      </c>
      <c r="AO89" s="17">
        <f t="shared" si="73"/>
        <v>0</v>
      </c>
      <c r="AP89" s="18">
        <f t="shared" si="74"/>
        <v>0</v>
      </c>
      <c r="AQ89" s="18">
        <f t="shared" si="75"/>
        <v>0</v>
      </c>
      <c r="AR89" s="18">
        <f t="shared" si="76"/>
        <v>0</v>
      </c>
      <c r="AS89" s="119">
        <f t="shared" si="77"/>
        <v>0</v>
      </c>
    </row>
    <row r="90" spans="1:62" hidden="1" x14ac:dyDescent="0.3">
      <c r="A90" s="500"/>
      <c r="B90" s="244">
        <v>85</v>
      </c>
      <c r="C90" s="95">
        <f>VLOOKUP(B:B,'Start List Kids'!C:F,2,FALSE)</f>
        <v>0</v>
      </c>
      <c r="D90" s="114">
        <f>VLOOKUP(B:B,'Start List Kids'!C:F,4,FALSE)</f>
        <v>0</v>
      </c>
      <c r="E90" s="12"/>
      <c r="F90" s="28"/>
      <c r="G90" s="28"/>
      <c r="H90" s="28"/>
      <c r="I90" s="30"/>
      <c r="J90" s="12"/>
      <c r="K90" s="28"/>
      <c r="L90" s="28"/>
      <c r="M90" s="28"/>
      <c r="N90" s="30"/>
      <c r="O90" s="12"/>
      <c r="P90" s="28"/>
      <c r="Q90" s="28"/>
      <c r="R90" s="28"/>
      <c r="S90" s="32"/>
      <c r="T90" s="16">
        <f t="shared" si="52"/>
        <v>0</v>
      </c>
      <c r="U90" s="191">
        <f t="shared" si="53"/>
        <v>0</v>
      </c>
      <c r="V90" s="191">
        <f t="shared" si="54"/>
        <v>0</v>
      </c>
      <c r="W90" s="191">
        <f t="shared" si="55"/>
        <v>0</v>
      </c>
      <c r="X90" s="192">
        <f t="shared" si="56"/>
        <v>0</v>
      </c>
      <c r="Y90" s="16">
        <f t="shared" si="57"/>
        <v>0</v>
      </c>
      <c r="Z90" s="191">
        <f t="shared" si="58"/>
        <v>0</v>
      </c>
      <c r="AA90" s="191">
        <f t="shared" si="59"/>
        <v>0</v>
      </c>
      <c r="AB90" s="191">
        <f t="shared" si="60"/>
        <v>0</v>
      </c>
      <c r="AC90" s="193">
        <f t="shared" si="61"/>
        <v>0</v>
      </c>
      <c r="AD90" s="65">
        <f t="shared" si="62"/>
        <v>0</v>
      </c>
      <c r="AE90" s="14">
        <f t="shared" si="63"/>
        <v>0</v>
      </c>
      <c r="AF90" s="14">
        <f t="shared" si="64"/>
        <v>0</v>
      </c>
      <c r="AG90" s="15">
        <f t="shared" si="65"/>
        <v>0</v>
      </c>
      <c r="AH90" s="15">
        <f t="shared" si="66"/>
        <v>0</v>
      </c>
      <c r="AI90" s="15">
        <f t="shared" si="67"/>
        <v>0</v>
      </c>
      <c r="AJ90" s="16">
        <f t="shared" si="68"/>
        <v>0</v>
      </c>
      <c r="AK90" s="16">
        <f t="shared" si="69"/>
        <v>0</v>
      </c>
      <c r="AL90" s="16">
        <f t="shared" si="70"/>
        <v>0</v>
      </c>
      <c r="AM90" s="17">
        <f t="shared" si="71"/>
        <v>0</v>
      </c>
      <c r="AN90" s="17">
        <f t="shared" si="72"/>
        <v>0</v>
      </c>
      <c r="AO90" s="17">
        <f t="shared" si="73"/>
        <v>0</v>
      </c>
      <c r="AP90" s="18">
        <f t="shared" si="74"/>
        <v>0</v>
      </c>
      <c r="AQ90" s="18">
        <f t="shared" si="75"/>
        <v>0</v>
      </c>
      <c r="AR90" s="18">
        <f t="shared" si="76"/>
        <v>0</v>
      </c>
      <c r="AS90" s="119">
        <f t="shared" si="77"/>
        <v>0</v>
      </c>
    </row>
    <row r="91" spans="1:62" hidden="1" x14ac:dyDescent="0.3">
      <c r="A91" s="500"/>
      <c r="B91" s="244">
        <v>86</v>
      </c>
      <c r="C91" s="95">
        <f>VLOOKUP(B:B,'Start List Kids'!C:F,2,FALSE)</f>
        <v>0</v>
      </c>
      <c r="D91" s="114">
        <f>VLOOKUP(B:B,'Start List Kids'!C:F,4,FALSE)</f>
        <v>0</v>
      </c>
      <c r="E91" s="12"/>
      <c r="F91" s="28"/>
      <c r="G91" s="28"/>
      <c r="H91" s="28"/>
      <c r="I91" s="30"/>
      <c r="J91" s="12"/>
      <c r="K91" s="28"/>
      <c r="L91" s="28"/>
      <c r="M91" s="28"/>
      <c r="N91" s="30"/>
      <c r="O91" s="12"/>
      <c r="P91" s="28"/>
      <c r="Q91" s="28"/>
      <c r="R91" s="28"/>
      <c r="S91" s="32"/>
      <c r="T91" s="16">
        <f t="shared" si="52"/>
        <v>0</v>
      </c>
      <c r="U91" s="191">
        <f t="shared" si="53"/>
        <v>0</v>
      </c>
      <c r="V91" s="191">
        <f t="shared" si="54"/>
        <v>0</v>
      </c>
      <c r="W91" s="191">
        <f t="shared" si="55"/>
        <v>0</v>
      </c>
      <c r="X91" s="192">
        <f t="shared" si="56"/>
        <v>0</v>
      </c>
      <c r="Y91" s="16">
        <f t="shared" si="57"/>
        <v>0</v>
      </c>
      <c r="Z91" s="191">
        <f t="shared" si="58"/>
        <v>0</v>
      </c>
      <c r="AA91" s="191">
        <f t="shared" si="59"/>
        <v>0</v>
      </c>
      <c r="AB91" s="191">
        <f t="shared" si="60"/>
        <v>0</v>
      </c>
      <c r="AC91" s="193">
        <f t="shared" si="61"/>
        <v>0</v>
      </c>
      <c r="AD91" s="65">
        <f t="shared" si="62"/>
        <v>0</v>
      </c>
      <c r="AE91" s="14">
        <f t="shared" si="63"/>
        <v>0</v>
      </c>
      <c r="AF91" s="14">
        <f t="shared" si="64"/>
        <v>0</v>
      </c>
      <c r="AG91" s="15">
        <f t="shared" si="65"/>
        <v>0</v>
      </c>
      <c r="AH91" s="15">
        <f t="shared" si="66"/>
        <v>0</v>
      </c>
      <c r="AI91" s="15">
        <f t="shared" si="67"/>
        <v>0</v>
      </c>
      <c r="AJ91" s="16">
        <f t="shared" si="68"/>
        <v>0</v>
      </c>
      <c r="AK91" s="16">
        <f t="shared" si="69"/>
        <v>0</v>
      </c>
      <c r="AL91" s="16">
        <f t="shared" si="70"/>
        <v>0</v>
      </c>
      <c r="AM91" s="17">
        <f t="shared" si="71"/>
        <v>0</v>
      </c>
      <c r="AN91" s="17">
        <f t="shared" si="72"/>
        <v>0</v>
      </c>
      <c r="AO91" s="17">
        <f t="shared" si="73"/>
        <v>0</v>
      </c>
      <c r="AP91" s="18">
        <f t="shared" si="74"/>
        <v>0</v>
      </c>
      <c r="AQ91" s="18">
        <f t="shared" si="75"/>
        <v>0</v>
      </c>
      <c r="AR91" s="18">
        <f t="shared" si="76"/>
        <v>0</v>
      </c>
      <c r="AS91" s="119">
        <f t="shared" si="77"/>
        <v>0</v>
      </c>
    </row>
    <row r="92" spans="1:62" hidden="1" x14ac:dyDescent="0.3">
      <c r="A92" s="500"/>
      <c r="B92" s="244">
        <v>87</v>
      </c>
      <c r="C92" s="95">
        <f>VLOOKUP(B:B,'Start List Kids'!C:F,2,FALSE)</f>
        <v>0</v>
      </c>
      <c r="D92" s="114">
        <f>VLOOKUP(B:B,'Start List Kids'!C:F,4,FALSE)</f>
        <v>0</v>
      </c>
      <c r="E92" s="12"/>
      <c r="F92" s="28"/>
      <c r="G92" s="28"/>
      <c r="H92" s="28"/>
      <c r="I92" s="30"/>
      <c r="J92" s="12"/>
      <c r="K92" s="28"/>
      <c r="L92" s="28"/>
      <c r="M92" s="28"/>
      <c r="N92" s="30"/>
      <c r="O92" s="12"/>
      <c r="P92" s="28"/>
      <c r="Q92" s="28"/>
      <c r="R92" s="28"/>
      <c r="S92" s="32"/>
      <c r="T92" s="16">
        <f t="shared" si="52"/>
        <v>0</v>
      </c>
      <c r="U92" s="191">
        <f t="shared" si="53"/>
        <v>0</v>
      </c>
      <c r="V92" s="191">
        <f t="shared" si="54"/>
        <v>0</v>
      </c>
      <c r="W92" s="191">
        <f t="shared" si="55"/>
        <v>0</v>
      </c>
      <c r="X92" s="192">
        <f t="shared" si="56"/>
        <v>0</v>
      </c>
      <c r="Y92" s="16">
        <f t="shared" si="57"/>
        <v>0</v>
      </c>
      <c r="Z92" s="191">
        <f t="shared" si="58"/>
        <v>0</v>
      </c>
      <c r="AA92" s="191">
        <f t="shared" si="59"/>
        <v>0</v>
      </c>
      <c r="AB92" s="191">
        <f t="shared" si="60"/>
        <v>0</v>
      </c>
      <c r="AC92" s="193">
        <f t="shared" si="61"/>
        <v>0</v>
      </c>
      <c r="AD92" s="65">
        <f t="shared" si="62"/>
        <v>0</v>
      </c>
      <c r="AE92" s="14">
        <f t="shared" si="63"/>
        <v>0</v>
      </c>
      <c r="AF92" s="14">
        <f t="shared" si="64"/>
        <v>0</v>
      </c>
      <c r="AG92" s="15">
        <f t="shared" si="65"/>
        <v>0</v>
      </c>
      <c r="AH92" s="15">
        <f t="shared" si="66"/>
        <v>0</v>
      </c>
      <c r="AI92" s="15">
        <f t="shared" si="67"/>
        <v>0</v>
      </c>
      <c r="AJ92" s="16">
        <f t="shared" si="68"/>
        <v>0</v>
      </c>
      <c r="AK92" s="16">
        <f t="shared" si="69"/>
        <v>0</v>
      </c>
      <c r="AL92" s="16">
        <f t="shared" si="70"/>
        <v>0</v>
      </c>
      <c r="AM92" s="17">
        <f t="shared" si="71"/>
        <v>0</v>
      </c>
      <c r="AN92" s="17">
        <f t="shared" si="72"/>
        <v>0</v>
      </c>
      <c r="AO92" s="17">
        <f t="shared" si="73"/>
        <v>0</v>
      </c>
      <c r="AP92" s="18">
        <f t="shared" si="74"/>
        <v>0</v>
      </c>
      <c r="AQ92" s="18">
        <f t="shared" si="75"/>
        <v>0</v>
      </c>
      <c r="AR92" s="18">
        <f t="shared" si="76"/>
        <v>0</v>
      </c>
      <c r="AS92" s="119">
        <f t="shared" si="77"/>
        <v>0</v>
      </c>
    </row>
    <row r="93" spans="1:62" hidden="1" x14ac:dyDescent="0.3">
      <c r="A93" s="500"/>
      <c r="B93" s="244">
        <v>88</v>
      </c>
      <c r="C93" s="95">
        <f>VLOOKUP(B:B,'Start List Kids'!C:F,2,FALSE)</f>
        <v>0</v>
      </c>
      <c r="D93" s="114">
        <f>VLOOKUP(B:B,'Start List Kids'!C:F,4,FALSE)</f>
        <v>0</v>
      </c>
      <c r="E93" s="12"/>
      <c r="F93" s="28"/>
      <c r="G93" s="28"/>
      <c r="H93" s="28"/>
      <c r="I93" s="30"/>
      <c r="J93" s="12"/>
      <c r="K93" s="28"/>
      <c r="L93" s="28"/>
      <c r="M93" s="28"/>
      <c r="N93" s="30"/>
      <c r="O93" s="12"/>
      <c r="P93" s="28"/>
      <c r="Q93" s="28"/>
      <c r="R93" s="28"/>
      <c r="S93" s="32"/>
      <c r="T93" s="16">
        <f t="shared" si="52"/>
        <v>0</v>
      </c>
      <c r="U93" s="191">
        <f t="shared" si="53"/>
        <v>0</v>
      </c>
      <c r="V93" s="191">
        <f t="shared" si="54"/>
        <v>0</v>
      </c>
      <c r="W93" s="191">
        <f t="shared" si="55"/>
        <v>0</v>
      </c>
      <c r="X93" s="192">
        <f t="shared" si="56"/>
        <v>0</v>
      </c>
      <c r="Y93" s="16">
        <f t="shared" si="57"/>
        <v>0</v>
      </c>
      <c r="Z93" s="191">
        <f t="shared" si="58"/>
        <v>0</v>
      </c>
      <c r="AA93" s="191">
        <f t="shared" si="59"/>
        <v>0</v>
      </c>
      <c r="AB93" s="191">
        <f t="shared" si="60"/>
        <v>0</v>
      </c>
      <c r="AC93" s="193">
        <f t="shared" si="61"/>
        <v>0</v>
      </c>
      <c r="AD93" s="65">
        <f t="shared" si="62"/>
        <v>0</v>
      </c>
      <c r="AE93" s="14">
        <f t="shared" si="63"/>
        <v>0</v>
      </c>
      <c r="AF93" s="14">
        <f t="shared" si="64"/>
        <v>0</v>
      </c>
      <c r="AG93" s="15">
        <f t="shared" si="65"/>
        <v>0</v>
      </c>
      <c r="AH93" s="15">
        <f t="shared" si="66"/>
        <v>0</v>
      </c>
      <c r="AI93" s="15">
        <f t="shared" si="67"/>
        <v>0</v>
      </c>
      <c r="AJ93" s="16">
        <f t="shared" si="68"/>
        <v>0</v>
      </c>
      <c r="AK93" s="16">
        <f t="shared" si="69"/>
        <v>0</v>
      </c>
      <c r="AL93" s="16">
        <f t="shared" si="70"/>
        <v>0</v>
      </c>
      <c r="AM93" s="17">
        <f t="shared" si="71"/>
        <v>0</v>
      </c>
      <c r="AN93" s="17">
        <f t="shared" si="72"/>
        <v>0</v>
      </c>
      <c r="AO93" s="17">
        <f t="shared" si="73"/>
        <v>0</v>
      </c>
      <c r="AP93" s="18">
        <f t="shared" si="74"/>
        <v>0</v>
      </c>
      <c r="AQ93" s="18">
        <f t="shared" si="75"/>
        <v>0</v>
      </c>
      <c r="AR93" s="18">
        <f t="shared" si="76"/>
        <v>0</v>
      </c>
      <c r="AS93" s="119">
        <f t="shared" si="77"/>
        <v>0</v>
      </c>
    </row>
    <row r="94" spans="1:62" hidden="1" x14ac:dyDescent="0.3">
      <c r="A94" s="500"/>
      <c r="B94" s="244">
        <v>89</v>
      </c>
      <c r="C94" s="95">
        <f>VLOOKUP(B:B,'Start List Kids'!C:F,2,FALSE)</f>
        <v>0</v>
      </c>
      <c r="D94" s="114">
        <f>VLOOKUP(B:B,'Start List Kids'!C:F,4,FALSE)</f>
        <v>0</v>
      </c>
      <c r="E94" s="12"/>
      <c r="F94" s="28"/>
      <c r="G94" s="28"/>
      <c r="H94" s="28"/>
      <c r="I94" s="30"/>
      <c r="J94" s="12"/>
      <c r="K94" s="28"/>
      <c r="L94" s="28"/>
      <c r="M94" s="28"/>
      <c r="N94" s="30"/>
      <c r="O94" s="12"/>
      <c r="P94" s="28"/>
      <c r="Q94" s="28"/>
      <c r="R94" s="28"/>
      <c r="S94" s="32"/>
      <c r="T94" s="16">
        <f t="shared" si="52"/>
        <v>0</v>
      </c>
      <c r="U94" s="191">
        <f t="shared" si="53"/>
        <v>0</v>
      </c>
      <c r="V94" s="191">
        <f t="shared" si="54"/>
        <v>0</v>
      </c>
      <c r="W94" s="191">
        <f t="shared" si="55"/>
        <v>0</v>
      </c>
      <c r="X94" s="192">
        <f t="shared" si="56"/>
        <v>0</v>
      </c>
      <c r="Y94" s="16">
        <f t="shared" si="57"/>
        <v>0</v>
      </c>
      <c r="Z94" s="191">
        <f t="shared" si="58"/>
        <v>0</v>
      </c>
      <c r="AA94" s="191">
        <f t="shared" si="59"/>
        <v>0</v>
      </c>
      <c r="AB94" s="191">
        <f t="shared" si="60"/>
        <v>0</v>
      </c>
      <c r="AC94" s="193">
        <f t="shared" si="61"/>
        <v>0</v>
      </c>
      <c r="AD94" s="65">
        <f t="shared" si="62"/>
        <v>0</v>
      </c>
      <c r="AE94" s="14">
        <f t="shared" si="63"/>
        <v>0</v>
      </c>
      <c r="AF94" s="14">
        <f t="shared" si="64"/>
        <v>0</v>
      </c>
      <c r="AG94" s="15">
        <f t="shared" si="65"/>
        <v>0</v>
      </c>
      <c r="AH94" s="15">
        <f t="shared" si="66"/>
        <v>0</v>
      </c>
      <c r="AI94" s="15">
        <f t="shared" si="67"/>
        <v>0</v>
      </c>
      <c r="AJ94" s="16">
        <f t="shared" si="68"/>
        <v>0</v>
      </c>
      <c r="AK94" s="16">
        <f t="shared" si="69"/>
        <v>0</v>
      </c>
      <c r="AL94" s="16">
        <f t="shared" si="70"/>
        <v>0</v>
      </c>
      <c r="AM94" s="17">
        <f t="shared" si="71"/>
        <v>0</v>
      </c>
      <c r="AN94" s="17">
        <f t="shared" si="72"/>
        <v>0</v>
      </c>
      <c r="AO94" s="17">
        <f t="shared" si="73"/>
        <v>0</v>
      </c>
      <c r="AP94" s="18">
        <f t="shared" si="74"/>
        <v>0</v>
      </c>
      <c r="AQ94" s="18">
        <f t="shared" si="75"/>
        <v>0</v>
      </c>
      <c r="AR94" s="18">
        <f t="shared" si="76"/>
        <v>0</v>
      </c>
      <c r="AS94" s="119">
        <f t="shared" si="77"/>
        <v>0</v>
      </c>
    </row>
    <row r="95" spans="1:62" hidden="1" x14ac:dyDescent="0.3">
      <c r="A95" s="500"/>
      <c r="B95" s="244">
        <v>90</v>
      </c>
      <c r="C95" s="95">
        <f>VLOOKUP(B:B,'Start List Kids'!C:F,2,FALSE)</f>
        <v>0</v>
      </c>
      <c r="D95" s="114">
        <f>VLOOKUP(B:B,'Start List Kids'!C:F,4,FALSE)</f>
        <v>0</v>
      </c>
      <c r="E95" s="12"/>
      <c r="F95" s="28"/>
      <c r="G95" s="28"/>
      <c r="H95" s="28"/>
      <c r="I95" s="30"/>
      <c r="J95" s="12"/>
      <c r="K95" s="28"/>
      <c r="L95" s="28"/>
      <c r="M95" s="28"/>
      <c r="N95" s="30"/>
      <c r="O95" s="12"/>
      <c r="P95" s="28"/>
      <c r="Q95" s="28"/>
      <c r="R95" s="28"/>
      <c r="S95" s="32"/>
      <c r="T95" s="16">
        <f t="shared" si="52"/>
        <v>0</v>
      </c>
      <c r="U95" s="191">
        <f t="shared" si="53"/>
        <v>0</v>
      </c>
      <c r="V95" s="191">
        <f t="shared" si="54"/>
        <v>0</v>
      </c>
      <c r="W95" s="191">
        <f t="shared" si="55"/>
        <v>0</v>
      </c>
      <c r="X95" s="192">
        <f t="shared" si="56"/>
        <v>0</v>
      </c>
      <c r="Y95" s="16">
        <f t="shared" si="57"/>
        <v>0</v>
      </c>
      <c r="Z95" s="191">
        <f t="shared" si="58"/>
        <v>0</v>
      </c>
      <c r="AA95" s="191">
        <f t="shared" si="59"/>
        <v>0</v>
      </c>
      <c r="AB95" s="191">
        <f t="shared" si="60"/>
        <v>0</v>
      </c>
      <c r="AC95" s="193">
        <f t="shared" si="61"/>
        <v>0</v>
      </c>
      <c r="AD95" s="65">
        <f t="shared" si="62"/>
        <v>0</v>
      </c>
      <c r="AE95" s="14">
        <f t="shared" si="63"/>
        <v>0</v>
      </c>
      <c r="AF95" s="14">
        <f t="shared" si="64"/>
        <v>0</v>
      </c>
      <c r="AG95" s="15">
        <f t="shared" si="65"/>
        <v>0</v>
      </c>
      <c r="AH95" s="15">
        <f t="shared" si="66"/>
        <v>0</v>
      </c>
      <c r="AI95" s="15">
        <f t="shared" si="67"/>
        <v>0</v>
      </c>
      <c r="AJ95" s="16">
        <f t="shared" si="68"/>
        <v>0</v>
      </c>
      <c r="AK95" s="16">
        <f t="shared" si="69"/>
        <v>0</v>
      </c>
      <c r="AL95" s="16">
        <f t="shared" si="70"/>
        <v>0</v>
      </c>
      <c r="AM95" s="17">
        <f t="shared" si="71"/>
        <v>0</v>
      </c>
      <c r="AN95" s="17">
        <f t="shared" si="72"/>
        <v>0</v>
      </c>
      <c r="AO95" s="17">
        <f t="shared" si="73"/>
        <v>0</v>
      </c>
      <c r="AP95" s="18">
        <f t="shared" si="74"/>
        <v>0</v>
      </c>
      <c r="AQ95" s="18">
        <f t="shared" si="75"/>
        <v>0</v>
      </c>
      <c r="AR95" s="18">
        <f t="shared" si="76"/>
        <v>0</v>
      </c>
      <c r="AS95" s="119">
        <f t="shared" si="77"/>
        <v>0</v>
      </c>
    </row>
    <row r="96" spans="1:62" hidden="1" x14ac:dyDescent="0.3">
      <c r="A96" s="500"/>
      <c r="B96" s="244">
        <v>91</v>
      </c>
      <c r="C96" s="95">
        <f>VLOOKUP(B:B,'Start List Kids'!C:F,2,FALSE)</f>
        <v>0</v>
      </c>
      <c r="D96" s="114">
        <f>VLOOKUP(B:B,'Start List Kids'!C:F,4,FALSE)</f>
        <v>0</v>
      </c>
      <c r="E96" s="12"/>
      <c r="F96" s="28"/>
      <c r="G96" s="28"/>
      <c r="H96" s="28"/>
      <c r="I96" s="30"/>
      <c r="J96" s="12"/>
      <c r="K96" s="28"/>
      <c r="L96" s="28"/>
      <c r="M96" s="28"/>
      <c r="N96" s="30"/>
      <c r="O96" s="12"/>
      <c r="P96" s="28"/>
      <c r="Q96" s="28"/>
      <c r="R96" s="28"/>
      <c r="S96" s="32"/>
      <c r="T96" s="16">
        <f t="shared" si="52"/>
        <v>0</v>
      </c>
      <c r="U96" s="191">
        <f t="shared" si="53"/>
        <v>0</v>
      </c>
      <c r="V96" s="191">
        <f t="shared" si="54"/>
        <v>0</v>
      </c>
      <c r="W96" s="191">
        <f t="shared" si="55"/>
        <v>0</v>
      </c>
      <c r="X96" s="192">
        <f t="shared" si="56"/>
        <v>0</v>
      </c>
      <c r="Y96" s="16">
        <f t="shared" si="57"/>
        <v>0</v>
      </c>
      <c r="Z96" s="191">
        <f t="shared" si="58"/>
        <v>0</v>
      </c>
      <c r="AA96" s="191">
        <f t="shared" si="59"/>
        <v>0</v>
      </c>
      <c r="AB96" s="191">
        <f t="shared" si="60"/>
        <v>0</v>
      </c>
      <c r="AC96" s="193">
        <f t="shared" si="61"/>
        <v>0</v>
      </c>
      <c r="AD96" s="65">
        <f t="shared" si="62"/>
        <v>0</v>
      </c>
      <c r="AE96" s="14">
        <f t="shared" si="63"/>
        <v>0</v>
      </c>
      <c r="AF96" s="14">
        <f t="shared" si="64"/>
        <v>0</v>
      </c>
      <c r="AG96" s="15">
        <f t="shared" si="65"/>
        <v>0</v>
      </c>
      <c r="AH96" s="15">
        <f t="shared" si="66"/>
        <v>0</v>
      </c>
      <c r="AI96" s="15">
        <f t="shared" si="67"/>
        <v>0</v>
      </c>
      <c r="AJ96" s="16">
        <f t="shared" si="68"/>
        <v>0</v>
      </c>
      <c r="AK96" s="16">
        <f t="shared" si="69"/>
        <v>0</v>
      </c>
      <c r="AL96" s="16">
        <f t="shared" si="70"/>
        <v>0</v>
      </c>
      <c r="AM96" s="17">
        <f t="shared" si="71"/>
        <v>0</v>
      </c>
      <c r="AN96" s="17">
        <f t="shared" si="72"/>
        <v>0</v>
      </c>
      <c r="AO96" s="17">
        <f t="shared" si="73"/>
        <v>0</v>
      </c>
      <c r="AP96" s="18">
        <f t="shared" si="74"/>
        <v>0</v>
      </c>
      <c r="AQ96" s="18">
        <f t="shared" si="75"/>
        <v>0</v>
      </c>
      <c r="AR96" s="18">
        <f t="shared" si="76"/>
        <v>0</v>
      </c>
      <c r="AS96" s="119">
        <f t="shared" si="77"/>
        <v>0</v>
      </c>
    </row>
    <row r="97" spans="1:45" hidden="1" x14ac:dyDescent="0.3">
      <c r="A97" s="500"/>
      <c r="B97" s="244">
        <v>92</v>
      </c>
      <c r="C97" s="95">
        <f>VLOOKUP(B:B,'Start List Kids'!C:F,2,FALSE)</f>
        <v>0</v>
      </c>
      <c r="D97" s="114">
        <f>VLOOKUP(B:B,'Start List Kids'!C:F,4,FALSE)</f>
        <v>0</v>
      </c>
      <c r="E97" s="12"/>
      <c r="F97" s="28"/>
      <c r="G97" s="28"/>
      <c r="H97" s="28"/>
      <c r="I97" s="30"/>
      <c r="J97" s="12"/>
      <c r="K97" s="28"/>
      <c r="L97" s="28"/>
      <c r="M97" s="28"/>
      <c r="N97" s="30"/>
      <c r="O97" s="12"/>
      <c r="P97" s="28"/>
      <c r="Q97" s="28"/>
      <c r="R97" s="28"/>
      <c r="S97" s="32"/>
      <c r="T97" s="16">
        <f t="shared" si="52"/>
        <v>0</v>
      </c>
      <c r="U97" s="191">
        <f t="shared" si="53"/>
        <v>0</v>
      </c>
      <c r="V97" s="191">
        <f t="shared" si="54"/>
        <v>0</v>
      </c>
      <c r="W97" s="191">
        <f t="shared" si="55"/>
        <v>0</v>
      </c>
      <c r="X97" s="192">
        <f t="shared" si="56"/>
        <v>0</v>
      </c>
      <c r="Y97" s="16">
        <f t="shared" si="57"/>
        <v>0</v>
      </c>
      <c r="Z97" s="191">
        <f t="shared" si="58"/>
        <v>0</v>
      </c>
      <c r="AA97" s="191">
        <f t="shared" si="59"/>
        <v>0</v>
      </c>
      <c r="AB97" s="191">
        <f t="shared" si="60"/>
        <v>0</v>
      </c>
      <c r="AC97" s="193">
        <f t="shared" si="61"/>
        <v>0</v>
      </c>
      <c r="AD97" s="65">
        <f t="shared" si="62"/>
        <v>0</v>
      </c>
      <c r="AE97" s="14">
        <f t="shared" si="63"/>
        <v>0</v>
      </c>
      <c r="AF97" s="14">
        <f t="shared" si="64"/>
        <v>0</v>
      </c>
      <c r="AG97" s="15">
        <f t="shared" si="65"/>
        <v>0</v>
      </c>
      <c r="AH97" s="15">
        <f t="shared" si="66"/>
        <v>0</v>
      </c>
      <c r="AI97" s="15">
        <f t="shared" si="67"/>
        <v>0</v>
      </c>
      <c r="AJ97" s="16">
        <f t="shared" si="68"/>
        <v>0</v>
      </c>
      <c r="AK97" s="16">
        <f t="shared" si="69"/>
        <v>0</v>
      </c>
      <c r="AL97" s="16">
        <f t="shared" si="70"/>
        <v>0</v>
      </c>
      <c r="AM97" s="17">
        <f t="shared" si="71"/>
        <v>0</v>
      </c>
      <c r="AN97" s="17">
        <f t="shared" si="72"/>
        <v>0</v>
      </c>
      <c r="AO97" s="17">
        <f t="shared" si="73"/>
        <v>0</v>
      </c>
      <c r="AP97" s="18">
        <f t="shared" si="74"/>
        <v>0</v>
      </c>
      <c r="AQ97" s="18">
        <f t="shared" si="75"/>
        <v>0</v>
      </c>
      <c r="AR97" s="18">
        <f t="shared" si="76"/>
        <v>0</v>
      </c>
      <c r="AS97" s="119">
        <f t="shared" si="77"/>
        <v>0</v>
      </c>
    </row>
    <row r="98" spans="1:45" hidden="1" x14ac:dyDescent="0.3">
      <c r="A98" s="500"/>
      <c r="B98" s="244">
        <v>93</v>
      </c>
      <c r="C98" s="95">
        <f>VLOOKUP(B:B,'Start List Kids'!C:F,2,FALSE)</f>
        <v>0</v>
      </c>
      <c r="D98" s="114">
        <f>VLOOKUP(B:B,'Start List Kids'!C:F,4,FALSE)</f>
        <v>0</v>
      </c>
      <c r="E98" s="12"/>
      <c r="F98" s="28"/>
      <c r="G98" s="28"/>
      <c r="H98" s="28"/>
      <c r="I98" s="30"/>
      <c r="J98" s="12"/>
      <c r="K98" s="28"/>
      <c r="L98" s="28"/>
      <c r="M98" s="28"/>
      <c r="N98" s="30"/>
      <c r="O98" s="12"/>
      <c r="P98" s="28"/>
      <c r="Q98" s="28"/>
      <c r="R98" s="28"/>
      <c r="S98" s="32"/>
      <c r="T98" s="16">
        <f t="shared" si="52"/>
        <v>0</v>
      </c>
      <c r="U98" s="191">
        <f t="shared" si="53"/>
        <v>0</v>
      </c>
      <c r="V98" s="191">
        <f t="shared" si="54"/>
        <v>0</v>
      </c>
      <c r="W98" s="191">
        <f t="shared" si="55"/>
        <v>0</v>
      </c>
      <c r="X98" s="192">
        <f t="shared" si="56"/>
        <v>0</v>
      </c>
      <c r="Y98" s="16">
        <f t="shared" si="57"/>
        <v>0</v>
      </c>
      <c r="Z98" s="191">
        <f t="shared" si="58"/>
        <v>0</v>
      </c>
      <c r="AA98" s="191">
        <f t="shared" si="59"/>
        <v>0</v>
      </c>
      <c r="AB98" s="191">
        <f t="shared" si="60"/>
        <v>0</v>
      </c>
      <c r="AC98" s="193">
        <f t="shared" si="61"/>
        <v>0</v>
      </c>
      <c r="AD98" s="65">
        <f t="shared" si="62"/>
        <v>0</v>
      </c>
      <c r="AE98" s="14">
        <f t="shared" si="63"/>
        <v>0</v>
      </c>
      <c r="AF98" s="14">
        <f t="shared" si="64"/>
        <v>0</v>
      </c>
      <c r="AG98" s="15">
        <f t="shared" si="65"/>
        <v>0</v>
      </c>
      <c r="AH98" s="15">
        <f t="shared" si="66"/>
        <v>0</v>
      </c>
      <c r="AI98" s="15">
        <f t="shared" si="67"/>
        <v>0</v>
      </c>
      <c r="AJ98" s="16">
        <f t="shared" si="68"/>
        <v>0</v>
      </c>
      <c r="AK98" s="16">
        <f t="shared" si="69"/>
        <v>0</v>
      </c>
      <c r="AL98" s="16">
        <f t="shared" si="70"/>
        <v>0</v>
      </c>
      <c r="AM98" s="17">
        <f t="shared" si="71"/>
        <v>0</v>
      </c>
      <c r="AN98" s="17">
        <f t="shared" si="72"/>
        <v>0</v>
      </c>
      <c r="AO98" s="17">
        <f t="shared" si="73"/>
        <v>0</v>
      </c>
      <c r="AP98" s="18">
        <f t="shared" si="74"/>
        <v>0</v>
      </c>
      <c r="AQ98" s="18">
        <f t="shared" si="75"/>
        <v>0</v>
      </c>
      <c r="AR98" s="18">
        <f t="shared" si="76"/>
        <v>0</v>
      </c>
      <c r="AS98" s="119">
        <f t="shared" si="77"/>
        <v>0</v>
      </c>
    </row>
    <row r="99" spans="1:45" hidden="1" x14ac:dyDescent="0.3">
      <c r="A99" s="500"/>
      <c r="B99" s="244">
        <v>94</v>
      </c>
      <c r="C99" s="95">
        <f>VLOOKUP(B:B,'Start List Kids'!C:F,2,FALSE)</f>
        <v>0</v>
      </c>
      <c r="D99" s="114">
        <f>VLOOKUP(B:B,'Start List Kids'!C:F,4,FALSE)</f>
        <v>0</v>
      </c>
      <c r="E99" s="12"/>
      <c r="F99" s="28"/>
      <c r="G99" s="28"/>
      <c r="H99" s="28"/>
      <c r="I99" s="30"/>
      <c r="J99" s="12"/>
      <c r="K99" s="28"/>
      <c r="L99" s="28"/>
      <c r="M99" s="28"/>
      <c r="N99" s="30"/>
      <c r="O99" s="12"/>
      <c r="P99" s="28"/>
      <c r="Q99" s="28"/>
      <c r="R99" s="28"/>
      <c r="S99" s="32"/>
      <c r="T99" s="16">
        <f t="shared" si="52"/>
        <v>0</v>
      </c>
      <c r="U99" s="191">
        <f t="shared" si="53"/>
        <v>0</v>
      </c>
      <c r="V99" s="191">
        <f t="shared" si="54"/>
        <v>0</v>
      </c>
      <c r="W99" s="191">
        <f t="shared" si="55"/>
        <v>0</v>
      </c>
      <c r="X99" s="192">
        <f t="shared" si="56"/>
        <v>0</v>
      </c>
      <c r="Y99" s="16">
        <f t="shared" si="57"/>
        <v>0</v>
      </c>
      <c r="Z99" s="191">
        <f t="shared" si="58"/>
        <v>0</v>
      </c>
      <c r="AA99" s="191">
        <f t="shared" si="59"/>
        <v>0</v>
      </c>
      <c r="AB99" s="191">
        <f t="shared" si="60"/>
        <v>0</v>
      </c>
      <c r="AC99" s="193">
        <f t="shared" si="61"/>
        <v>0</v>
      </c>
      <c r="AD99" s="65">
        <f t="shared" si="62"/>
        <v>0</v>
      </c>
      <c r="AE99" s="14">
        <f t="shared" si="63"/>
        <v>0</v>
      </c>
      <c r="AF99" s="14">
        <f t="shared" si="64"/>
        <v>0</v>
      </c>
      <c r="AG99" s="15">
        <f t="shared" si="65"/>
        <v>0</v>
      </c>
      <c r="AH99" s="15">
        <f t="shared" si="66"/>
        <v>0</v>
      </c>
      <c r="AI99" s="15">
        <f t="shared" si="67"/>
        <v>0</v>
      </c>
      <c r="AJ99" s="16">
        <f t="shared" si="68"/>
        <v>0</v>
      </c>
      <c r="AK99" s="16">
        <f t="shared" si="69"/>
        <v>0</v>
      </c>
      <c r="AL99" s="16">
        <f t="shared" si="70"/>
        <v>0</v>
      </c>
      <c r="AM99" s="17">
        <f t="shared" si="71"/>
        <v>0</v>
      </c>
      <c r="AN99" s="17">
        <f t="shared" si="72"/>
        <v>0</v>
      </c>
      <c r="AO99" s="17">
        <f t="shared" si="73"/>
        <v>0</v>
      </c>
      <c r="AP99" s="18">
        <f t="shared" si="74"/>
        <v>0</v>
      </c>
      <c r="AQ99" s="18">
        <f t="shared" si="75"/>
        <v>0</v>
      </c>
      <c r="AR99" s="18">
        <f t="shared" si="76"/>
        <v>0</v>
      </c>
      <c r="AS99" s="119">
        <f t="shared" si="77"/>
        <v>0</v>
      </c>
    </row>
    <row r="100" spans="1:45" hidden="1" x14ac:dyDescent="0.3">
      <c r="A100" s="500"/>
      <c r="B100" s="244">
        <v>95</v>
      </c>
      <c r="C100" s="95">
        <f>VLOOKUP(B:B,'Start List Kids'!C:F,2,FALSE)</f>
        <v>0</v>
      </c>
      <c r="D100" s="114">
        <f>VLOOKUP(B:B,'Start List Kids'!C:F,4,FALSE)</f>
        <v>0</v>
      </c>
      <c r="E100" s="12"/>
      <c r="F100" s="28"/>
      <c r="G100" s="28"/>
      <c r="H100" s="28"/>
      <c r="I100" s="30"/>
      <c r="J100" s="12"/>
      <c r="K100" s="28"/>
      <c r="L100" s="28"/>
      <c r="M100" s="28"/>
      <c r="N100" s="30"/>
      <c r="O100" s="12"/>
      <c r="P100" s="28"/>
      <c r="Q100" s="28"/>
      <c r="R100" s="28"/>
      <c r="S100" s="32"/>
      <c r="T100" s="16">
        <f t="shared" si="52"/>
        <v>0</v>
      </c>
      <c r="U100" s="191">
        <f t="shared" si="53"/>
        <v>0</v>
      </c>
      <c r="V100" s="191">
        <f t="shared" si="54"/>
        <v>0</v>
      </c>
      <c r="W100" s="191">
        <f t="shared" si="55"/>
        <v>0</v>
      </c>
      <c r="X100" s="192">
        <f t="shared" si="56"/>
        <v>0</v>
      </c>
      <c r="Y100" s="16">
        <f t="shared" si="57"/>
        <v>0</v>
      </c>
      <c r="Z100" s="191">
        <f t="shared" si="58"/>
        <v>0</v>
      </c>
      <c r="AA100" s="191">
        <f t="shared" si="59"/>
        <v>0</v>
      </c>
      <c r="AB100" s="191">
        <f t="shared" si="60"/>
        <v>0</v>
      </c>
      <c r="AC100" s="193">
        <f t="shared" si="61"/>
        <v>0</v>
      </c>
      <c r="AD100" s="65">
        <f t="shared" si="62"/>
        <v>0</v>
      </c>
      <c r="AE100" s="14">
        <f t="shared" si="63"/>
        <v>0</v>
      </c>
      <c r="AF100" s="14">
        <f t="shared" si="64"/>
        <v>0</v>
      </c>
      <c r="AG100" s="15">
        <f t="shared" si="65"/>
        <v>0</v>
      </c>
      <c r="AH100" s="15">
        <f t="shared" si="66"/>
        <v>0</v>
      </c>
      <c r="AI100" s="15">
        <f t="shared" si="67"/>
        <v>0</v>
      </c>
      <c r="AJ100" s="16">
        <f t="shared" si="68"/>
        <v>0</v>
      </c>
      <c r="AK100" s="16">
        <f t="shared" si="69"/>
        <v>0</v>
      </c>
      <c r="AL100" s="16">
        <f t="shared" si="70"/>
        <v>0</v>
      </c>
      <c r="AM100" s="17">
        <f t="shared" si="71"/>
        <v>0</v>
      </c>
      <c r="AN100" s="17">
        <f t="shared" si="72"/>
        <v>0</v>
      </c>
      <c r="AO100" s="17">
        <f t="shared" si="73"/>
        <v>0</v>
      </c>
      <c r="AP100" s="18">
        <f t="shared" si="74"/>
        <v>0</v>
      </c>
      <c r="AQ100" s="18">
        <f t="shared" si="75"/>
        <v>0</v>
      </c>
      <c r="AR100" s="18">
        <f t="shared" si="76"/>
        <v>0</v>
      </c>
      <c r="AS100" s="119">
        <f t="shared" si="77"/>
        <v>0</v>
      </c>
    </row>
    <row r="101" spans="1:45" hidden="1" x14ac:dyDescent="0.3">
      <c r="A101" s="500"/>
      <c r="B101" s="244">
        <v>96</v>
      </c>
      <c r="C101" s="95">
        <f>VLOOKUP(B:B,'Start List Kids'!C:F,2,FALSE)</f>
        <v>0</v>
      </c>
      <c r="D101" s="114">
        <f>VLOOKUP(B:B,'Start List Kids'!C:F,4,FALSE)</f>
        <v>0</v>
      </c>
      <c r="E101" s="12"/>
      <c r="F101" s="28"/>
      <c r="G101" s="28"/>
      <c r="H101" s="28"/>
      <c r="I101" s="30"/>
      <c r="J101" s="12"/>
      <c r="K101" s="28"/>
      <c r="L101" s="28"/>
      <c r="M101" s="28"/>
      <c r="N101" s="30"/>
      <c r="O101" s="12"/>
      <c r="P101" s="28"/>
      <c r="Q101" s="28"/>
      <c r="R101" s="28"/>
      <c r="S101" s="32"/>
      <c r="T101" s="16">
        <f t="shared" si="52"/>
        <v>0</v>
      </c>
      <c r="U101" s="191">
        <f t="shared" si="53"/>
        <v>0</v>
      </c>
      <c r="V101" s="191">
        <f t="shared" si="54"/>
        <v>0</v>
      </c>
      <c r="W101" s="191">
        <f t="shared" si="55"/>
        <v>0</v>
      </c>
      <c r="X101" s="192">
        <f t="shared" si="56"/>
        <v>0</v>
      </c>
      <c r="Y101" s="16">
        <f t="shared" si="57"/>
        <v>0</v>
      </c>
      <c r="Z101" s="191">
        <f t="shared" si="58"/>
        <v>0</v>
      </c>
      <c r="AA101" s="191">
        <f t="shared" si="59"/>
        <v>0</v>
      </c>
      <c r="AB101" s="191">
        <f t="shared" si="60"/>
        <v>0</v>
      </c>
      <c r="AC101" s="193">
        <f t="shared" si="61"/>
        <v>0</v>
      </c>
      <c r="AD101" s="65">
        <f t="shared" si="62"/>
        <v>0</v>
      </c>
      <c r="AE101" s="14">
        <f t="shared" si="63"/>
        <v>0</v>
      </c>
      <c r="AF101" s="14">
        <f t="shared" si="64"/>
        <v>0</v>
      </c>
      <c r="AG101" s="15">
        <f t="shared" si="65"/>
        <v>0</v>
      </c>
      <c r="AH101" s="15">
        <f t="shared" si="66"/>
        <v>0</v>
      </c>
      <c r="AI101" s="15">
        <f t="shared" si="67"/>
        <v>0</v>
      </c>
      <c r="AJ101" s="16">
        <f t="shared" si="68"/>
        <v>0</v>
      </c>
      <c r="AK101" s="16">
        <f t="shared" si="69"/>
        <v>0</v>
      </c>
      <c r="AL101" s="16">
        <f t="shared" si="70"/>
        <v>0</v>
      </c>
      <c r="AM101" s="17">
        <f t="shared" si="71"/>
        <v>0</v>
      </c>
      <c r="AN101" s="17">
        <f t="shared" si="72"/>
        <v>0</v>
      </c>
      <c r="AO101" s="17">
        <f t="shared" si="73"/>
        <v>0</v>
      </c>
      <c r="AP101" s="18">
        <f t="shared" si="74"/>
        <v>0</v>
      </c>
      <c r="AQ101" s="18">
        <f t="shared" si="75"/>
        <v>0</v>
      </c>
      <c r="AR101" s="18">
        <f t="shared" si="76"/>
        <v>0</v>
      </c>
      <c r="AS101" s="119">
        <f t="shared" si="77"/>
        <v>0</v>
      </c>
    </row>
    <row r="102" spans="1:45" hidden="1" x14ac:dyDescent="0.3">
      <c r="A102" s="500"/>
      <c r="B102" s="244">
        <v>97</v>
      </c>
      <c r="C102" s="95">
        <f>VLOOKUP(B:B,'Start List Kids'!C:F,2,FALSE)</f>
        <v>0</v>
      </c>
      <c r="D102" s="114">
        <f>VLOOKUP(B:B,'Start List Kids'!C:F,4,FALSE)</f>
        <v>0</v>
      </c>
      <c r="E102" s="12"/>
      <c r="F102" s="28"/>
      <c r="G102" s="28"/>
      <c r="H102" s="28"/>
      <c r="I102" s="30"/>
      <c r="J102" s="12"/>
      <c r="K102" s="28"/>
      <c r="L102" s="28"/>
      <c r="M102" s="28"/>
      <c r="N102" s="30"/>
      <c r="O102" s="12"/>
      <c r="P102" s="28"/>
      <c r="Q102" s="28"/>
      <c r="R102" s="28"/>
      <c r="S102" s="32"/>
      <c r="T102" s="16">
        <f t="shared" ref="T102:T133" si="78">+(E102+J102+O102)/3</f>
        <v>0</v>
      </c>
      <c r="U102" s="191">
        <f t="shared" ref="U102:U133" si="79">+(F102+K102+P102)/3</f>
        <v>0</v>
      </c>
      <c r="V102" s="191">
        <f t="shared" ref="V102:V133" si="80">+(G102+L102+Q102)/3</f>
        <v>0</v>
      </c>
      <c r="W102" s="191">
        <f t="shared" ref="W102:W133" si="81">+(H102+M102+R102)/3</f>
        <v>0</v>
      </c>
      <c r="X102" s="192">
        <f t="shared" ref="X102:X133" si="82">+(I102+N102+S102)/3</f>
        <v>0</v>
      </c>
      <c r="Y102" s="16">
        <f t="shared" ref="Y102:Y133" si="83">+(E102+J102+O102+T102)/4</f>
        <v>0</v>
      </c>
      <c r="Z102" s="191">
        <f t="shared" ref="Z102:Z133" si="84">+(F102+K102+P102+U102)/4</f>
        <v>0</v>
      </c>
      <c r="AA102" s="191">
        <f t="shared" ref="AA102:AA133" si="85">+(G102+L102+Q102+V102)/4</f>
        <v>0</v>
      </c>
      <c r="AB102" s="191">
        <f t="shared" ref="AB102:AB133" si="86">+(H102+M102+R102+W102)/4</f>
        <v>0</v>
      </c>
      <c r="AC102" s="193">
        <f t="shared" ref="AC102:AC133" si="87">+(I102+N102+S102+X102)/4</f>
        <v>0</v>
      </c>
      <c r="AD102" s="65">
        <f t="shared" ref="AD102:AD133" si="88">MAX(E102,J102,O102,T102,Y102)</f>
        <v>0</v>
      </c>
      <c r="AE102" s="14">
        <f t="shared" ref="AE102:AE133" si="89">MIN(E102,J102,O102,T102,Y102)</f>
        <v>0</v>
      </c>
      <c r="AF102" s="14">
        <f t="shared" ref="AF102:AF133" si="90">(SUM(E102,J102,O102,T102,Y102)-AD102-AE102)/3</f>
        <v>0</v>
      </c>
      <c r="AG102" s="15">
        <f t="shared" ref="AG102:AG133" si="91">MAX(F102,K102,P102,U102,Z102)</f>
        <v>0</v>
      </c>
      <c r="AH102" s="15">
        <f t="shared" ref="AH102:AH133" si="92">MIN(F102,K102,P102,U102,Z102)</f>
        <v>0</v>
      </c>
      <c r="AI102" s="15">
        <f t="shared" ref="AI102:AI133" si="93">(SUM(F102,K102,P102,U102,Z102)-AG102-AH102)/3</f>
        <v>0</v>
      </c>
      <c r="AJ102" s="16">
        <f t="shared" ref="AJ102:AJ133" si="94">MAX(G102,L102,Q102,V102,AA102)</f>
        <v>0</v>
      </c>
      <c r="AK102" s="16">
        <f t="shared" ref="AK102:AK133" si="95">MIN(G102,L102,Q102,V102,AA102)</f>
        <v>0</v>
      </c>
      <c r="AL102" s="16">
        <f t="shared" ref="AL102:AL133" si="96">(SUM(G102,L102,Q102,V102,AA102)-AJ102-AK102)/3</f>
        <v>0</v>
      </c>
      <c r="AM102" s="17">
        <f t="shared" ref="AM102:AM133" si="97">MAX(H102,M102,R102,W102,AB102)</f>
        <v>0</v>
      </c>
      <c r="AN102" s="17">
        <f t="shared" ref="AN102:AN133" si="98">MIN(H102,M102,R102,W102,AB102)</f>
        <v>0</v>
      </c>
      <c r="AO102" s="17">
        <f t="shared" ref="AO102:AO133" si="99">(SUM(H102,M102,R102,W102,AB102)-AM102-AN102)/3</f>
        <v>0</v>
      </c>
      <c r="AP102" s="18">
        <f t="shared" ref="AP102:AP133" si="100">MAX(I102,N102,S102,X102,AC102)</f>
        <v>0</v>
      </c>
      <c r="AQ102" s="18">
        <f t="shared" ref="AQ102:AQ133" si="101">MIN(I102,N102,S102,X102,AC102)</f>
        <v>0</v>
      </c>
      <c r="AR102" s="18">
        <f t="shared" ref="AR102:AR133" si="102">(SUM(I102,N102,S102,X102,AC102)-AP102-AQ102)/3</f>
        <v>0</v>
      </c>
      <c r="AS102" s="119">
        <f t="shared" ref="AS102:AS133" si="103">AVERAGE(AF102,AI102,AL102,AO102,AR102)/$AT$5</f>
        <v>0</v>
      </c>
    </row>
    <row r="103" spans="1:45" hidden="1" x14ac:dyDescent="0.3">
      <c r="A103" s="500"/>
      <c r="B103" s="244">
        <v>98</v>
      </c>
      <c r="C103" s="95">
        <f>VLOOKUP(B:B,'Start List Kids'!C:F,2,FALSE)</f>
        <v>0</v>
      </c>
      <c r="D103" s="114">
        <f>VLOOKUP(B:B,'Start List Kids'!C:F,4,FALSE)</f>
        <v>0</v>
      </c>
      <c r="E103" s="12"/>
      <c r="F103" s="28"/>
      <c r="G103" s="28"/>
      <c r="H103" s="28"/>
      <c r="I103" s="30"/>
      <c r="J103" s="12"/>
      <c r="K103" s="28"/>
      <c r="L103" s="28"/>
      <c r="M103" s="28"/>
      <c r="N103" s="30"/>
      <c r="O103" s="12"/>
      <c r="P103" s="28"/>
      <c r="Q103" s="28"/>
      <c r="R103" s="28"/>
      <c r="S103" s="32"/>
      <c r="T103" s="16">
        <f t="shared" si="78"/>
        <v>0</v>
      </c>
      <c r="U103" s="191">
        <f t="shared" si="79"/>
        <v>0</v>
      </c>
      <c r="V103" s="191">
        <f t="shared" si="80"/>
        <v>0</v>
      </c>
      <c r="W103" s="191">
        <f t="shared" si="81"/>
        <v>0</v>
      </c>
      <c r="X103" s="192">
        <f t="shared" si="82"/>
        <v>0</v>
      </c>
      <c r="Y103" s="16">
        <f t="shared" si="83"/>
        <v>0</v>
      </c>
      <c r="Z103" s="191">
        <f t="shared" si="84"/>
        <v>0</v>
      </c>
      <c r="AA103" s="191">
        <f t="shared" si="85"/>
        <v>0</v>
      </c>
      <c r="AB103" s="191">
        <f t="shared" si="86"/>
        <v>0</v>
      </c>
      <c r="AC103" s="193">
        <f t="shared" si="87"/>
        <v>0</v>
      </c>
      <c r="AD103" s="65">
        <f t="shared" si="88"/>
        <v>0</v>
      </c>
      <c r="AE103" s="14">
        <f t="shared" si="89"/>
        <v>0</v>
      </c>
      <c r="AF103" s="14">
        <f t="shared" si="90"/>
        <v>0</v>
      </c>
      <c r="AG103" s="15">
        <f t="shared" si="91"/>
        <v>0</v>
      </c>
      <c r="AH103" s="15">
        <f t="shared" si="92"/>
        <v>0</v>
      </c>
      <c r="AI103" s="15">
        <f t="shared" si="93"/>
        <v>0</v>
      </c>
      <c r="AJ103" s="16">
        <f t="shared" si="94"/>
        <v>0</v>
      </c>
      <c r="AK103" s="16">
        <f t="shared" si="95"/>
        <v>0</v>
      </c>
      <c r="AL103" s="16">
        <f t="shared" si="96"/>
        <v>0</v>
      </c>
      <c r="AM103" s="17">
        <f t="shared" si="97"/>
        <v>0</v>
      </c>
      <c r="AN103" s="17">
        <f t="shared" si="98"/>
        <v>0</v>
      </c>
      <c r="AO103" s="17">
        <f t="shared" si="99"/>
        <v>0</v>
      </c>
      <c r="AP103" s="18">
        <f t="shared" si="100"/>
        <v>0</v>
      </c>
      <c r="AQ103" s="18">
        <f t="shared" si="101"/>
        <v>0</v>
      </c>
      <c r="AR103" s="18">
        <f t="shared" si="102"/>
        <v>0</v>
      </c>
      <c r="AS103" s="119">
        <f t="shared" si="103"/>
        <v>0</v>
      </c>
    </row>
    <row r="104" spans="1:45" hidden="1" x14ac:dyDescent="0.3">
      <c r="A104" s="500"/>
      <c r="B104" s="244">
        <v>99</v>
      </c>
      <c r="C104" s="95">
        <f>VLOOKUP(B:B,'Start List Kids'!C:F,2,FALSE)</f>
        <v>0</v>
      </c>
      <c r="D104" s="114">
        <f>VLOOKUP(B:B,'Start List Kids'!C:F,4,FALSE)</f>
        <v>0</v>
      </c>
      <c r="E104" s="12"/>
      <c r="F104" s="28"/>
      <c r="G104" s="28"/>
      <c r="H104" s="28"/>
      <c r="I104" s="30"/>
      <c r="J104" s="12"/>
      <c r="K104" s="28"/>
      <c r="L104" s="28"/>
      <c r="M104" s="28"/>
      <c r="N104" s="30"/>
      <c r="O104" s="12"/>
      <c r="P104" s="28"/>
      <c r="Q104" s="28"/>
      <c r="R104" s="28"/>
      <c r="S104" s="32"/>
      <c r="T104" s="16">
        <f t="shared" si="78"/>
        <v>0</v>
      </c>
      <c r="U104" s="191">
        <f t="shared" si="79"/>
        <v>0</v>
      </c>
      <c r="V104" s="191">
        <f t="shared" si="80"/>
        <v>0</v>
      </c>
      <c r="W104" s="191">
        <f t="shared" si="81"/>
        <v>0</v>
      </c>
      <c r="X104" s="192">
        <f t="shared" si="82"/>
        <v>0</v>
      </c>
      <c r="Y104" s="16">
        <f t="shared" si="83"/>
        <v>0</v>
      </c>
      <c r="Z104" s="191">
        <f t="shared" si="84"/>
        <v>0</v>
      </c>
      <c r="AA104" s="191">
        <f t="shared" si="85"/>
        <v>0</v>
      </c>
      <c r="AB104" s="191">
        <f t="shared" si="86"/>
        <v>0</v>
      </c>
      <c r="AC104" s="193">
        <f t="shared" si="87"/>
        <v>0</v>
      </c>
      <c r="AD104" s="65">
        <f t="shared" si="88"/>
        <v>0</v>
      </c>
      <c r="AE104" s="14">
        <f t="shared" si="89"/>
        <v>0</v>
      </c>
      <c r="AF104" s="14">
        <f t="shared" si="90"/>
        <v>0</v>
      </c>
      <c r="AG104" s="15">
        <f t="shared" si="91"/>
        <v>0</v>
      </c>
      <c r="AH104" s="15">
        <f t="shared" si="92"/>
        <v>0</v>
      </c>
      <c r="AI104" s="15">
        <f t="shared" si="93"/>
        <v>0</v>
      </c>
      <c r="AJ104" s="16">
        <f t="shared" si="94"/>
        <v>0</v>
      </c>
      <c r="AK104" s="16">
        <f t="shared" si="95"/>
        <v>0</v>
      </c>
      <c r="AL104" s="16">
        <f t="shared" si="96"/>
        <v>0</v>
      </c>
      <c r="AM104" s="17">
        <f t="shared" si="97"/>
        <v>0</v>
      </c>
      <c r="AN104" s="17">
        <f t="shared" si="98"/>
        <v>0</v>
      </c>
      <c r="AO104" s="17">
        <f t="shared" si="99"/>
        <v>0</v>
      </c>
      <c r="AP104" s="18">
        <f t="shared" si="100"/>
        <v>0</v>
      </c>
      <c r="AQ104" s="18">
        <f t="shared" si="101"/>
        <v>0</v>
      </c>
      <c r="AR104" s="18">
        <f t="shared" si="102"/>
        <v>0</v>
      </c>
      <c r="AS104" s="119">
        <f t="shared" si="103"/>
        <v>0</v>
      </c>
    </row>
    <row r="105" spans="1:45" hidden="1" x14ac:dyDescent="0.3">
      <c r="A105" s="500"/>
      <c r="B105" s="244">
        <v>100</v>
      </c>
      <c r="C105" s="95">
        <f>VLOOKUP(B:B,'Start List Kids'!C:F,2,FALSE)</f>
        <v>0</v>
      </c>
      <c r="D105" s="114">
        <f>VLOOKUP(B:B,'Start List Kids'!C:F,4,FALSE)</f>
        <v>0</v>
      </c>
      <c r="E105" s="12"/>
      <c r="F105" s="28"/>
      <c r="G105" s="28"/>
      <c r="H105" s="28"/>
      <c r="I105" s="30"/>
      <c r="J105" s="12"/>
      <c r="K105" s="28"/>
      <c r="L105" s="28"/>
      <c r="M105" s="28"/>
      <c r="N105" s="30"/>
      <c r="O105" s="12"/>
      <c r="P105" s="28"/>
      <c r="Q105" s="28"/>
      <c r="R105" s="28"/>
      <c r="S105" s="32"/>
      <c r="T105" s="16">
        <f t="shared" si="78"/>
        <v>0</v>
      </c>
      <c r="U105" s="191">
        <f t="shared" si="79"/>
        <v>0</v>
      </c>
      <c r="V105" s="191">
        <f t="shared" si="80"/>
        <v>0</v>
      </c>
      <c r="W105" s="191">
        <f t="shared" si="81"/>
        <v>0</v>
      </c>
      <c r="X105" s="192">
        <f t="shared" si="82"/>
        <v>0</v>
      </c>
      <c r="Y105" s="16">
        <f t="shared" si="83"/>
        <v>0</v>
      </c>
      <c r="Z105" s="191">
        <f t="shared" si="84"/>
        <v>0</v>
      </c>
      <c r="AA105" s="191">
        <f t="shared" si="85"/>
        <v>0</v>
      </c>
      <c r="AB105" s="191">
        <f t="shared" si="86"/>
        <v>0</v>
      </c>
      <c r="AC105" s="193">
        <f t="shared" si="87"/>
        <v>0</v>
      </c>
      <c r="AD105" s="65">
        <f t="shared" si="88"/>
        <v>0</v>
      </c>
      <c r="AE105" s="14">
        <f t="shared" si="89"/>
        <v>0</v>
      </c>
      <c r="AF105" s="14">
        <f t="shared" si="90"/>
        <v>0</v>
      </c>
      <c r="AG105" s="15">
        <f t="shared" si="91"/>
        <v>0</v>
      </c>
      <c r="AH105" s="15">
        <f t="shared" si="92"/>
        <v>0</v>
      </c>
      <c r="AI105" s="15">
        <f t="shared" si="93"/>
        <v>0</v>
      </c>
      <c r="AJ105" s="16">
        <f t="shared" si="94"/>
        <v>0</v>
      </c>
      <c r="AK105" s="16">
        <f t="shared" si="95"/>
        <v>0</v>
      </c>
      <c r="AL105" s="16">
        <f t="shared" si="96"/>
        <v>0</v>
      </c>
      <c r="AM105" s="17">
        <f t="shared" si="97"/>
        <v>0</v>
      </c>
      <c r="AN105" s="17">
        <f t="shared" si="98"/>
        <v>0</v>
      </c>
      <c r="AO105" s="17">
        <f t="shared" si="99"/>
        <v>0</v>
      </c>
      <c r="AP105" s="18">
        <f t="shared" si="100"/>
        <v>0</v>
      </c>
      <c r="AQ105" s="18">
        <f t="shared" si="101"/>
        <v>0</v>
      </c>
      <c r="AR105" s="18">
        <f t="shared" si="102"/>
        <v>0</v>
      </c>
      <c r="AS105" s="119">
        <f t="shared" si="103"/>
        <v>0</v>
      </c>
    </row>
    <row r="106" spans="1:45" hidden="1" x14ac:dyDescent="0.3">
      <c r="A106" s="500"/>
      <c r="B106" s="244">
        <v>101</v>
      </c>
      <c r="C106" s="95">
        <f>VLOOKUP(B:B,'Start List Kids'!C:F,2,FALSE)</f>
        <v>0</v>
      </c>
      <c r="D106" s="114">
        <f>VLOOKUP(B:B,'Start List Kids'!C:F,4,FALSE)</f>
        <v>0</v>
      </c>
      <c r="E106" s="12"/>
      <c r="F106" s="28"/>
      <c r="G106" s="28"/>
      <c r="H106" s="28"/>
      <c r="I106" s="30"/>
      <c r="J106" s="12"/>
      <c r="K106" s="28"/>
      <c r="L106" s="28"/>
      <c r="M106" s="28"/>
      <c r="N106" s="30"/>
      <c r="O106" s="12"/>
      <c r="P106" s="28"/>
      <c r="Q106" s="28"/>
      <c r="R106" s="28"/>
      <c r="S106" s="32"/>
      <c r="T106" s="16">
        <f t="shared" si="78"/>
        <v>0</v>
      </c>
      <c r="U106" s="191">
        <f t="shared" si="79"/>
        <v>0</v>
      </c>
      <c r="V106" s="191">
        <f t="shared" si="80"/>
        <v>0</v>
      </c>
      <c r="W106" s="191">
        <f t="shared" si="81"/>
        <v>0</v>
      </c>
      <c r="X106" s="192">
        <f t="shared" si="82"/>
        <v>0</v>
      </c>
      <c r="Y106" s="16">
        <f t="shared" si="83"/>
        <v>0</v>
      </c>
      <c r="Z106" s="191">
        <f t="shared" si="84"/>
        <v>0</v>
      </c>
      <c r="AA106" s="191">
        <f t="shared" si="85"/>
        <v>0</v>
      </c>
      <c r="AB106" s="191">
        <f t="shared" si="86"/>
        <v>0</v>
      </c>
      <c r="AC106" s="193">
        <f t="shared" si="87"/>
        <v>0</v>
      </c>
      <c r="AD106" s="65">
        <f t="shared" si="88"/>
        <v>0</v>
      </c>
      <c r="AE106" s="14">
        <f t="shared" si="89"/>
        <v>0</v>
      </c>
      <c r="AF106" s="14">
        <f t="shared" si="90"/>
        <v>0</v>
      </c>
      <c r="AG106" s="15">
        <f t="shared" si="91"/>
        <v>0</v>
      </c>
      <c r="AH106" s="15">
        <f t="shared" si="92"/>
        <v>0</v>
      </c>
      <c r="AI106" s="15">
        <f t="shared" si="93"/>
        <v>0</v>
      </c>
      <c r="AJ106" s="16">
        <f t="shared" si="94"/>
        <v>0</v>
      </c>
      <c r="AK106" s="16">
        <f t="shared" si="95"/>
        <v>0</v>
      </c>
      <c r="AL106" s="16">
        <f t="shared" si="96"/>
        <v>0</v>
      </c>
      <c r="AM106" s="17">
        <f t="shared" si="97"/>
        <v>0</v>
      </c>
      <c r="AN106" s="17">
        <f t="shared" si="98"/>
        <v>0</v>
      </c>
      <c r="AO106" s="17">
        <f t="shared" si="99"/>
        <v>0</v>
      </c>
      <c r="AP106" s="18">
        <f t="shared" si="100"/>
        <v>0</v>
      </c>
      <c r="AQ106" s="18">
        <f t="shared" si="101"/>
        <v>0</v>
      </c>
      <c r="AR106" s="18">
        <f t="shared" si="102"/>
        <v>0</v>
      </c>
      <c r="AS106" s="119">
        <f t="shared" si="103"/>
        <v>0</v>
      </c>
    </row>
    <row r="107" spans="1:45" hidden="1" x14ac:dyDescent="0.3">
      <c r="A107" s="500"/>
      <c r="B107" s="244">
        <v>102</v>
      </c>
      <c r="C107" s="95">
        <f>VLOOKUP(B:B,'Start List Kids'!C:F,2,FALSE)</f>
        <v>0</v>
      </c>
      <c r="D107" s="114">
        <f>VLOOKUP(B:B,'Start List Kids'!C:F,4,FALSE)</f>
        <v>0</v>
      </c>
      <c r="E107" s="12"/>
      <c r="F107" s="28"/>
      <c r="G107" s="28"/>
      <c r="H107" s="28"/>
      <c r="I107" s="30"/>
      <c r="J107" s="12"/>
      <c r="K107" s="28"/>
      <c r="L107" s="28"/>
      <c r="M107" s="28"/>
      <c r="N107" s="30"/>
      <c r="O107" s="12"/>
      <c r="P107" s="28"/>
      <c r="Q107" s="28"/>
      <c r="R107" s="28"/>
      <c r="S107" s="32"/>
      <c r="T107" s="16">
        <f t="shared" si="78"/>
        <v>0</v>
      </c>
      <c r="U107" s="191">
        <f t="shared" si="79"/>
        <v>0</v>
      </c>
      <c r="V107" s="191">
        <f t="shared" si="80"/>
        <v>0</v>
      </c>
      <c r="W107" s="191">
        <f t="shared" si="81"/>
        <v>0</v>
      </c>
      <c r="X107" s="192">
        <f t="shared" si="82"/>
        <v>0</v>
      </c>
      <c r="Y107" s="16">
        <f t="shared" si="83"/>
        <v>0</v>
      </c>
      <c r="Z107" s="191">
        <f t="shared" si="84"/>
        <v>0</v>
      </c>
      <c r="AA107" s="191">
        <f t="shared" si="85"/>
        <v>0</v>
      </c>
      <c r="AB107" s="191">
        <f t="shared" si="86"/>
        <v>0</v>
      </c>
      <c r="AC107" s="193">
        <f t="shared" si="87"/>
        <v>0</v>
      </c>
      <c r="AD107" s="65">
        <f t="shared" si="88"/>
        <v>0</v>
      </c>
      <c r="AE107" s="14">
        <f t="shared" si="89"/>
        <v>0</v>
      </c>
      <c r="AF107" s="14">
        <f t="shared" si="90"/>
        <v>0</v>
      </c>
      <c r="AG107" s="15">
        <f t="shared" si="91"/>
        <v>0</v>
      </c>
      <c r="AH107" s="15">
        <f t="shared" si="92"/>
        <v>0</v>
      </c>
      <c r="AI107" s="15">
        <f t="shared" si="93"/>
        <v>0</v>
      </c>
      <c r="AJ107" s="16">
        <f t="shared" si="94"/>
        <v>0</v>
      </c>
      <c r="AK107" s="16">
        <f t="shared" si="95"/>
        <v>0</v>
      </c>
      <c r="AL107" s="16">
        <f t="shared" si="96"/>
        <v>0</v>
      </c>
      <c r="AM107" s="17">
        <f t="shared" si="97"/>
        <v>0</v>
      </c>
      <c r="AN107" s="17">
        <f t="shared" si="98"/>
        <v>0</v>
      </c>
      <c r="AO107" s="17">
        <f t="shared" si="99"/>
        <v>0</v>
      </c>
      <c r="AP107" s="18">
        <f t="shared" si="100"/>
        <v>0</v>
      </c>
      <c r="AQ107" s="18">
        <f t="shared" si="101"/>
        <v>0</v>
      </c>
      <c r="AR107" s="18">
        <f t="shared" si="102"/>
        <v>0</v>
      </c>
      <c r="AS107" s="119">
        <f t="shared" si="103"/>
        <v>0</v>
      </c>
    </row>
    <row r="108" spans="1:45" hidden="1" x14ac:dyDescent="0.3">
      <c r="A108" s="500"/>
      <c r="B108" s="244">
        <v>103</v>
      </c>
      <c r="C108" s="95">
        <f>VLOOKUP(B:B,'Start List Kids'!C:F,2,FALSE)</f>
        <v>0</v>
      </c>
      <c r="D108" s="114">
        <f>VLOOKUP(B:B,'Start List Kids'!C:F,4,FALSE)</f>
        <v>0</v>
      </c>
      <c r="E108" s="12"/>
      <c r="F108" s="28"/>
      <c r="G108" s="28"/>
      <c r="H108" s="28"/>
      <c r="I108" s="30"/>
      <c r="J108" s="12"/>
      <c r="K108" s="28"/>
      <c r="L108" s="28"/>
      <c r="M108" s="28"/>
      <c r="N108" s="30"/>
      <c r="O108" s="12"/>
      <c r="P108" s="28"/>
      <c r="Q108" s="28"/>
      <c r="R108" s="28"/>
      <c r="S108" s="32"/>
      <c r="T108" s="16">
        <f t="shared" si="78"/>
        <v>0</v>
      </c>
      <c r="U108" s="191">
        <f t="shared" si="79"/>
        <v>0</v>
      </c>
      <c r="V108" s="191">
        <f t="shared" si="80"/>
        <v>0</v>
      </c>
      <c r="W108" s="191">
        <f t="shared" si="81"/>
        <v>0</v>
      </c>
      <c r="X108" s="192">
        <f t="shared" si="82"/>
        <v>0</v>
      </c>
      <c r="Y108" s="16">
        <f t="shared" si="83"/>
        <v>0</v>
      </c>
      <c r="Z108" s="191">
        <f t="shared" si="84"/>
        <v>0</v>
      </c>
      <c r="AA108" s="191">
        <f t="shared" si="85"/>
        <v>0</v>
      </c>
      <c r="AB108" s="191">
        <f t="shared" si="86"/>
        <v>0</v>
      </c>
      <c r="AC108" s="193">
        <f t="shared" si="87"/>
        <v>0</v>
      </c>
      <c r="AD108" s="65">
        <f t="shared" si="88"/>
        <v>0</v>
      </c>
      <c r="AE108" s="14">
        <f t="shared" si="89"/>
        <v>0</v>
      </c>
      <c r="AF108" s="14">
        <f t="shared" si="90"/>
        <v>0</v>
      </c>
      <c r="AG108" s="15">
        <f t="shared" si="91"/>
        <v>0</v>
      </c>
      <c r="AH108" s="15">
        <f t="shared" si="92"/>
        <v>0</v>
      </c>
      <c r="AI108" s="15">
        <f t="shared" si="93"/>
        <v>0</v>
      </c>
      <c r="AJ108" s="16">
        <f t="shared" si="94"/>
        <v>0</v>
      </c>
      <c r="AK108" s="16">
        <f t="shared" si="95"/>
        <v>0</v>
      </c>
      <c r="AL108" s="16">
        <f t="shared" si="96"/>
        <v>0</v>
      </c>
      <c r="AM108" s="17">
        <f t="shared" si="97"/>
        <v>0</v>
      </c>
      <c r="AN108" s="17">
        <f t="shared" si="98"/>
        <v>0</v>
      </c>
      <c r="AO108" s="17">
        <f t="shared" si="99"/>
        <v>0</v>
      </c>
      <c r="AP108" s="18">
        <f t="shared" si="100"/>
        <v>0</v>
      </c>
      <c r="AQ108" s="18">
        <f t="shared" si="101"/>
        <v>0</v>
      </c>
      <c r="AR108" s="18">
        <f t="shared" si="102"/>
        <v>0</v>
      </c>
      <c r="AS108" s="119">
        <f t="shared" si="103"/>
        <v>0</v>
      </c>
    </row>
    <row r="109" spans="1:45" hidden="1" x14ac:dyDescent="0.3">
      <c r="A109" s="500"/>
      <c r="B109" s="244">
        <v>104</v>
      </c>
      <c r="C109" s="95">
        <f>VLOOKUP(B:B,'Start List Kids'!C:F,2,FALSE)</f>
        <v>0</v>
      </c>
      <c r="D109" s="114">
        <f>VLOOKUP(B:B,'Start List Kids'!C:F,4,FALSE)</f>
        <v>0</v>
      </c>
      <c r="E109" s="12"/>
      <c r="F109" s="28"/>
      <c r="G109" s="28"/>
      <c r="H109" s="28"/>
      <c r="I109" s="30"/>
      <c r="J109" s="12"/>
      <c r="K109" s="28"/>
      <c r="L109" s="28"/>
      <c r="M109" s="28"/>
      <c r="N109" s="30"/>
      <c r="O109" s="12"/>
      <c r="P109" s="28"/>
      <c r="Q109" s="28"/>
      <c r="R109" s="28"/>
      <c r="S109" s="32"/>
      <c r="T109" s="16">
        <f t="shared" si="78"/>
        <v>0</v>
      </c>
      <c r="U109" s="191">
        <f t="shared" si="79"/>
        <v>0</v>
      </c>
      <c r="V109" s="191">
        <f t="shared" si="80"/>
        <v>0</v>
      </c>
      <c r="W109" s="191">
        <f t="shared" si="81"/>
        <v>0</v>
      </c>
      <c r="X109" s="192">
        <f t="shared" si="82"/>
        <v>0</v>
      </c>
      <c r="Y109" s="16">
        <f t="shared" si="83"/>
        <v>0</v>
      </c>
      <c r="Z109" s="191">
        <f t="shared" si="84"/>
        <v>0</v>
      </c>
      <c r="AA109" s="191">
        <f t="shared" si="85"/>
        <v>0</v>
      </c>
      <c r="AB109" s="191">
        <f t="shared" si="86"/>
        <v>0</v>
      </c>
      <c r="AC109" s="193">
        <f t="shared" si="87"/>
        <v>0</v>
      </c>
      <c r="AD109" s="65">
        <f t="shared" si="88"/>
        <v>0</v>
      </c>
      <c r="AE109" s="14">
        <f t="shared" si="89"/>
        <v>0</v>
      </c>
      <c r="AF109" s="14">
        <f t="shared" si="90"/>
        <v>0</v>
      </c>
      <c r="AG109" s="15">
        <f t="shared" si="91"/>
        <v>0</v>
      </c>
      <c r="AH109" s="15">
        <f t="shared" si="92"/>
        <v>0</v>
      </c>
      <c r="AI109" s="15">
        <f t="shared" si="93"/>
        <v>0</v>
      </c>
      <c r="AJ109" s="16">
        <f t="shared" si="94"/>
        <v>0</v>
      </c>
      <c r="AK109" s="16">
        <f t="shared" si="95"/>
        <v>0</v>
      </c>
      <c r="AL109" s="16">
        <f t="shared" si="96"/>
        <v>0</v>
      </c>
      <c r="AM109" s="17">
        <f t="shared" si="97"/>
        <v>0</v>
      </c>
      <c r="AN109" s="17">
        <f t="shared" si="98"/>
        <v>0</v>
      </c>
      <c r="AO109" s="17">
        <f t="shared" si="99"/>
        <v>0</v>
      </c>
      <c r="AP109" s="18">
        <f t="shared" si="100"/>
        <v>0</v>
      </c>
      <c r="AQ109" s="18">
        <f t="shared" si="101"/>
        <v>0</v>
      </c>
      <c r="AR109" s="18">
        <f t="shared" si="102"/>
        <v>0</v>
      </c>
      <c r="AS109" s="119">
        <f t="shared" si="103"/>
        <v>0</v>
      </c>
    </row>
    <row r="110" spans="1:45" hidden="1" x14ac:dyDescent="0.3">
      <c r="A110" s="500"/>
      <c r="B110" s="244">
        <v>105</v>
      </c>
      <c r="C110" s="95">
        <f>VLOOKUP(B:B,'Start List Kids'!C:F,2,FALSE)</f>
        <v>0</v>
      </c>
      <c r="D110" s="114">
        <f>VLOOKUP(B:B,'Start List Kids'!C:F,4,FALSE)</f>
        <v>0</v>
      </c>
      <c r="E110" s="12"/>
      <c r="F110" s="28"/>
      <c r="G110" s="28"/>
      <c r="H110" s="28"/>
      <c r="I110" s="30"/>
      <c r="J110" s="12"/>
      <c r="K110" s="28"/>
      <c r="L110" s="28"/>
      <c r="M110" s="28"/>
      <c r="N110" s="30"/>
      <c r="O110" s="12"/>
      <c r="P110" s="28"/>
      <c r="Q110" s="28"/>
      <c r="R110" s="28"/>
      <c r="S110" s="32"/>
      <c r="T110" s="16">
        <f t="shared" si="78"/>
        <v>0</v>
      </c>
      <c r="U110" s="191">
        <f t="shared" si="79"/>
        <v>0</v>
      </c>
      <c r="V110" s="191">
        <f t="shared" si="80"/>
        <v>0</v>
      </c>
      <c r="W110" s="191">
        <f t="shared" si="81"/>
        <v>0</v>
      </c>
      <c r="X110" s="192">
        <f t="shared" si="82"/>
        <v>0</v>
      </c>
      <c r="Y110" s="16">
        <f t="shared" si="83"/>
        <v>0</v>
      </c>
      <c r="Z110" s="191">
        <f t="shared" si="84"/>
        <v>0</v>
      </c>
      <c r="AA110" s="191">
        <f t="shared" si="85"/>
        <v>0</v>
      </c>
      <c r="AB110" s="191">
        <f t="shared" si="86"/>
        <v>0</v>
      </c>
      <c r="AC110" s="193">
        <f t="shared" si="87"/>
        <v>0</v>
      </c>
      <c r="AD110" s="65">
        <f t="shared" si="88"/>
        <v>0</v>
      </c>
      <c r="AE110" s="14">
        <f t="shared" si="89"/>
        <v>0</v>
      </c>
      <c r="AF110" s="14">
        <f t="shared" si="90"/>
        <v>0</v>
      </c>
      <c r="AG110" s="15">
        <f t="shared" si="91"/>
        <v>0</v>
      </c>
      <c r="AH110" s="15">
        <f t="shared" si="92"/>
        <v>0</v>
      </c>
      <c r="AI110" s="15">
        <f t="shared" si="93"/>
        <v>0</v>
      </c>
      <c r="AJ110" s="16">
        <f t="shared" si="94"/>
        <v>0</v>
      </c>
      <c r="AK110" s="16">
        <f t="shared" si="95"/>
        <v>0</v>
      </c>
      <c r="AL110" s="16">
        <f t="shared" si="96"/>
        <v>0</v>
      </c>
      <c r="AM110" s="17">
        <f t="shared" si="97"/>
        <v>0</v>
      </c>
      <c r="AN110" s="17">
        <f t="shared" si="98"/>
        <v>0</v>
      </c>
      <c r="AO110" s="17">
        <f t="shared" si="99"/>
        <v>0</v>
      </c>
      <c r="AP110" s="18">
        <f t="shared" si="100"/>
        <v>0</v>
      </c>
      <c r="AQ110" s="18">
        <f t="shared" si="101"/>
        <v>0</v>
      </c>
      <c r="AR110" s="18">
        <f t="shared" si="102"/>
        <v>0</v>
      </c>
      <c r="AS110" s="119">
        <f t="shared" si="103"/>
        <v>0</v>
      </c>
    </row>
    <row r="111" spans="1:45" hidden="1" x14ac:dyDescent="0.3">
      <c r="A111" s="500"/>
      <c r="B111" s="244">
        <v>106</v>
      </c>
      <c r="C111" s="95">
        <f>VLOOKUP(B:B,'Start List Kids'!C:F,2,FALSE)</f>
        <v>0</v>
      </c>
      <c r="D111" s="114">
        <f>VLOOKUP(B:B,'Start List Kids'!C:F,4,FALSE)</f>
        <v>0</v>
      </c>
      <c r="E111" s="12"/>
      <c r="F111" s="28"/>
      <c r="G111" s="28"/>
      <c r="H111" s="28"/>
      <c r="I111" s="30"/>
      <c r="J111" s="12"/>
      <c r="K111" s="28"/>
      <c r="L111" s="28"/>
      <c r="M111" s="28"/>
      <c r="N111" s="30"/>
      <c r="O111" s="12"/>
      <c r="P111" s="28"/>
      <c r="Q111" s="28"/>
      <c r="R111" s="28"/>
      <c r="S111" s="32"/>
      <c r="T111" s="16">
        <f t="shared" si="78"/>
        <v>0</v>
      </c>
      <c r="U111" s="191">
        <f t="shared" si="79"/>
        <v>0</v>
      </c>
      <c r="V111" s="191">
        <f t="shared" si="80"/>
        <v>0</v>
      </c>
      <c r="W111" s="191">
        <f t="shared" si="81"/>
        <v>0</v>
      </c>
      <c r="X111" s="192">
        <f t="shared" si="82"/>
        <v>0</v>
      </c>
      <c r="Y111" s="16">
        <f t="shared" si="83"/>
        <v>0</v>
      </c>
      <c r="Z111" s="191">
        <f t="shared" si="84"/>
        <v>0</v>
      </c>
      <c r="AA111" s="191">
        <f t="shared" si="85"/>
        <v>0</v>
      </c>
      <c r="AB111" s="191">
        <f t="shared" si="86"/>
        <v>0</v>
      </c>
      <c r="AC111" s="193">
        <f t="shared" si="87"/>
        <v>0</v>
      </c>
      <c r="AD111" s="65">
        <f t="shared" si="88"/>
        <v>0</v>
      </c>
      <c r="AE111" s="14">
        <f t="shared" si="89"/>
        <v>0</v>
      </c>
      <c r="AF111" s="14">
        <f t="shared" si="90"/>
        <v>0</v>
      </c>
      <c r="AG111" s="15">
        <f t="shared" si="91"/>
        <v>0</v>
      </c>
      <c r="AH111" s="15">
        <f t="shared" si="92"/>
        <v>0</v>
      </c>
      <c r="AI111" s="15">
        <f t="shared" si="93"/>
        <v>0</v>
      </c>
      <c r="AJ111" s="16">
        <f t="shared" si="94"/>
        <v>0</v>
      </c>
      <c r="AK111" s="16">
        <f t="shared" si="95"/>
        <v>0</v>
      </c>
      <c r="AL111" s="16">
        <f t="shared" si="96"/>
        <v>0</v>
      </c>
      <c r="AM111" s="17">
        <f t="shared" si="97"/>
        <v>0</v>
      </c>
      <c r="AN111" s="17">
        <f t="shared" si="98"/>
        <v>0</v>
      </c>
      <c r="AO111" s="17">
        <f t="shared" si="99"/>
        <v>0</v>
      </c>
      <c r="AP111" s="18">
        <f t="shared" si="100"/>
        <v>0</v>
      </c>
      <c r="AQ111" s="18">
        <f t="shared" si="101"/>
        <v>0</v>
      </c>
      <c r="AR111" s="18">
        <f t="shared" si="102"/>
        <v>0</v>
      </c>
      <c r="AS111" s="119">
        <f t="shared" si="103"/>
        <v>0</v>
      </c>
    </row>
    <row r="112" spans="1:45" hidden="1" x14ac:dyDescent="0.3">
      <c r="A112" s="500"/>
      <c r="B112" s="244">
        <v>107</v>
      </c>
      <c r="C112" s="95">
        <f>VLOOKUP(B:B,'Start List Kids'!C:F,2,FALSE)</f>
        <v>0</v>
      </c>
      <c r="D112" s="114">
        <f>VLOOKUP(B:B,'Start List Kids'!C:F,4,FALSE)</f>
        <v>0</v>
      </c>
      <c r="E112" s="12"/>
      <c r="F112" s="28"/>
      <c r="G112" s="28"/>
      <c r="H112" s="28"/>
      <c r="I112" s="30"/>
      <c r="J112" s="12"/>
      <c r="K112" s="28"/>
      <c r="L112" s="28"/>
      <c r="M112" s="28"/>
      <c r="N112" s="30"/>
      <c r="O112" s="12"/>
      <c r="P112" s="28"/>
      <c r="Q112" s="28"/>
      <c r="R112" s="28"/>
      <c r="S112" s="32"/>
      <c r="T112" s="16">
        <f t="shared" si="78"/>
        <v>0</v>
      </c>
      <c r="U112" s="191">
        <f t="shared" si="79"/>
        <v>0</v>
      </c>
      <c r="V112" s="191">
        <f t="shared" si="80"/>
        <v>0</v>
      </c>
      <c r="W112" s="191">
        <f t="shared" si="81"/>
        <v>0</v>
      </c>
      <c r="X112" s="192">
        <f t="shared" si="82"/>
        <v>0</v>
      </c>
      <c r="Y112" s="16">
        <f t="shared" si="83"/>
        <v>0</v>
      </c>
      <c r="Z112" s="191">
        <f t="shared" si="84"/>
        <v>0</v>
      </c>
      <c r="AA112" s="191">
        <f t="shared" si="85"/>
        <v>0</v>
      </c>
      <c r="AB112" s="191">
        <f t="shared" si="86"/>
        <v>0</v>
      </c>
      <c r="AC112" s="193">
        <f t="shared" si="87"/>
        <v>0</v>
      </c>
      <c r="AD112" s="65">
        <f t="shared" si="88"/>
        <v>0</v>
      </c>
      <c r="AE112" s="14">
        <f t="shared" si="89"/>
        <v>0</v>
      </c>
      <c r="AF112" s="14">
        <f t="shared" si="90"/>
        <v>0</v>
      </c>
      <c r="AG112" s="15">
        <f t="shared" si="91"/>
        <v>0</v>
      </c>
      <c r="AH112" s="15">
        <f t="shared" si="92"/>
        <v>0</v>
      </c>
      <c r="AI112" s="15">
        <f t="shared" si="93"/>
        <v>0</v>
      </c>
      <c r="AJ112" s="16">
        <f t="shared" si="94"/>
        <v>0</v>
      </c>
      <c r="AK112" s="16">
        <f t="shared" si="95"/>
        <v>0</v>
      </c>
      <c r="AL112" s="16">
        <f t="shared" si="96"/>
        <v>0</v>
      </c>
      <c r="AM112" s="17">
        <f t="shared" si="97"/>
        <v>0</v>
      </c>
      <c r="AN112" s="17">
        <f t="shared" si="98"/>
        <v>0</v>
      </c>
      <c r="AO112" s="17">
        <f t="shared" si="99"/>
        <v>0</v>
      </c>
      <c r="AP112" s="18">
        <f t="shared" si="100"/>
        <v>0</v>
      </c>
      <c r="AQ112" s="18">
        <f t="shared" si="101"/>
        <v>0</v>
      </c>
      <c r="AR112" s="18">
        <f t="shared" si="102"/>
        <v>0</v>
      </c>
      <c r="AS112" s="119">
        <f t="shared" si="103"/>
        <v>0</v>
      </c>
    </row>
    <row r="113" spans="1:45" hidden="1" x14ac:dyDescent="0.3">
      <c r="A113" s="500"/>
      <c r="B113" s="244">
        <v>108</v>
      </c>
      <c r="C113" s="95">
        <f>VLOOKUP(B:B,'Start List Kids'!C:F,2,FALSE)</f>
        <v>0</v>
      </c>
      <c r="D113" s="114">
        <f>VLOOKUP(B:B,'Start List Kids'!C:F,4,FALSE)</f>
        <v>0</v>
      </c>
      <c r="E113" s="12"/>
      <c r="F113" s="28"/>
      <c r="G113" s="28"/>
      <c r="H113" s="28"/>
      <c r="I113" s="30"/>
      <c r="J113" s="12"/>
      <c r="K113" s="28"/>
      <c r="L113" s="28"/>
      <c r="M113" s="28"/>
      <c r="N113" s="30"/>
      <c r="O113" s="12"/>
      <c r="P113" s="28"/>
      <c r="Q113" s="28"/>
      <c r="R113" s="28"/>
      <c r="S113" s="32"/>
      <c r="T113" s="16">
        <f t="shared" si="78"/>
        <v>0</v>
      </c>
      <c r="U113" s="191">
        <f t="shared" si="79"/>
        <v>0</v>
      </c>
      <c r="V113" s="191">
        <f t="shared" si="80"/>
        <v>0</v>
      </c>
      <c r="W113" s="191">
        <f t="shared" si="81"/>
        <v>0</v>
      </c>
      <c r="X113" s="192">
        <f t="shared" si="82"/>
        <v>0</v>
      </c>
      <c r="Y113" s="16">
        <f t="shared" si="83"/>
        <v>0</v>
      </c>
      <c r="Z113" s="191">
        <f t="shared" si="84"/>
        <v>0</v>
      </c>
      <c r="AA113" s="191">
        <f t="shared" si="85"/>
        <v>0</v>
      </c>
      <c r="AB113" s="191">
        <f t="shared" si="86"/>
        <v>0</v>
      </c>
      <c r="AC113" s="193">
        <f t="shared" si="87"/>
        <v>0</v>
      </c>
      <c r="AD113" s="65">
        <f t="shared" si="88"/>
        <v>0</v>
      </c>
      <c r="AE113" s="14">
        <f t="shared" si="89"/>
        <v>0</v>
      </c>
      <c r="AF113" s="14">
        <f t="shared" si="90"/>
        <v>0</v>
      </c>
      <c r="AG113" s="15">
        <f t="shared" si="91"/>
        <v>0</v>
      </c>
      <c r="AH113" s="15">
        <f t="shared" si="92"/>
        <v>0</v>
      </c>
      <c r="AI113" s="15">
        <f t="shared" si="93"/>
        <v>0</v>
      </c>
      <c r="AJ113" s="16">
        <f t="shared" si="94"/>
        <v>0</v>
      </c>
      <c r="AK113" s="16">
        <f t="shared" si="95"/>
        <v>0</v>
      </c>
      <c r="AL113" s="16">
        <f t="shared" si="96"/>
        <v>0</v>
      </c>
      <c r="AM113" s="17">
        <f t="shared" si="97"/>
        <v>0</v>
      </c>
      <c r="AN113" s="17">
        <f t="shared" si="98"/>
        <v>0</v>
      </c>
      <c r="AO113" s="17">
        <f t="shared" si="99"/>
        <v>0</v>
      </c>
      <c r="AP113" s="18">
        <f t="shared" si="100"/>
        <v>0</v>
      </c>
      <c r="AQ113" s="18">
        <f t="shared" si="101"/>
        <v>0</v>
      </c>
      <c r="AR113" s="18">
        <f t="shared" si="102"/>
        <v>0</v>
      </c>
      <c r="AS113" s="119">
        <f t="shared" si="103"/>
        <v>0</v>
      </c>
    </row>
    <row r="114" spans="1:45" hidden="1" x14ac:dyDescent="0.3">
      <c r="A114" s="500"/>
      <c r="B114" s="244">
        <v>109</v>
      </c>
      <c r="C114" s="95">
        <f>VLOOKUP(B:B,'Start List Kids'!C:F,2,FALSE)</f>
        <v>0</v>
      </c>
      <c r="D114" s="114">
        <f>VLOOKUP(B:B,'Start List Kids'!C:F,4,FALSE)</f>
        <v>0</v>
      </c>
      <c r="E114" s="12"/>
      <c r="F114" s="28"/>
      <c r="G114" s="28"/>
      <c r="H114" s="28"/>
      <c r="I114" s="30"/>
      <c r="J114" s="12"/>
      <c r="K114" s="28"/>
      <c r="L114" s="28"/>
      <c r="M114" s="28"/>
      <c r="N114" s="30"/>
      <c r="O114" s="12"/>
      <c r="P114" s="28"/>
      <c r="Q114" s="28"/>
      <c r="R114" s="28"/>
      <c r="S114" s="32"/>
      <c r="T114" s="16">
        <f t="shared" si="78"/>
        <v>0</v>
      </c>
      <c r="U114" s="191">
        <f t="shared" si="79"/>
        <v>0</v>
      </c>
      <c r="V114" s="191">
        <f t="shared" si="80"/>
        <v>0</v>
      </c>
      <c r="W114" s="191">
        <f t="shared" si="81"/>
        <v>0</v>
      </c>
      <c r="X114" s="192">
        <f t="shared" si="82"/>
        <v>0</v>
      </c>
      <c r="Y114" s="16">
        <f t="shared" si="83"/>
        <v>0</v>
      </c>
      <c r="Z114" s="191">
        <f t="shared" si="84"/>
        <v>0</v>
      </c>
      <c r="AA114" s="191">
        <f t="shared" si="85"/>
        <v>0</v>
      </c>
      <c r="AB114" s="191">
        <f t="shared" si="86"/>
        <v>0</v>
      </c>
      <c r="AC114" s="193">
        <f t="shared" si="87"/>
        <v>0</v>
      </c>
      <c r="AD114" s="65">
        <f t="shared" si="88"/>
        <v>0</v>
      </c>
      <c r="AE114" s="14">
        <f t="shared" si="89"/>
        <v>0</v>
      </c>
      <c r="AF114" s="14">
        <f t="shared" si="90"/>
        <v>0</v>
      </c>
      <c r="AG114" s="15">
        <f t="shared" si="91"/>
        <v>0</v>
      </c>
      <c r="AH114" s="15">
        <f t="shared" si="92"/>
        <v>0</v>
      </c>
      <c r="AI114" s="15">
        <f t="shared" si="93"/>
        <v>0</v>
      </c>
      <c r="AJ114" s="16">
        <f t="shared" si="94"/>
        <v>0</v>
      </c>
      <c r="AK114" s="16">
        <f t="shared" si="95"/>
        <v>0</v>
      </c>
      <c r="AL114" s="16">
        <f t="shared" si="96"/>
        <v>0</v>
      </c>
      <c r="AM114" s="17">
        <f t="shared" si="97"/>
        <v>0</v>
      </c>
      <c r="AN114" s="17">
        <f t="shared" si="98"/>
        <v>0</v>
      </c>
      <c r="AO114" s="17">
        <f t="shared" si="99"/>
        <v>0</v>
      </c>
      <c r="AP114" s="18">
        <f t="shared" si="100"/>
        <v>0</v>
      </c>
      <c r="AQ114" s="18">
        <f t="shared" si="101"/>
        <v>0</v>
      </c>
      <c r="AR114" s="18">
        <f t="shared" si="102"/>
        <v>0</v>
      </c>
      <c r="AS114" s="119">
        <f t="shared" si="103"/>
        <v>0</v>
      </c>
    </row>
    <row r="115" spans="1:45" hidden="1" x14ac:dyDescent="0.3">
      <c r="A115" s="500"/>
      <c r="B115" s="244">
        <v>110</v>
      </c>
      <c r="C115" s="95">
        <f>VLOOKUP(B:B,'Start List Kids'!C:F,2,FALSE)</f>
        <v>0</v>
      </c>
      <c r="D115" s="114">
        <f>VLOOKUP(B:B,'Start List Kids'!C:F,4,FALSE)</f>
        <v>0</v>
      </c>
      <c r="E115" s="12"/>
      <c r="F115" s="28"/>
      <c r="G115" s="28"/>
      <c r="H115" s="28"/>
      <c r="I115" s="30"/>
      <c r="J115" s="12"/>
      <c r="K115" s="28"/>
      <c r="L115" s="28"/>
      <c r="M115" s="28"/>
      <c r="N115" s="30"/>
      <c r="O115" s="12"/>
      <c r="P115" s="28"/>
      <c r="Q115" s="28"/>
      <c r="R115" s="28"/>
      <c r="S115" s="32"/>
      <c r="T115" s="16">
        <f t="shared" si="78"/>
        <v>0</v>
      </c>
      <c r="U115" s="191">
        <f t="shared" si="79"/>
        <v>0</v>
      </c>
      <c r="V115" s="191">
        <f t="shared" si="80"/>
        <v>0</v>
      </c>
      <c r="W115" s="191">
        <f t="shared" si="81"/>
        <v>0</v>
      </c>
      <c r="X115" s="192">
        <f t="shared" si="82"/>
        <v>0</v>
      </c>
      <c r="Y115" s="16">
        <f t="shared" si="83"/>
        <v>0</v>
      </c>
      <c r="Z115" s="191">
        <f t="shared" si="84"/>
        <v>0</v>
      </c>
      <c r="AA115" s="191">
        <f t="shared" si="85"/>
        <v>0</v>
      </c>
      <c r="AB115" s="191">
        <f t="shared" si="86"/>
        <v>0</v>
      </c>
      <c r="AC115" s="193">
        <f t="shared" si="87"/>
        <v>0</v>
      </c>
      <c r="AD115" s="65">
        <f t="shared" si="88"/>
        <v>0</v>
      </c>
      <c r="AE115" s="14">
        <f t="shared" si="89"/>
        <v>0</v>
      </c>
      <c r="AF115" s="14">
        <f t="shared" si="90"/>
        <v>0</v>
      </c>
      <c r="AG115" s="15">
        <f t="shared" si="91"/>
        <v>0</v>
      </c>
      <c r="AH115" s="15">
        <f t="shared" si="92"/>
        <v>0</v>
      </c>
      <c r="AI115" s="15">
        <f t="shared" si="93"/>
        <v>0</v>
      </c>
      <c r="AJ115" s="16">
        <f t="shared" si="94"/>
        <v>0</v>
      </c>
      <c r="AK115" s="16">
        <f t="shared" si="95"/>
        <v>0</v>
      </c>
      <c r="AL115" s="16">
        <f t="shared" si="96"/>
        <v>0</v>
      </c>
      <c r="AM115" s="17">
        <f t="shared" si="97"/>
        <v>0</v>
      </c>
      <c r="AN115" s="17">
        <f t="shared" si="98"/>
        <v>0</v>
      </c>
      <c r="AO115" s="17">
        <f t="shared" si="99"/>
        <v>0</v>
      </c>
      <c r="AP115" s="18">
        <f t="shared" si="100"/>
        <v>0</v>
      </c>
      <c r="AQ115" s="18">
        <f t="shared" si="101"/>
        <v>0</v>
      </c>
      <c r="AR115" s="18">
        <f t="shared" si="102"/>
        <v>0</v>
      </c>
      <c r="AS115" s="119">
        <f t="shared" si="103"/>
        <v>0</v>
      </c>
    </row>
    <row r="116" spans="1:45" hidden="1" x14ac:dyDescent="0.3">
      <c r="A116" s="500"/>
      <c r="B116" s="244">
        <v>111</v>
      </c>
      <c r="C116" s="95">
        <f>VLOOKUP(B:B,'Start List Kids'!C:F,2,FALSE)</f>
        <v>0</v>
      </c>
      <c r="D116" s="114">
        <f>VLOOKUP(B:B,'Start List Kids'!C:F,4,FALSE)</f>
        <v>0</v>
      </c>
      <c r="E116" s="12"/>
      <c r="F116" s="28"/>
      <c r="G116" s="28"/>
      <c r="H116" s="28"/>
      <c r="I116" s="30"/>
      <c r="J116" s="12"/>
      <c r="K116" s="28"/>
      <c r="L116" s="28"/>
      <c r="M116" s="28"/>
      <c r="N116" s="30"/>
      <c r="O116" s="12"/>
      <c r="P116" s="28"/>
      <c r="Q116" s="28"/>
      <c r="R116" s="28"/>
      <c r="S116" s="32"/>
      <c r="T116" s="16">
        <f t="shared" si="78"/>
        <v>0</v>
      </c>
      <c r="U116" s="191">
        <f t="shared" si="79"/>
        <v>0</v>
      </c>
      <c r="V116" s="191">
        <f t="shared" si="80"/>
        <v>0</v>
      </c>
      <c r="W116" s="191">
        <f t="shared" si="81"/>
        <v>0</v>
      </c>
      <c r="X116" s="192">
        <f t="shared" si="82"/>
        <v>0</v>
      </c>
      <c r="Y116" s="16">
        <f t="shared" si="83"/>
        <v>0</v>
      </c>
      <c r="Z116" s="191">
        <f t="shared" si="84"/>
        <v>0</v>
      </c>
      <c r="AA116" s="191">
        <f t="shared" si="85"/>
        <v>0</v>
      </c>
      <c r="AB116" s="191">
        <f t="shared" si="86"/>
        <v>0</v>
      </c>
      <c r="AC116" s="193">
        <f t="shared" si="87"/>
        <v>0</v>
      </c>
      <c r="AD116" s="65">
        <f t="shared" si="88"/>
        <v>0</v>
      </c>
      <c r="AE116" s="14">
        <f t="shared" si="89"/>
        <v>0</v>
      </c>
      <c r="AF116" s="14">
        <f t="shared" si="90"/>
        <v>0</v>
      </c>
      <c r="AG116" s="15">
        <f t="shared" si="91"/>
        <v>0</v>
      </c>
      <c r="AH116" s="15">
        <f t="shared" si="92"/>
        <v>0</v>
      </c>
      <c r="AI116" s="15">
        <f t="shared" si="93"/>
        <v>0</v>
      </c>
      <c r="AJ116" s="16">
        <f t="shared" si="94"/>
        <v>0</v>
      </c>
      <c r="AK116" s="16">
        <f t="shared" si="95"/>
        <v>0</v>
      </c>
      <c r="AL116" s="16">
        <f t="shared" si="96"/>
        <v>0</v>
      </c>
      <c r="AM116" s="17">
        <f t="shared" si="97"/>
        <v>0</v>
      </c>
      <c r="AN116" s="17">
        <f t="shared" si="98"/>
        <v>0</v>
      </c>
      <c r="AO116" s="17">
        <f t="shared" si="99"/>
        <v>0</v>
      </c>
      <c r="AP116" s="18">
        <f t="shared" si="100"/>
        <v>0</v>
      </c>
      <c r="AQ116" s="18">
        <f t="shared" si="101"/>
        <v>0</v>
      </c>
      <c r="AR116" s="18">
        <f t="shared" si="102"/>
        <v>0</v>
      </c>
      <c r="AS116" s="119">
        <f t="shared" si="103"/>
        <v>0</v>
      </c>
    </row>
    <row r="117" spans="1:45" hidden="1" x14ac:dyDescent="0.3">
      <c r="A117" s="500"/>
      <c r="B117" s="244">
        <v>112</v>
      </c>
      <c r="C117" s="95">
        <f>VLOOKUP(B:B,'Start List Kids'!C:F,2,FALSE)</f>
        <v>0</v>
      </c>
      <c r="D117" s="114">
        <f>VLOOKUP(B:B,'Start List Kids'!C:F,4,FALSE)</f>
        <v>0</v>
      </c>
      <c r="E117" s="12"/>
      <c r="F117" s="28"/>
      <c r="G117" s="28"/>
      <c r="H117" s="28"/>
      <c r="I117" s="30"/>
      <c r="J117" s="12"/>
      <c r="K117" s="28"/>
      <c r="L117" s="28"/>
      <c r="M117" s="28"/>
      <c r="N117" s="30"/>
      <c r="O117" s="12"/>
      <c r="P117" s="28"/>
      <c r="Q117" s="28"/>
      <c r="R117" s="28"/>
      <c r="S117" s="32"/>
      <c r="T117" s="16">
        <f t="shared" si="78"/>
        <v>0</v>
      </c>
      <c r="U117" s="191">
        <f t="shared" si="79"/>
        <v>0</v>
      </c>
      <c r="V117" s="191">
        <f t="shared" si="80"/>
        <v>0</v>
      </c>
      <c r="W117" s="191">
        <f t="shared" si="81"/>
        <v>0</v>
      </c>
      <c r="X117" s="192">
        <f t="shared" si="82"/>
        <v>0</v>
      </c>
      <c r="Y117" s="16">
        <f t="shared" si="83"/>
        <v>0</v>
      </c>
      <c r="Z117" s="191">
        <f t="shared" si="84"/>
        <v>0</v>
      </c>
      <c r="AA117" s="191">
        <f t="shared" si="85"/>
        <v>0</v>
      </c>
      <c r="AB117" s="191">
        <f t="shared" si="86"/>
        <v>0</v>
      </c>
      <c r="AC117" s="193">
        <f t="shared" si="87"/>
        <v>0</v>
      </c>
      <c r="AD117" s="65">
        <f t="shared" si="88"/>
        <v>0</v>
      </c>
      <c r="AE117" s="14">
        <f t="shared" si="89"/>
        <v>0</v>
      </c>
      <c r="AF117" s="14">
        <f t="shared" si="90"/>
        <v>0</v>
      </c>
      <c r="AG117" s="15">
        <f t="shared" si="91"/>
        <v>0</v>
      </c>
      <c r="AH117" s="15">
        <f t="shared" si="92"/>
        <v>0</v>
      </c>
      <c r="AI117" s="15">
        <f t="shared" si="93"/>
        <v>0</v>
      </c>
      <c r="AJ117" s="16">
        <f t="shared" si="94"/>
        <v>0</v>
      </c>
      <c r="AK117" s="16">
        <f t="shared" si="95"/>
        <v>0</v>
      </c>
      <c r="AL117" s="16">
        <f t="shared" si="96"/>
        <v>0</v>
      </c>
      <c r="AM117" s="17">
        <f t="shared" si="97"/>
        <v>0</v>
      </c>
      <c r="AN117" s="17">
        <f t="shared" si="98"/>
        <v>0</v>
      </c>
      <c r="AO117" s="17">
        <f t="shared" si="99"/>
        <v>0</v>
      </c>
      <c r="AP117" s="18">
        <f t="shared" si="100"/>
        <v>0</v>
      </c>
      <c r="AQ117" s="18">
        <f t="shared" si="101"/>
        <v>0</v>
      </c>
      <c r="AR117" s="18">
        <f t="shared" si="102"/>
        <v>0</v>
      </c>
      <c r="AS117" s="119">
        <f t="shared" si="103"/>
        <v>0</v>
      </c>
    </row>
    <row r="118" spans="1:45" hidden="1" x14ac:dyDescent="0.3">
      <c r="A118" s="500"/>
      <c r="B118" s="244">
        <v>113</v>
      </c>
      <c r="C118" s="95">
        <f>VLOOKUP(B:B,'Start List Kids'!C:F,2,FALSE)</f>
        <v>0</v>
      </c>
      <c r="D118" s="114">
        <f>VLOOKUP(B:B,'Start List Kids'!C:F,4,FALSE)</f>
        <v>0</v>
      </c>
      <c r="E118" s="12"/>
      <c r="F118" s="28"/>
      <c r="G118" s="28"/>
      <c r="H118" s="28"/>
      <c r="I118" s="30"/>
      <c r="J118" s="12"/>
      <c r="K118" s="28"/>
      <c r="L118" s="28"/>
      <c r="M118" s="28"/>
      <c r="N118" s="30"/>
      <c r="O118" s="12"/>
      <c r="P118" s="28"/>
      <c r="Q118" s="28"/>
      <c r="R118" s="28"/>
      <c r="S118" s="32"/>
      <c r="T118" s="16">
        <f t="shared" si="78"/>
        <v>0</v>
      </c>
      <c r="U118" s="191">
        <f t="shared" si="79"/>
        <v>0</v>
      </c>
      <c r="V118" s="191">
        <f t="shared" si="80"/>
        <v>0</v>
      </c>
      <c r="W118" s="191">
        <f t="shared" si="81"/>
        <v>0</v>
      </c>
      <c r="X118" s="192">
        <f t="shared" si="82"/>
        <v>0</v>
      </c>
      <c r="Y118" s="16">
        <f t="shared" si="83"/>
        <v>0</v>
      </c>
      <c r="Z118" s="191">
        <f t="shared" si="84"/>
        <v>0</v>
      </c>
      <c r="AA118" s="191">
        <f t="shared" si="85"/>
        <v>0</v>
      </c>
      <c r="AB118" s="191">
        <f t="shared" si="86"/>
        <v>0</v>
      </c>
      <c r="AC118" s="193">
        <f t="shared" si="87"/>
        <v>0</v>
      </c>
      <c r="AD118" s="65">
        <f t="shared" si="88"/>
        <v>0</v>
      </c>
      <c r="AE118" s="14">
        <f t="shared" si="89"/>
        <v>0</v>
      </c>
      <c r="AF118" s="14">
        <f t="shared" si="90"/>
        <v>0</v>
      </c>
      <c r="AG118" s="15">
        <f t="shared" si="91"/>
        <v>0</v>
      </c>
      <c r="AH118" s="15">
        <f t="shared" si="92"/>
        <v>0</v>
      </c>
      <c r="AI118" s="15">
        <f t="shared" si="93"/>
        <v>0</v>
      </c>
      <c r="AJ118" s="16">
        <f t="shared" si="94"/>
        <v>0</v>
      </c>
      <c r="AK118" s="16">
        <f t="shared" si="95"/>
        <v>0</v>
      </c>
      <c r="AL118" s="16">
        <f t="shared" si="96"/>
        <v>0</v>
      </c>
      <c r="AM118" s="17">
        <f t="shared" si="97"/>
        <v>0</v>
      </c>
      <c r="AN118" s="17">
        <f t="shared" si="98"/>
        <v>0</v>
      </c>
      <c r="AO118" s="17">
        <f t="shared" si="99"/>
        <v>0</v>
      </c>
      <c r="AP118" s="18">
        <f t="shared" si="100"/>
        <v>0</v>
      </c>
      <c r="AQ118" s="18">
        <f t="shared" si="101"/>
        <v>0</v>
      </c>
      <c r="AR118" s="18">
        <f t="shared" si="102"/>
        <v>0</v>
      </c>
      <c r="AS118" s="119">
        <f t="shared" si="103"/>
        <v>0</v>
      </c>
    </row>
    <row r="119" spans="1:45" hidden="1" x14ac:dyDescent="0.3">
      <c r="A119" s="500"/>
      <c r="B119" s="244">
        <v>114</v>
      </c>
      <c r="C119" s="95">
        <f>VLOOKUP(B:B,'Start List Kids'!C:F,2,FALSE)</f>
        <v>0</v>
      </c>
      <c r="D119" s="114">
        <f>VLOOKUP(B:B,'Start List Kids'!C:F,4,FALSE)</f>
        <v>0</v>
      </c>
      <c r="E119" s="12"/>
      <c r="F119" s="28"/>
      <c r="G119" s="28"/>
      <c r="H119" s="28"/>
      <c r="I119" s="30"/>
      <c r="J119" s="12"/>
      <c r="K119" s="28"/>
      <c r="L119" s="28"/>
      <c r="M119" s="28"/>
      <c r="N119" s="30"/>
      <c r="O119" s="12"/>
      <c r="P119" s="28"/>
      <c r="Q119" s="28"/>
      <c r="R119" s="28"/>
      <c r="S119" s="32"/>
      <c r="T119" s="16">
        <f t="shared" si="78"/>
        <v>0</v>
      </c>
      <c r="U119" s="191">
        <f t="shared" si="79"/>
        <v>0</v>
      </c>
      <c r="V119" s="191">
        <f t="shared" si="80"/>
        <v>0</v>
      </c>
      <c r="W119" s="191">
        <f t="shared" si="81"/>
        <v>0</v>
      </c>
      <c r="X119" s="192">
        <f t="shared" si="82"/>
        <v>0</v>
      </c>
      <c r="Y119" s="16">
        <f t="shared" si="83"/>
        <v>0</v>
      </c>
      <c r="Z119" s="191">
        <f t="shared" si="84"/>
        <v>0</v>
      </c>
      <c r="AA119" s="191">
        <f t="shared" si="85"/>
        <v>0</v>
      </c>
      <c r="AB119" s="191">
        <f t="shared" si="86"/>
        <v>0</v>
      </c>
      <c r="AC119" s="193">
        <f t="shared" si="87"/>
        <v>0</v>
      </c>
      <c r="AD119" s="65">
        <f t="shared" si="88"/>
        <v>0</v>
      </c>
      <c r="AE119" s="14">
        <f t="shared" si="89"/>
        <v>0</v>
      </c>
      <c r="AF119" s="14">
        <f t="shared" si="90"/>
        <v>0</v>
      </c>
      <c r="AG119" s="15">
        <f t="shared" si="91"/>
        <v>0</v>
      </c>
      <c r="AH119" s="15">
        <f t="shared" si="92"/>
        <v>0</v>
      </c>
      <c r="AI119" s="15">
        <f t="shared" si="93"/>
        <v>0</v>
      </c>
      <c r="AJ119" s="16">
        <f t="shared" si="94"/>
        <v>0</v>
      </c>
      <c r="AK119" s="16">
        <f t="shared" si="95"/>
        <v>0</v>
      </c>
      <c r="AL119" s="16">
        <f t="shared" si="96"/>
        <v>0</v>
      </c>
      <c r="AM119" s="17">
        <f t="shared" si="97"/>
        <v>0</v>
      </c>
      <c r="AN119" s="17">
        <f t="shared" si="98"/>
        <v>0</v>
      </c>
      <c r="AO119" s="17">
        <f t="shared" si="99"/>
        <v>0</v>
      </c>
      <c r="AP119" s="18">
        <f t="shared" si="100"/>
        <v>0</v>
      </c>
      <c r="AQ119" s="18">
        <f t="shared" si="101"/>
        <v>0</v>
      </c>
      <c r="AR119" s="18">
        <f t="shared" si="102"/>
        <v>0</v>
      </c>
      <c r="AS119" s="119">
        <f t="shared" si="103"/>
        <v>0</v>
      </c>
    </row>
    <row r="120" spans="1:45" hidden="1" x14ac:dyDescent="0.3">
      <c r="A120" s="500"/>
      <c r="B120" s="244">
        <v>115</v>
      </c>
      <c r="C120" s="95">
        <f>VLOOKUP(B:B,'Start List Kids'!C:F,2,FALSE)</f>
        <v>0</v>
      </c>
      <c r="D120" s="114">
        <f>VLOOKUP(B:B,'Start List Kids'!C:F,4,FALSE)</f>
        <v>0</v>
      </c>
      <c r="E120" s="12"/>
      <c r="F120" s="28"/>
      <c r="G120" s="28"/>
      <c r="H120" s="28"/>
      <c r="I120" s="30"/>
      <c r="J120" s="12"/>
      <c r="K120" s="28"/>
      <c r="L120" s="28"/>
      <c r="M120" s="28"/>
      <c r="N120" s="30"/>
      <c r="O120" s="12"/>
      <c r="P120" s="28"/>
      <c r="Q120" s="28"/>
      <c r="R120" s="28"/>
      <c r="S120" s="32"/>
      <c r="T120" s="16">
        <f t="shared" si="78"/>
        <v>0</v>
      </c>
      <c r="U120" s="191">
        <f t="shared" si="79"/>
        <v>0</v>
      </c>
      <c r="V120" s="191">
        <f t="shared" si="80"/>
        <v>0</v>
      </c>
      <c r="W120" s="191">
        <f t="shared" si="81"/>
        <v>0</v>
      </c>
      <c r="X120" s="192">
        <f t="shared" si="82"/>
        <v>0</v>
      </c>
      <c r="Y120" s="16">
        <f t="shared" si="83"/>
        <v>0</v>
      </c>
      <c r="Z120" s="191">
        <f t="shared" si="84"/>
        <v>0</v>
      </c>
      <c r="AA120" s="191">
        <f t="shared" si="85"/>
        <v>0</v>
      </c>
      <c r="AB120" s="191">
        <f t="shared" si="86"/>
        <v>0</v>
      </c>
      <c r="AC120" s="193">
        <f t="shared" si="87"/>
        <v>0</v>
      </c>
      <c r="AD120" s="65">
        <f t="shared" si="88"/>
        <v>0</v>
      </c>
      <c r="AE120" s="14">
        <f t="shared" si="89"/>
        <v>0</v>
      </c>
      <c r="AF120" s="14">
        <f t="shared" si="90"/>
        <v>0</v>
      </c>
      <c r="AG120" s="15">
        <f t="shared" si="91"/>
        <v>0</v>
      </c>
      <c r="AH120" s="15">
        <f t="shared" si="92"/>
        <v>0</v>
      </c>
      <c r="AI120" s="15">
        <f t="shared" si="93"/>
        <v>0</v>
      </c>
      <c r="AJ120" s="16">
        <f t="shared" si="94"/>
        <v>0</v>
      </c>
      <c r="AK120" s="16">
        <f t="shared" si="95"/>
        <v>0</v>
      </c>
      <c r="AL120" s="16">
        <f t="shared" si="96"/>
        <v>0</v>
      </c>
      <c r="AM120" s="17">
        <f t="shared" si="97"/>
        <v>0</v>
      </c>
      <c r="AN120" s="17">
        <f t="shared" si="98"/>
        <v>0</v>
      </c>
      <c r="AO120" s="17">
        <f t="shared" si="99"/>
        <v>0</v>
      </c>
      <c r="AP120" s="18">
        <f t="shared" si="100"/>
        <v>0</v>
      </c>
      <c r="AQ120" s="18">
        <f t="shared" si="101"/>
        <v>0</v>
      </c>
      <c r="AR120" s="18">
        <f t="shared" si="102"/>
        <v>0</v>
      </c>
      <c r="AS120" s="119">
        <f t="shared" si="103"/>
        <v>0</v>
      </c>
    </row>
    <row r="121" spans="1:45" hidden="1" x14ac:dyDescent="0.3">
      <c r="A121" s="500"/>
      <c r="B121" s="244">
        <v>116</v>
      </c>
      <c r="C121" s="95">
        <f>VLOOKUP(B:B,'Start List Kids'!C:F,2,FALSE)</f>
        <v>0</v>
      </c>
      <c r="D121" s="114">
        <f>VLOOKUP(B:B,'Start List Kids'!C:F,4,FALSE)</f>
        <v>0</v>
      </c>
      <c r="E121" s="12"/>
      <c r="F121" s="28"/>
      <c r="G121" s="28"/>
      <c r="H121" s="28"/>
      <c r="I121" s="30"/>
      <c r="J121" s="12"/>
      <c r="K121" s="28"/>
      <c r="L121" s="28"/>
      <c r="M121" s="28"/>
      <c r="N121" s="30"/>
      <c r="O121" s="12"/>
      <c r="P121" s="28"/>
      <c r="Q121" s="28"/>
      <c r="R121" s="28"/>
      <c r="S121" s="32"/>
      <c r="T121" s="16">
        <f t="shared" si="78"/>
        <v>0</v>
      </c>
      <c r="U121" s="191">
        <f t="shared" si="79"/>
        <v>0</v>
      </c>
      <c r="V121" s="191">
        <f t="shared" si="80"/>
        <v>0</v>
      </c>
      <c r="W121" s="191">
        <f t="shared" si="81"/>
        <v>0</v>
      </c>
      <c r="X121" s="192">
        <f t="shared" si="82"/>
        <v>0</v>
      </c>
      <c r="Y121" s="16">
        <f t="shared" si="83"/>
        <v>0</v>
      </c>
      <c r="Z121" s="191">
        <f t="shared" si="84"/>
        <v>0</v>
      </c>
      <c r="AA121" s="191">
        <f t="shared" si="85"/>
        <v>0</v>
      </c>
      <c r="AB121" s="191">
        <f t="shared" si="86"/>
        <v>0</v>
      </c>
      <c r="AC121" s="193">
        <f t="shared" si="87"/>
        <v>0</v>
      </c>
      <c r="AD121" s="65">
        <f t="shared" si="88"/>
        <v>0</v>
      </c>
      <c r="AE121" s="14">
        <f t="shared" si="89"/>
        <v>0</v>
      </c>
      <c r="AF121" s="14">
        <f t="shared" si="90"/>
        <v>0</v>
      </c>
      <c r="AG121" s="15">
        <f t="shared" si="91"/>
        <v>0</v>
      </c>
      <c r="AH121" s="15">
        <f t="shared" si="92"/>
        <v>0</v>
      </c>
      <c r="AI121" s="15">
        <f t="shared" si="93"/>
        <v>0</v>
      </c>
      <c r="AJ121" s="16">
        <f t="shared" si="94"/>
        <v>0</v>
      </c>
      <c r="AK121" s="16">
        <f t="shared" si="95"/>
        <v>0</v>
      </c>
      <c r="AL121" s="16">
        <f t="shared" si="96"/>
        <v>0</v>
      </c>
      <c r="AM121" s="17">
        <f t="shared" si="97"/>
        <v>0</v>
      </c>
      <c r="AN121" s="17">
        <f t="shared" si="98"/>
        <v>0</v>
      </c>
      <c r="AO121" s="17">
        <f t="shared" si="99"/>
        <v>0</v>
      </c>
      <c r="AP121" s="18">
        <f t="shared" si="100"/>
        <v>0</v>
      </c>
      <c r="AQ121" s="18">
        <f t="shared" si="101"/>
        <v>0</v>
      </c>
      <c r="AR121" s="18">
        <f t="shared" si="102"/>
        <v>0</v>
      </c>
      <c r="AS121" s="119">
        <f t="shared" si="103"/>
        <v>0</v>
      </c>
    </row>
    <row r="122" spans="1:45" hidden="1" x14ac:dyDescent="0.3">
      <c r="A122" s="500"/>
      <c r="B122" s="244">
        <v>117</v>
      </c>
      <c r="C122" s="95">
        <f>VLOOKUP(B:B,'Start List Kids'!C:F,2,FALSE)</f>
        <v>0</v>
      </c>
      <c r="D122" s="114">
        <f>VLOOKUP(B:B,'Start List Kids'!C:F,4,FALSE)</f>
        <v>0</v>
      </c>
      <c r="E122" s="12"/>
      <c r="F122" s="28"/>
      <c r="G122" s="28"/>
      <c r="H122" s="28"/>
      <c r="I122" s="30"/>
      <c r="J122" s="12"/>
      <c r="K122" s="28"/>
      <c r="L122" s="28"/>
      <c r="M122" s="28"/>
      <c r="N122" s="30"/>
      <c r="O122" s="12"/>
      <c r="P122" s="28"/>
      <c r="Q122" s="28"/>
      <c r="R122" s="28"/>
      <c r="S122" s="32"/>
      <c r="T122" s="16">
        <f t="shared" si="78"/>
        <v>0</v>
      </c>
      <c r="U122" s="191">
        <f t="shared" si="79"/>
        <v>0</v>
      </c>
      <c r="V122" s="191">
        <f t="shared" si="80"/>
        <v>0</v>
      </c>
      <c r="W122" s="191">
        <f t="shared" si="81"/>
        <v>0</v>
      </c>
      <c r="X122" s="192">
        <f t="shared" si="82"/>
        <v>0</v>
      </c>
      <c r="Y122" s="16">
        <f t="shared" si="83"/>
        <v>0</v>
      </c>
      <c r="Z122" s="191">
        <f t="shared" si="84"/>
        <v>0</v>
      </c>
      <c r="AA122" s="191">
        <f t="shared" si="85"/>
        <v>0</v>
      </c>
      <c r="AB122" s="191">
        <f t="shared" si="86"/>
        <v>0</v>
      </c>
      <c r="AC122" s="193">
        <f t="shared" si="87"/>
        <v>0</v>
      </c>
      <c r="AD122" s="65">
        <f t="shared" si="88"/>
        <v>0</v>
      </c>
      <c r="AE122" s="14">
        <f t="shared" si="89"/>
        <v>0</v>
      </c>
      <c r="AF122" s="14">
        <f t="shared" si="90"/>
        <v>0</v>
      </c>
      <c r="AG122" s="15">
        <f t="shared" si="91"/>
        <v>0</v>
      </c>
      <c r="AH122" s="15">
        <f t="shared" si="92"/>
        <v>0</v>
      </c>
      <c r="AI122" s="15">
        <f t="shared" si="93"/>
        <v>0</v>
      </c>
      <c r="AJ122" s="16">
        <f t="shared" si="94"/>
        <v>0</v>
      </c>
      <c r="AK122" s="16">
        <f t="shared" si="95"/>
        <v>0</v>
      </c>
      <c r="AL122" s="16">
        <f t="shared" si="96"/>
        <v>0</v>
      </c>
      <c r="AM122" s="17">
        <f t="shared" si="97"/>
        <v>0</v>
      </c>
      <c r="AN122" s="17">
        <f t="shared" si="98"/>
        <v>0</v>
      </c>
      <c r="AO122" s="17">
        <f t="shared" si="99"/>
        <v>0</v>
      </c>
      <c r="AP122" s="18">
        <f t="shared" si="100"/>
        <v>0</v>
      </c>
      <c r="AQ122" s="18">
        <f t="shared" si="101"/>
        <v>0</v>
      </c>
      <c r="AR122" s="18">
        <f t="shared" si="102"/>
        <v>0</v>
      </c>
      <c r="AS122" s="119">
        <f t="shared" si="103"/>
        <v>0</v>
      </c>
    </row>
    <row r="123" spans="1:45" hidden="1" x14ac:dyDescent="0.3">
      <c r="A123" s="500"/>
      <c r="B123" s="244">
        <v>118</v>
      </c>
      <c r="C123" s="95">
        <f>VLOOKUP(B:B,'Start List Kids'!C:F,2,FALSE)</f>
        <v>0</v>
      </c>
      <c r="D123" s="114">
        <f>VLOOKUP(B:B,'Start List Kids'!C:F,4,FALSE)</f>
        <v>0</v>
      </c>
      <c r="E123" s="12"/>
      <c r="F123" s="28"/>
      <c r="G123" s="28"/>
      <c r="H123" s="28"/>
      <c r="I123" s="30"/>
      <c r="J123" s="12"/>
      <c r="K123" s="28"/>
      <c r="L123" s="28"/>
      <c r="M123" s="28"/>
      <c r="N123" s="30"/>
      <c r="O123" s="12"/>
      <c r="P123" s="28"/>
      <c r="Q123" s="28"/>
      <c r="R123" s="28"/>
      <c r="S123" s="32"/>
      <c r="T123" s="16">
        <f t="shared" si="78"/>
        <v>0</v>
      </c>
      <c r="U123" s="191">
        <f t="shared" si="79"/>
        <v>0</v>
      </c>
      <c r="V123" s="191">
        <f t="shared" si="80"/>
        <v>0</v>
      </c>
      <c r="W123" s="191">
        <f t="shared" si="81"/>
        <v>0</v>
      </c>
      <c r="X123" s="192">
        <f t="shared" si="82"/>
        <v>0</v>
      </c>
      <c r="Y123" s="16">
        <f t="shared" si="83"/>
        <v>0</v>
      </c>
      <c r="Z123" s="191">
        <f t="shared" si="84"/>
        <v>0</v>
      </c>
      <c r="AA123" s="191">
        <f t="shared" si="85"/>
        <v>0</v>
      </c>
      <c r="AB123" s="191">
        <f t="shared" si="86"/>
        <v>0</v>
      </c>
      <c r="AC123" s="193">
        <f t="shared" si="87"/>
        <v>0</v>
      </c>
      <c r="AD123" s="65">
        <f t="shared" si="88"/>
        <v>0</v>
      </c>
      <c r="AE123" s="14">
        <f t="shared" si="89"/>
        <v>0</v>
      </c>
      <c r="AF123" s="14">
        <f t="shared" si="90"/>
        <v>0</v>
      </c>
      <c r="AG123" s="15">
        <f t="shared" si="91"/>
        <v>0</v>
      </c>
      <c r="AH123" s="15">
        <f t="shared" si="92"/>
        <v>0</v>
      </c>
      <c r="AI123" s="15">
        <f t="shared" si="93"/>
        <v>0</v>
      </c>
      <c r="AJ123" s="16">
        <f t="shared" si="94"/>
        <v>0</v>
      </c>
      <c r="AK123" s="16">
        <f t="shared" si="95"/>
        <v>0</v>
      </c>
      <c r="AL123" s="16">
        <f t="shared" si="96"/>
        <v>0</v>
      </c>
      <c r="AM123" s="17">
        <f t="shared" si="97"/>
        <v>0</v>
      </c>
      <c r="AN123" s="17">
        <f t="shared" si="98"/>
        <v>0</v>
      </c>
      <c r="AO123" s="17">
        <f t="shared" si="99"/>
        <v>0</v>
      </c>
      <c r="AP123" s="18">
        <f t="shared" si="100"/>
        <v>0</v>
      </c>
      <c r="AQ123" s="18">
        <f t="shared" si="101"/>
        <v>0</v>
      </c>
      <c r="AR123" s="18">
        <f t="shared" si="102"/>
        <v>0</v>
      </c>
      <c r="AS123" s="119">
        <f t="shared" si="103"/>
        <v>0</v>
      </c>
    </row>
    <row r="124" spans="1:45" hidden="1" x14ac:dyDescent="0.3">
      <c r="A124" s="500"/>
      <c r="B124" s="244">
        <v>119</v>
      </c>
      <c r="C124" s="95">
        <f>VLOOKUP(B:B,'Start List Kids'!C:F,2,FALSE)</f>
        <v>0</v>
      </c>
      <c r="D124" s="114">
        <f>VLOOKUP(B:B,'Start List Kids'!C:F,4,FALSE)</f>
        <v>0</v>
      </c>
      <c r="E124" s="12"/>
      <c r="F124" s="28"/>
      <c r="G124" s="28"/>
      <c r="H124" s="28"/>
      <c r="I124" s="30"/>
      <c r="J124" s="12"/>
      <c r="K124" s="28"/>
      <c r="L124" s="28"/>
      <c r="M124" s="28"/>
      <c r="N124" s="30"/>
      <c r="O124" s="12"/>
      <c r="P124" s="28"/>
      <c r="Q124" s="28"/>
      <c r="R124" s="28"/>
      <c r="S124" s="32"/>
      <c r="T124" s="16">
        <f t="shared" si="78"/>
        <v>0</v>
      </c>
      <c r="U124" s="191">
        <f t="shared" si="79"/>
        <v>0</v>
      </c>
      <c r="V124" s="191">
        <f t="shared" si="80"/>
        <v>0</v>
      </c>
      <c r="W124" s="191">
        <f t="shared" si="81"/>
        <v>0</v>
      </c>
      <c r="X124" s="192">
        <f t="shared" si="82"/>
        <v>0</v>
      </c>
      <c r="Y124" s="16">
        <f t="shared" si="83"/>
        <v>0</v>
      </c>
      <c r="Z124" s="191">
        <f t="shared" si="84"/>
        <v>0</v>
      </c>
      <c r="AA124" s="191">
        <f t="shared" si="85"/>
        <v>0</v>
      </c>
      <c r="AB124" s="191">
        <f t="shared" si="86"/>
        <v>0</v>
      </c>
      <c r="AC124" s="193">
        <f t="shared" si="87"/>
        <v>0</v>
      </c>
      <c r="AD124" s="65">
        <f t="shared" si="88"/>
        <v>0</v>
      </c>
      <c r="AE124" s="14">
        <f t="shared" si="89"/>
        <v>0</v>
      </c>
      <c r="AF124" s="14">
        <f t="shared" si="90"/>
        <v>0</v>
      </c>
      <c r="AG124" s="15">
        <f t="shared" si="91"/>
        <v>0</v>
      </c>
      <c r="AH124" s="15">
        <f t="shared" si="92"/>
        <v>0</v>
      </c>
      <c r="AI124" s="15">
        <f t="shared" si="93"/>
        <v>0</v>
      </c>
      <c r="AJ124" s="16">
        <f t="shared" si="94"/>
        <v>0</v>
      </c>
      <c r="AK124" s="16">
        <f t="shared" si="95"/>
        <v>0</v>
      </c>
      <c r="AL124" s="16">
        <f t="shared" si="96"/>
        <v>0</v>
      </c>
      <c r="AM124" s="17">
        <f t="shared" si="97"/>
        <v>0</v>
      </c>
      <c r="AN124" s="17">
        <f t="shared" si="98"/>
        <v>0</v>
      </c>
      <c r="AO124" s="17">
        <f t="shared" si="99"/>
        <v>0</v>
      </c>
      <c r="AP124" s="18">
        <f t="shared" si="100"/>
        <v>0</v>
      </c>
      <c r="AQ124" s="18">
        <f t="shared" si="101"/>
        <v>0</v>
      </c>
      <c r="AR124" s="18">
        <f t="shared" si="102"/>
        <v>0</v>
      </c>
      <c r="AS124" s="119">
        <f t="shared" si="103"/>
        <v>0</v>
      </c>
    </row>
    <row r="125" spans="1:45" hidden="1" x14ac:dyDescent="0.3">
      <c r="A125" s="500"/>
      <c r="B125" s="244">
        <v>120</v>
      </c>
      <c r="C125" s="95">
        <f>VLOOKUP(B:B,'Start List Kids'!C:F,2,FALSE)</f>
        <v>0</v>
      </c>
      <c r="D125" s="114">
        <f>VLOOKUP(B:B,'Start List Kids'!C:F,4,FALSE)</f>
        <v>0</v>
      </c>
      <c r="E125" s="12"/>
      <c r="F125" s="28"/>
      <c r="G125" s="28"/>
      <c r="H125" s="28"/>
      <c r="I125" s="30"/>
      <c r="J125" s="12"/>
      <c r="K125" s="28"/>
      <c r="L125" s="28"/>
      <c r="M125" s="28"/>
      <c r="N125" s="30"/>
      <c r="O125" s="12"/>
      <c r="P125" s="28"/>
      <c r="Q125" s="28"/>
      <c r="R125" s="28"/>
      <c r="S125" s="32"/>
      <c r="T125" s="16">
        <f t="shared" si="78"/>
        <v>0</v>
      </c>
      <c r="U125" s="191">
        <f t="shared" si="79"/>
        <v>0</v>
      </c>
      <c r="V125" s="191">
        <f t="shared" si="80"/>
        <v>0</v>
      </c>
      <c r="W125" s="191">
        <f t="shared" si="81"/>
        <v>0</v>
      </c>
      <c r="X125" s="192">
        <f t="shared" si="82"/>
        <v>0</v>
      </c>
      <c r="Y125" s="16">
        <f t="shared" si="83"/>
        <v>0</v>
      </c>
      <c r="Z125" s="191">
        <f t="shared" si="84"/>
        <v>0</v>
      </c>
      <c r="AA125" s="191">
        <f t="shared" si="85"/>
        <v>0</v>
      </c>
      <c r="AB125" s="191">
        <f t="shared" si="86"/>
        <v>0</v>
      </c>
      <c r="AC125" s="193">
        <f t="shared" si="87"/>
        <v>0</v>
      </c>
      <c r="AD125" s="65">
        <f t="shared" si="88"/>
        <v>0</v>
      </c>
      <c r="AE125" s="14">
        <f t="shared" si="89"/>
        <v>0</v>
      </c>
      <c r="AF125" s="14">
        <f t="shared" si="90"/>
        <v>0</v>
      </c>
      <c r="AG125" s="15">
        <f t="shared" si="91"/>
        <v>0</v>
      </c>
      <c r="AH125" s="15">
        <f t="shared" si="92"/>
        <v>0</v>
      </c>
      <c r="AI125" s="15">
        <f t="shared" si="93"/>
        <v>0</v>
      </c>
      <c r="AJ125" s="16">
        <f t="shared" si="94"/>
        <v>0</v>
      </c>
      <c r="AK125" s="16">
        <f t="shared" si="95"/>
        <v>0</v>
      </c>
      <c r="AL125" s="16">
        <f t="shared" si="96"/>
        <v>0</v>
      </c>
      <c r="AM125" s="17">
        <f t="shared" si="97"/>
        <v>0</v>
      </c>
      <c r="AN125" s="17">
        <f t="shared" si="98"/>
        <v>0</v>
      </c>
      <c r="AO125" s="17">
        <f t="shared" si="99"/>
        <v>0</v>
      </c>
      <c r="AP125" s="18">
        <f t="shared" si="100"/>
        <v>0</v>
      </c>
      <c r="AQ125" s="18">
        <f t="shared" si="101"/>
        <v>0</v>
      </c>
      <c r="AR125" s="18">
        <f t="shared" si="102"/>
        <v>0</v>
      </c>
      <c r="AS125" s="119">
        <f t="shared" si="103"/>
        <v>0</v>
      </c>
    </row>
    <row r="126" spans="1:45" hidden="1" x14ac:dyDescent="0.3">
      <c r="A126" s="500"/>
      <c r="B126" s="244">
        <v>121</v>
      </c>
      <c r="C126" s="95">
        <f>VLOOKUP(B:B,'Start List Kids'!C:F,2,FALSE)</f>
        <v>0</v>
      </c>
      <c r="D126" s="114">
        <f>VLOOKUP(B:B,'Start List Kids'!C:F,4,FALSE)</f>
        <v>0</v>
      </c>
      <c r="E126" s="12"/>
      <c r="F126" s="28"/>
      <c r="G126" s="28"/>
      <c r="H126" s="28"/>
      <c r="I126" s="30"/>
      <c r="J126" s="12"/>
      <c r="K126" s="28"/>
      <c r="L126" s="28"/>
      <c r="M126" s="28"/>
      <c r="N126" s="30"/>
      <c r="O126" s="12"/>
      <c r="P126" s="28"/>
      <c r="Q126" s="28"/>
      <c r="R126" s="28"/>
      <c r="S126" s="32"/>
      <c r="T126" s="16">
        <f t="shared" si="78"/>
        <v>0</v>
      </c>
      <c r="U126" s="191">
        <f t="shared" si="79"/>
        <v>0</v>
      </c>
      <c r="V126" s="191">
        <f t="shared" si="80"/>
        <v>0</v>
      </c>
      <c r="W126" s="191">
        <f t="shared" si="81"/>
        <v>0</v>
      </c>
      <c r="X126" s="192">
        <f t="shared" si="82"/>
        <v>0</v>
      </c>
      <c r="Y126" s="16">
        <f t="shared" si="83"/>
        <v>0</v>
      </c>
      <c r="Z126" s="191">
        <f t="shared" si="84"/>
        <v>0</v>
      </c>
      <c r="AA126" s="191">
        <f t="shared" si="85"/>
        <v>0</v>
      </c>
      <c r="AB126" s="191">
        <f t="shared" si="86"/>
        <v>0</v>
      </c>
      <c r="AC126" s="193">
        <f t="shared" si="87"/>
        <v>0</v>
      </c>
      <c r="AD126" s="65">
        <f t="shared" si="88"/>
        <v>0</v>
      </c>
      <c r="AE126" s="14">
        <f t="shared" si="89"/>
        <v>0</v>
      </c>
      <c r="AF126" s="14">
        <f t="shared" si="90"/>
        <v>0</v>
      </c>
      <c r="AG126" s="15">
        <f t="shared" si="91"/>
        <v>0</v>
      </c>
      <c r="AH126" s="15">
        <f t="shared" si="92"/>
        <v>0</v>
      </c>
      <c r="AI126" s="15">
        <f t="shared" si="93"/>
        <v>0</v>
      </c>
      <c r="AJ126" s="16">
        <f t="shared" si="94"/>
        <v>0</v>
      </c>
      <c r="AK126" s="16">
        <f t="shared" si="95"/>
        <v>0</v>
      </c>
      <c r="AL126" s="16">
        <f t="shared" si="96"/>
        <v>0</v>
      </c>
      <c r="AM126" s="17">
        <f t="shared" si="97"/>
        <v>0</v>
      </c>
      <c r="AN126" s="17">
        <f t="shared" si="98"/>
        <v>0</v>
      </c>
      <c r="AO126" s="17">
        <f t="shared" si="99"/>
        <v>0</v>
      </c>
      <c r="AP126" s="18">
        <f t="shared" si="100"/>
        <v>0</v>
      </c>
      <c r="AQ126" s="18">
        <f t="shared" si="101"/>
        <v>0</v>
      </c>
      <c r="AR126" s="18">
        <f t="shared" si="102"/>
        <v>0</v>
      </c>
      <c r="AS126" s="119">
        <f t="shared" si="103"/>
        <v>0</v>
      </c>
    </row>
    <row r="127" spans="1:45" hidden="1" x14ac:dyDescent="0.3">
      <c r="A127" s="500"/>
      <c r="B127" s="244">
        <v>122</v>
      </c>
      <c r="C127" s="95">
        <f>VLOOKUP(B:B,'Start List Kids'!C:F,2,FALSE)</f>
        <v>0</v>
      </c>
      <c r="D127" s="114">
        <f>VLOOKUP(B:B,'Start List Kids'!C:F,4,FALSE)</f>
        <v>0</v>
      </c>
      <c r="E127" s="12"/>
      <c r="F127" s="28"/>
      <c r="G127" s="28"/>
      <c r="H127" s="28"/>
      <c r="I127" s="30"/>
      <c r="J127" s="12"/>
      <c r="K127" s="28"/>
      <c r="L127" s="28"/>
      <c r="M127" s="28"/>
      <c r="N127" s="30"/>
      <c r="O127" s="12"/>
      <c r="P127" s="28"/>
      <c r="Q127" s="28"/>
      <c r="R127" s="28"/>
      <c r="S127" s="32"/>
      <c r="T127" s="16">
        <f t="shared" si="78"/>
        <v>0</v>
      </c>
      <c r="U127" s="191">
        <f t="shared" si="79"/>
        <v>0</v>
      </c>
      <c r="V127" s="191">
        <f t="shared" si="80"/>
        <v>0</v>
      </c>
      <c r="W127" s="191">
        <f t="shared" si="81"/>
        <v>0</v>
      </c>
      <c r="X127" s="192">
        <f t="shared" si="82"/>
        <v>0</v>
      </c>
      <c r="Y127" s="16">
        <f t="shared" si="83"/>
        <v>0</v>
      </c>
      <c r="Z127" s="191">
        <f t="shared" si="84"/>
        <v>0</v>
      </c>
      <c r="AA127" s="191">
        <f t="shared" si="85"/>
        <v>0</v>
      </c>
      <c r="AB127" s="191">
        <f t="shared" si="86"/>
        <v>0</v>
      </c>
      <c r="AC127" s="193">
        <f t="shared" si="87"/>
        <v>0</v>
      </c>
      <c r="AD127" s="65">
        <f t="shared" si="88"/>
        <v>0</v>
      </c>
      <c r="AE127" s="14">
        <f t="shared" si="89"/>
        <v>0</v>
      </c>
      <c r="AF127" s="14">
        <f t="shared" si="90"/>
        <v>0</v>
      </c>
      <c r="AG127" s="15">
        <f t="shared" si="91"/>
        <v>0</v>
      </c>
      <c r="AH127" s="15">
        <f t="shared" si="92"/>
        <v>0</v>
      </c>
      <c r="AI127" s="15">
        <f t="shared" si="93"/>
        <v>0</v>
      </c>
      <c r="AJ127" s="16">
        <f t="shared" si="94"/>
        <v>0</v>
      </c>
      <c r="AK127" s="16">
        <f t="shared" si="95"/>
        <v>0</v>
      </c>
      <c r="AL127" s="16">
        <f t="shared" si="96"/>
        <v>0</v>
      </c>
      <c r="AM127" s="17">
        <f t="shared" si="97"/>
        <v>0</v>
      </c>
      <c r="AN127" s="17">
        <f t="shared" si="98"/>
        <v>0</v>
      </c>
      <c r="AO127" s="17">
        <f t="shared" si="99"/>
        <v>0</v>
      </c>
      <c r="AP127" s="18">
        <f t="shared" si="100"/>
        <v>0</v>
      </c>
      <c r="AQ127" s="18">
        <f t="shared" si="101"/>
        <v>0</v>
      </c>
      <c r="AR127" s="18">
        <f t="shared" si="102"/>
        <v>0</v>
      </c>
      <c r="AS127" s="119">
        <f t="shared" si="103"/>
        <v>0</v>
      </c>
    </row>
    <row r="128" spans="1:45" hidden="1" x14ac:dyDescent="0.3">
      <c r="A128" s="500"/>
      <c r="B128" s="244">
        <v>123</v>
      </c>
      <c r="C128" s="95">
        <f>VLOOKUP(B:B,'Start List Kids'!C:F,2,FALSE)</f>
        <v>0</v>
      </c>
      <c r="D128" s="114">
        <f>VLOOKUP(B:B,'Start List Kids'!C:F,4,FALSE)</f>
        <v>0</v>
      </c>
      <c r="E128" s="12"/>
      <c r="F128" s="28"/>
      <c r="G128" s="28"/>
      <c r="H128" s="28"/>
      <c r="I128" s="30"/>
      <c r="J128" s="12"/>
      <c r="K128" s="28"/>
      <c r="L128" s="28"/>
      <c r="M128" s="28"/>
      <c r="N128" s="30"/>
      <c r="O128" s="12"/>
      <c r="P128" s="28"/>
      <c r="Q128" s="28"/>
      <c r="R128" s="28"/>
      <c r="S128" s="32"/>
      <c r="T128" s="16">
        <f t="shared" si="78"/>
        <v>0</v>
      </c>
      <c r="U128" s="191">
        <f t="shared" si="79"/>
        <v>0</v>
      </c>
      <c r="V128" s="191">
        <f t="shared" si="80"/>
        <v>0</v>
      </c>
      <c r="W128" s="191">
        <f t="shared" si="81"/>
        <v>0</v>
      </c>
      <c r="X128" s="192">
        <f t="shared" si="82"/>
        <v>0</v>
      </c>
      <c r="Y128" s="16">
        <f t="shared" si="83"/>
        <v>0</v>
      </c>
      <c r="Z128" s="191">
        <f t="shared" si="84"/>
        <v>0</v>
      </c>
      <c r="AA128" s="191">
        <f t="shared" si="85"/>
        <v>0</v>
      </c>
      <c r="AB128" s="191">
        <f t="shared" si="86"/>
        <v>0</v>
      </c>
      <c r="AC128" s="193">
        <f t="shared" si="87"/>
        <v>0</v>
      </c>
      <c r="AD128" s="65">
        <f t="shared" si="88"/>
        <v>0</v>
      </c>
      <c r="AE128" s="14">
        <f t="shared" si="89"/>
        <v>0</v>
      </c>
      <c r="AF128" s="14">
        <f t="shared" si="90"/>
        <v>0</v>
      </c>
      <c r="AG128" s="15">
        <f t="shared" si="91"/>
        <v>0</v>
      </c>
      <c r="AH128" s="15">
        <f t="shared" si="92"/>
        <v>0</v>
      </c>
      <c r="AI128" s="15">
        <f t="shared" si="93"/>
        <v>0</v>
      </c>
      <c r="AJ128" s="16">
        <f t="shared" si="94"/>
        <v>0</v>
      </c>
      <c r="AK128" s="16">
        <f t="shared" si="95"/>
        <v>0</v>
      </c>
      <c r="AL128" s="16">
        <f t="shared" si="96"/>
        <v>0</v>
      </c>
      <c r="AM128" s="17">
        <f t="shared" si="97"/>
        <v>0</v>
      </c>
      <c r="AN128" s="17">
        <f t="shared" si="98"/>
        <v>0</v>
      </c>
      <c r="AO128" s="17">
        <f t="shared" si="99"/>
        <v>0</v>
      </c>
      <c r="AP128" s="18">
        <f t="shared" si="100"/>
        <v>0</v>
      </c>
      <c r="AQ128" s="18">
        <f t="shared" si="101"/>
        <v>0</v>
      </c>
      <c r="AR128" s="18">
        <f t="shared" si="102"/>
        <v>0</v>
      </c>
      <c r="AS128" s="119">
        <f t="shared" si="103"/>
        <v>0</v>
      </c>
    </row>
    <row r="129" spans="1:45" hidden="1" x14ac:dyDescent="0.3">
      <c r="A129" s="500"/>
      <c r="B129" s="244">
        <v>124</v>
      </c>
      <c r="C129" s="95">
        <f>VLOOKUP(B:B,'Start List Kids'!C:F,2,FALSE)</f>
        <v>0</v>
      </c>
      <c r="D129" s="114">
        <f>VLOOKUP(B:B,'Start List Kids'!C:F,4,FALSE)</f>
        <v>0</v>
      </c>
      <c r="E129" s="12"/>
      <c r="F129" s="28"/>
      <c r="G129" s="28"/>
      <c r="H129" s="28"/>
      <c r="I129" s="30"/>
      <c r="J129" s="12"/>
      <c r="K129" s="28"/>
      <c r="L129" s="28"/>
      <c r="M129" s="28"/>
      <c r="N129" s="30"/>
      <c r="O129" s="12"/>
      <c r="P129" s="28"/>
      <c r="Q129" s="28"/>
      <c r="R129" s="28"/>
      <c r="S129" s="32"/>
      <c r="T129" s="16">
        <f t="shared" si="78"/>
        <v>0</v>
      </c>
      <c r="U129" s="191">
        <f t="shared" si="79"/>
        <v>0</v>
      </c>
      <c r="V129" s="191">
        <f t="shared" si="80"/>
        <v>0</v>
      </c>
      <c r="W129" s="191">
        <f t="shared" si="81"/>
        <v>0</v>
      </c>
      <c r="X129" s="192">
        <f t="shared" si="82"/>
        <v>0</v>
      </c>
      <c r="Y129" s="16">
        <f t="shared" si="83"/>
        <v>0</v>
      </c>
      <c r="Z129" s="191">
        <f t="shared" si="84"/>
        <v>0</v>
      </c>
      <c r="AA129" s="191">
        <f t="shared" si="85"/>
        <v>0</v>
      </c>
      <c r="AB129" s="191">
        <f t="shared" si="86"/>
        <v>0</v>
      </c>
      <c r="AC129" s="193">
        <f t="shared" si="87"/>
        <v>0</v>
      </c>
      <c r="AD129" s="65">
        <f t="shared" si="88"/>
        <v>0</v>
      </c>
      <c r="AE129" s="14">
        <f t="shared" si="89"/>
        <v>0</v>
      </c>
      <c r="AF129" s="14">
        <f t="shared" si="90"/>
        <v>0</v>
      </c>
      <c r="AG129" s="15">
        <f t="shared" si="91"/>
        <v>0</v>
      </c>
      <c r="AH129" s="15">
        <f t="shared" si="92"/>
        <v>0</v>
      </c>
      <c r="AI129" s="15">
        <f t="shared" si="93"/>
        <v>0</v>
      </c>
      <c r="AJ129" s="16">
        <f t="shared" si="94"/>
        <v>0</v>
      </c>
      <c r="AK129" s="16">
        <f t="shared" si="95"/>
        <v>0</v>
      </c>
      <c r="AL129" s="16">
        <f t="shared" si="96"/>
        <v>0</v>
      </c>
      <c r="AM129" s="17">
        <f t="shared" si="97"/>
        <v>0</v>
      </c>
      <c r="AN129" s="17">
        <f t="shared" si="98"/>
        <v>0</v>
      </c>
      <c r="AO129" s="17">
        <f t="shared" si="99"/>
        <v>0</v>
      </c>
      <c r="AP129" s="18">
        <f t="shared" si="100"/>
        <v>0</v>
      </c>
      <c r="AQ129" s="18">
        <f t="shared" si="101"/>
        <v>0</v>
      </c>
      <c r="AR129" s="18">
        <f t="shared" si="102"/>
        <v>0</v>
      </c>
      <c r="AS129" s="119">
        <f t="shared" si="103"/>
        <v>0</v>
      </c>
    </row>
    <row r="130" spans="1:45" hidden="1" x14ac:dyDescent="0.3">
      <c r="A130" s="500"/>
      <c r="B130" s="244">
        <v>125</v>
      </c>
      <c r="C130" s="95">
        <f>VLOOKUP(B:B,'Start List Kids'!C:F,2,FALSE)</f>
        <v>0</v>
      </c>
      <c r="D130" s="114">
        <f>VLOOKUP(B:B,'Start List Kids'!C:F,4,FALSE)</f>
        <v>0</v>
      </c>
      <c r="E130" s="12"/>
      <c r="F130" s="28"/>
      <c r="G130" s="28"/>
      <c r="H130" s="28"/>
      <c r="I130" s="30"/>
      <c r="J130" s="12"/>
      <c r="K130" s="28"/>
      <c r="L130" s="28"/>
      <c r="M130" s="28"/>
      <c r="N130" s="30"/>
      <c r="O130" s="12"/>
      <c r="P130" s="28"/>
      <c r="Q130" s="28"/>
      <c r="R130" s="28"/>
      <c r="S130" s="32"/>
      <c r="T130" s="16">
        <f t="shared" si="78"/>
        <v>0</v>
      </c>
      <c r="U130" s="191">
        <f t="shared" si="79"/>
        <v>0</v>
      </c>
      <c r="V130" s="191">
        <f t="shared" si="80"/>
        <v>0</v>
      </c>
      <c r="W130" s="191">
        <f t="shared" si="81"/>
        <v>0</v>
      </c>
      <c r="X130" s="192">
        <f t="shared" si="82"/>
        <v>0</v>
      </c>
      <c r="Y130" s="16">
        <f t="shared" si="83"/>
        <v>0</v>
      </c>
      <c r="Z130" s="191">
        <f t="shared" si="84"/>
        <v>0</v>
      </c>
      <c r="AA130" s="191">
        <f t="shared" si="85"/>
        <v>0</v>
      </c>
      <c r="AB130" s="191">
        <f t="shared" si="86"/>
        <v>0</v>
      </c>
      <c r="AC130" s="193">
        <f t="shared" si="87"/>
        <v>0</v>
      </c>
      <c r="AD130" s="65">
        <f t="shared" si="88"/>
        <v>0</v>
      </c>
      <c r="AE130" s="14">
        <f t="shared" si="89"/>
        <v>0</v>
      </c>
      <c r="AF130" s="14">
        <f t="shared" si="90"/>
        <v>0</v>
      </c>
      <c r="AG130" s="15">
        <f t="shared" si="91"/>
        <v>0</v>
      </c>
      <c r="AH130" s="15">
        <f t="shared" si="92"/>
        <v>0</v>
      </c>
      <c r="AI130" s="15">
        <f t="shared" si="93"/>
        <v>0</v>
      </c>
      <c r="AJ130" s="16">
        <f t="shared" si="94"/>
        <v>0</v>
      </c>
      <c r="AK130" s="16">
        <f t="shared" si="95"/>
        <v>0</v>
      </c>
      <c r="AL130" s="16">
        <f t="shared" si="96"/>
        <v>0</v>
      </c>
      <c r="AM130" s="17">
        <f t="shared" si="97"/>
        <v>0</v>
      </c>
      <c r="AN130" s="17">
        <f t="shared" si="98"/>
        <v>0</v>
      </c>
      <c r="AO130" s="17">
        <f t="shared" si="99"/>
        <v>0</v>
      </c>
      <c r="AP130" s="18">
        <f t="shared" si="100"/>
        <v>0</v>
      </c>
      <c r="AQ130" s="18">
        <f t="shared" si="101"/>
        <v>0</v>
      </c>
      <c r="AR130" s="18">
        <f t="shared" si="102"/>
        <v>0</v>
      </c>
      <c r="AS130" s="119">
        <f t="shared" si="103"/>
        <v>0</v>
      </c>
    </row>
    <row r="131" spans="1:45" hidden="1" x14ac:dyDescent="0.3">
      <c r="A131" s="500"/>
      <c r="B131" s="244">
        <v>126</v>
      </c>
      <c r="C131" s="95">
        <f>VLOOKUP(B:B,'Start List Kids'!C:F,2,FALSE)</f>
        <v>0</v>
      </c>
      <c r="D131" s="114">
        <f>VLOOKUP(B:B,'Start List Kids'!C:F,4,FALSE)</f>
        <v>0</v>
      </c>
      <c r="E131" s="12"/>
      <c r="F131" s="28"/>
      <c r="G131" s="28"/>
      <c r="H131" s="28"/>
      <c r="I131" s="30"/>
      <c r="J131" s="12"/>
      <c r="K131" s="28"/>
      <c r="L131" s="28"/>
      <c r="M131" s="28"/>
      <c r="N131" s="30"/>
      <c r="O131" s="12"/>
      <c r="P131" s="28"/>
      <c r="Q131" s="28"/>
      <c r="R131" s="28"/>
      <c r="S131" s="32"/>
      <c r="T131" s="16">
        <f t="shared" si="78"/>
        <v>0</v>
      </c>
      <c r="U131" s="191">
        <f t="shared" si="79"/>
        <v>0</v>
      </c>
      <c r="V131" s="191">
        <f t="shared" si="80"/>
        <v>0</v>
      </c>
      <c r="W131" s="191">
        <f t="shared" si="81"/>
        <v>0</v>
      </c>
      <c r="X131" s="192">
        <f t="shared" si="82"/>
        <v>0</v>
      </c>
      <c r="Y131" s="16">
        <f t="shared" si="83"/>
        <v>0</v>
      </c>
      <c r="Z131" s="191">
        <f t="shared" si="84"/>
        <v>0</v>
      </c>
      <c r="AA131" s="191">
        <f t="shared" si="85"/>
        <v>0</v>
      </c>
      <c r="AB131" s="191">
        <f t="shared" si="86"/>
        <v>0</v>
      </c>
      <c r="AC131" s="193">
        <f t="shared" si="87"/>
        <v>0</v>
      </c>
      <c r="AD131" s="65">
        <f t="shared" si="88"/>
        <v>0</v>
      </c>
      <c r="AE131" s="14">
        <f t="shared" si="89"/>
        <v>0</v>
      </c>
      <c r="AF131" s="14">
        <f t="shared" si="90"/>
        <v>0</v>
      </c>
      <c r="AG131" s="15">
        <f t="shared" si="91"/>
        <v>0</v>
      </c>
      <c r="AH131" s="15">
        <f t="shared" si="92"/>
        <v>0</v>
      </c>
      <c r="AI131" s="15">
        <f t="shared" si="93"/>
        <v>0</v>
      </c>
      <c r="AJ131" s="16">
        <f t="shared" si="94"/>
        <v>0</v>
      </c>
      <c r="AK131" s="16">
        <f t="shared" si="95"/>
        <v>0</v>
      </c>
      <c r="AL131" s="16">
        <f t="shared" si="96"/>
        <v>0</v>
      </c>
      <c r="AM131" s="17">
        <f t="shared" si="97"/>
        <v>0</v>
      </c>
      <c r="AN131" s="17">
        <f t="shared" si="98"/>
        <v>0</v>
      </c>
      <c r="AO131" s="17">
        <f t="shared" si="99"/>
        <v>0</v>
      </c>
      <c r="AP131" s="18">
        <f t="shared" si="100"/>
        <v>0</v>
      </c>
      <c r="AQ131" s="18">
        <f t="shared" si="101"/>
        <v>0</v>
      </c>
      <c r="AR131" s="18">
        <f t="shared" si="102"/>
        <v>0</v>
      </c>
      <c r="AS131" s="119">
        <f t="shared" si="103"/>
        <v>0</v>
      </c>
    </row>
    <row r="132" spans="1:45" hidden="1" x14ac:dyDescent="0.3">
      <c r="A132" s="500"/>
      <c r="B132" s="244">
        <v>127</v>
      </c>
      <c r="C132" s="95">
        <f>VLOOKUP(B:B,'Start List Kids'!C:F,2,FALSE)</f>
        <v>0</v>
      </c>
      <c r="D132" s="114">
        <f>VLOOKUP(B:B,'Start List Kids'!C:F,4,FALSE)</f>
        <v>0</v>
      </c>
      <c r="E132" s="12"/>
      <c r="F132" s="28"/>
      <c r="G132" s="28"/>
      <c r="H132" s="28"/>
      <c r="I132" s="30"/>
      <c r="J132" s="12"/>
      <c r="K132" s="28"/>
      <c r="L132" s="28"/>
      <c r="M132" s="28"/>
      <c r="N132" s="30"/>
      <c r="O132" s="12"/>
      <c r="P132" s="28"/>
      <c r="Q132" s="28"/>
      <c r="R132" s="28"/>
      <c r="S132" s="32"/>
      <c r="T132" s="16">
        <f t="shared" si="78"/>
        <v>0</v>
      </c>
      <c r="U132" s="191">
        <f t="shared" si="79"/>
        <v>0</v>
      </c>
      <c r="V132" s="191">
        <f t="shared" si="80"/>
        <v>0</v>
      </c>
      <c r="W132" s="191">
        <f t="shared" si="81"/>
        <v>0</v>
      </c>
      <c r="X132" s="192">
        <f t="shared" si="82"/>
        <v>0</v>
      </c>
      <c r="Y132" s="16">
        <f t="shared" si="83"/>
        <v>0</v>
      </c>
      <c r="Z132" s="191">
        <f t="shared" si="84"/>
        <v>0</v>
      </c>
      <c r="AA132" s="191">
        <f t="shared" si="85"/>
        <v>0</v>
      </c>
      <c r="AB132" s="191">
        <f t="shared" si="86"/>
        <v>0</v>
      </c>
      <c r="AC132" s="193">
        <f t="shared" si="87"/>
        <v>0</v>
      </c>
      <c r="AD132" s="65">
        <f t="shared" si="88"/>
        <v>0</v>
      </c>
      <c r="AE132" s="14">
        <f t="shared" si="89"/>
        <v>0</v>
      </c>
      <c r="AF132" s="14">
        <f t="shared" si="90"/>
        <v>0</v>
      </c>
      <c r="AG132" s="15">
        <f t="shared" si="91"/>
        <v>0</v>
      </c>
      <c r="AH132" s="15">
        <f t="shared" si="92"/>
        <v>0</v>
      </c>
      <c r="AI132" s="15">
        <f t="shared" si="93"/>
        <v>0</v>
      </c>
      <c r="AJ132" s="16">
        <f t="shared" si="94"/>
        <v>0</v>
      </c>
      <c r="AK132" s="16">
        <f t="shared" si="95"/>
        <v>0</v>
      </c>
      <c r="AL132" s="16">
        <f t="shared" si="96"/>
        <v>0</v>
      </c>
      <c r="AM132" s="17">
        <f t="shared" si="97"/>
        <v>0</v>
      </c>
      <c r="AN132" s="17">
        <f t="shared" si="98"/>
        <v>0</v>
      </c>
      <c r="AO132" s="17">
        <f t="shared" si="99"/>
        <v>0</v>
      </c>
      <c r="AP132" s="18">
        <f t="shared" si="100"/>
        <v>0</v>
      </c>
      <c r="AQ132" s="18">
        <f t="shared" si="101"/>
        <v>0</v>
      </c>
      <c r="AR132" s="18">
        <f t="shared" si="102"/>
        <v>0</v>
      </c>
      <c r="AS132" s="119">
        <f t="shared" si="103"/>
        <v>0</v>
      </c>
    </row>
    <row r="133" spans="1:45" hidden="1" x14ac:dyDescent="0.3">
      <c r="A133" s="500"/>
      <c r="B133" s="244">
        <v>128</v>
      </c>
      <c r="C133" s="95">
        <f>VLOOKUP(B:B,'Start List Kids'!C:F,2,FALSE)</f>
        <v>0</v>
      </c>
      <c r="D133" s="114">
        <f>VLOOKUP(B:B,'Start List Kids'!C:F,4,FALSE)</f>
        <v>0</v>
      </c>
      <c r="E133" s="12"/>
      <c r="F133" s="28"/>
      <c r="G133" s="28"/>
      <c r="H133" s="28"/>
      <c r="I133" s="30"/>
      <c r="J133" s="12"/>
      <c r="K133" s="28"/>
      <c r="L133" s="28"/>
      <c r="M133" s="28"/>
      <c r="N133" s="30"/>
      <c r="O133" s="12"/>
      <c r="P133" s="28"/>
      <c r="Q133" s="28"/>
      <c r="R133" s="28"/>
      <c r="S133" s="32"/>
      <c r="T133" s="16">
        <f t="shared" si="78"/>
        <v>0</v>
      </c>
      <c r="U133" s="191">
        <f t="shared" si="79"/>
        <v>0</v>
      </c>
      <c r="V133" s="191">
        <f t="shared" si="80"/>
        <v>0</v>
      </c>
      <c r="W133" s="191">
        <f t="shared" si="81"/>
        <v>0</v>
      </c>
      <c r="X133" s="192">
        <f t="shared" si="82"/>
        <v>0</v>
      </c>
      <c r="Y133" s="16">
        <f t="shared" si="83"/>
        <v>0</v>
      </c>
      <c r="Z133" s="191">
        <f t="shared" si="84"/>
        <v>0</v>
      </c>
      <c r="AA133" s="191">
        <f t="shared" si="85"/>
        <v>0</v>
      </c>
      <c r="AB133" s="191">
        <f t="shared" si="86"/>
        <v>0</v>
      </c>
      <c r="AC133" s="193">
        <f t="shared" si="87"/>
        <v>0</v>
      </c>
      <c r="AD133" s="65">
        <f t="shared" si="88"/>
        <v>0</v>
      </c>
      <c r="AE133" s="14">
        <f t="shared" si="89"/>
        <v>0</v>
      </c>
      <c r="AF133" s="14">
        <f t="shared" si="90"/>
        <v>0</v>
      </c>
      <c r="AG133" s="15">
        <f t="shared" si="91"/>
        <v>0</v>
      </c>
      <c r="AH133" s="15">
        <f t="shared" si="92"/>
        <v>0</v>
      </c>
      <c r="AI133" s="15">
        <f t="shared" si="93"/>
        <v>0</v>
      </c>
      <c r="AJ133" s="16">
        <f t="shared" si="94"/>
        <v>0</v>
      </c>
      <c r="AK133" s="16">
        <f t="shared" si="95"/>
        <v>0</v>
      </c>
      <c r="AL133" s="16">
        <f t="shared" si="96"/>
        <v>0</v>
      </c>
      <c r="AM133" s="17">
        <f t="shared" si="97"/>
        <v>0</v>
      </c>
      <c r="AN133" s="17">
        <f t="shared" si="98"/>
        <v>0</v>
      </c>
      <c r="AO133" s="17">
        <f t="shared" si="99"/>
        <v>0</v>
      </c>
      <c r="AP133" s="18">
        <f t="shared" si="100"/>
        <v>0</v>
      </c>
      <c r="AQ133" s="18">
        <f t="shared" si="101"/>
        <v>0</v>
      </c>
      <c r="AR133" s="18">
        <f t="shared" si="102"/>
        <v>0</v>
      </c>
      <c r="AS133" s="119">
        <f t="shared" si="103"/>
        <v>0</v>
      </c>
    </row>
    <row r="134" spans="1:45" hidden="1" x14ac:dyDescent="0.3">
      <c r="A134" s="500"/>
      <c r="B134" s="244">
        <v>129</v>
      </c>
      <c r="C134" s="95">
        <f>VLOOKUP(B:B,'Start List Kids'!C:F,2,FALSE)</f>
        <v>0</v>
      </c>
      <c r="D134" s="114">
        <f>VLOOKUP(B:B,'Start List Kids'!C:F,4,FALSE)</f>
        <v>0</v>
      </c>
      <c r="E134" s="12"/>
      <c r="F134" s="28"/>
      <c r="G134" s="28"/>
      <c r="H134" s="28"/>
      <c r="I134" s="30"/>
      <c r="J134" s="12"/>
      <c r="K134" s="28"/>
      <c r="L134" s="28"/>
      <c r="M134" s="28"/>
      <c r="N134" s="30"/>
      <c r="O134" s="12"/>
      <c r="P134" s="28"/>
      <c r="Q134" s="28"/>
      <c r="R134" s="28"/>
      <c r="S134" s="32"/>
      <c r="T134" s="16">
        <f t="shared" ref="T134:T154" si="104">+(E134+J134+O134)/3</f>
        <v>0</v>
      </c>
      <c r="U134" s="191">
        <f t="shared" ref="U134:U154" si="105">+(F134+K134+P134)/3</f>
        <v>0</v>
      </c>
      <c r="V134" s="191">
        <f t="shared" ref="V134:V154" si="106">+(G134+L134+Q134)/3</f>
        <v>0</v>
      </c>
      <c r="W134" s="191">
        <f t="shared" ref="W134:W154" si="107">+(H134+M134+R134)/3</f>
        <v>0</v>
      </c>
      <c r="X134" s="192">
        <f t="shared" ref="X134:X154" si="108">+(I134+N134+S134)/3</f>
        <v>0</v>
      </c>
      <c r="Y134" s="16">
        <f t="shared" ref="Y134:Y154" si="109">+(E134+J134+O134+T134)/4</f>
        <v>0</v>
      </c>
      <c r="Z134" s="191">
        <f t="shared" ref="Z134:Z154" si="110">+(F134+K134+P134+U134)/4</f>
        <v>0</v>
      </c>
      <c r="AA134" s="191">
        <f t="shared" ref="AA134:AA154" si="111">+(G134+L134+Q134+V134)/4</f>
        <v>0</v>
      </c>
      <c r="AB134" s="191">
        <f t="shared" ref="AB134:AB154" si="112">+(H134+M134+R134+W134)/4</f>
        <v>0</v>
      </c>
      <c r="AC134" s="193">
        <f t="shared" ref="AC134:AC154" si="113">+(I134+N134+S134+X134)/4</f>
        <v>0</v>
      </c>
      <c r="AD134" s="65">
        <f t="shared" ref="AD134:AD154" si="114">MAX(E134,J134,O134,T134,Y134)</f>
        <v>0</v>
      </c>
      <c r="AE134" s="14">
        <f t="shared" ref="AE134:AE154" si="115">MIN(E134,J134,O134,T134,Y134)</f>
        <v>0</v>
      </c>
      <c r="AF134" s="14">
        <f t="shared" ref="AF134:AF154" si="116">(SUM(E134,J134,O134,T134,Y134)-AD134-AE134)/3</f>
        <v>0</v>
      </c>
      <c r="AG134" s="15">
        <f t="shared" ref="AG134:AG154" si="117">MAX(F134,K134,P134,U134,Z134)</f>
        <v>0</v>
      </c>
      <c r="AH134" s="15">
        <f t="shared" ref="AH134:AH154" si="118">MIN(F134,K134,P134,U134,Z134)</f>
        <v>0</v>
      </c>
      <c r="AI134" s="15">
        <f t="shared" ref="AI134:AI154" si="119">(SUM(F134,K134,P134,U134,Z134)-AG134-AH134)/3</f>
        <v>0</v>
      </c>
      <c r="AJ134" s="16">
        <f t="shared" ref="AJ134:AJ154" si="120">MAX(G134,L134,Q134,V134,AA134)</f>
        <v>0</v>
      </c>
      <c r="AK134" s="16">
        <f t="shared" ref="AK134:AK154" si="121">MIN(G134,L134,Q134,V134,AA134)</f>
        <v>0</v>
      </c>
      <c r="AL134" s="16">
        <f t="shared" ref="AL134:AL154" si="122">(SUM(G134,L134,Q134,V134,AA134)-AJ134-AK134)/3</f>
        <v>0</v>
      </c>
      <c r="AM134" s="17">
        <f t="shared" ref="AM134:AM154" si="123">MAX(H134,M134,R134,W134,AB134)</f>
        <v>0</v>
      </c>
      <c r="AN134" s="17">
        <f t="shared" ref="AN134:AN154" si="124">MIN(H134,M134,R134,W134,AB134)</f>
        <v>0</v>
      </c>
      <c r="AO134" s="17">
        <f t="shared" ref="AO134:AO154" si="125">(SUM(H134,M134,R134,W134,AB134)-AM134-AN134)/3</f>
        <v>0</v>
      </c>
      <c r="AP134" s="18">
        <f t="shared" ref="AP134:AP154" si="126">MAX(I134,N134,S134,X134,AC134)</f>
        <v>0</v>
      </c>
      <c r="AQ134" s="18">
        <f t="shared" ref="AQ134:AQ154" si="127">MIN(I134,N134,S134,X134,AC134)</f>
        <v>0</v>
      </c>
      <c r="AR134" s="18">
        <f t="shared" ref="AR134:AR154" si="128">(SUM(I134,N134,S134,X134,AC134)-AP134-AQ134)/3</f>
        <v>0</v>
      </c>
      <c r="AS134" s="119">
        <f t="shared" ref="AS134:AS154" si="129">AVERAGE(AF134,AI134,AL134,AO134,AR134)/$AT$5</f>
        <v>0</v>
      </c>
    </row>
    <row r="135" spans="1:45" hidden="1" x14ac:dyDescent="0.3">
      <c r="A135" s="500"/>
      <c r="B135" s="244">
        <v>130</v>
      </c>
      <c r="C135" s="95">
        <f>VLOOKUP(B:B,'Start List Kids'!C:F,2,FALSE)</f>
        <v>0</v>
      </c>
      <c r="D135" s="114">
        <f>VLOOKUP(B:B,'Start List Kids'!C:F,4,FALSE)</f>
        <v>0</v>
      </c>
      <c r="E135" s="12"/>
      <c r="F135" s="28"/>
      <c r="G135" s="28"/>
      <c r="H135" s="28"/>
      <c r="I135" s="30"/>
      <c r="J135" s="12"/>
      <c r="K135" s="28"/>
      <c r="L135" s="28"/>
      <c r="M135" s="28"/>
      <c r="N135" s="30"/>
      <c r="O135" s="12"/>
      <c r="P135" s="28"/>
      <c r="Q135" s="28"/>
      <c r="R135" s="28"/>
      <c r="S135" s="32"/>
      <c r="T135" s="16">
        <f t="shared" si="104"/>
        <v>0</v>
      </c>
      <c r="U135" s="191">
        <f t="shared" si="105"/>
        <v>0</v>
      </c>
      <c r="V135" s="191">
        <f t="shared" si="106"/>
        <v>0</v>
      </c>
      <c r="W135" s="191">
        <f t="shared" si="107"/>
        <v>0</v>
      </c>
      <c r="X135" s="192">
        <f t="shared" si="108"/>
        <v>0</v>
      </c>
      <c r="Y135" s="16">
        <f t="shared" si="109"/>
        <v>0</v>
      </c>
      <c r="Z135" s="191">
        <f t="shared" si="110"/>
        <v>0</v>
      </c>
      <c r="AA135" s="191">
        <f t="shared" si="111"/>
        <v>0</v>
      </c>
      <c r="AB135" s="191">
        <f t="shared" si="112"/>
        <v>0</v>
      </c>
      <c r="AC135" s="193">
        <f t="shared" si="113"/>
        <v>0</v>
      </c>
      <c r="AD135" s="65">
        <f t="shared" si="114"/>
        <v>0</v>
      </c>
      <c r="AE135" s="14">
        <f t="shared" si="115"/>
        <v>0</v>
      </c>
      <c r="AF135" s="14">
        <f t="shared" si="116"/>
        <v>0</v>
      </c>
      <c r="AG135" s="15">
        <f t="shared" si="117"/>
        <v>0</v>
      </c>
      <c r="AH135" s="15">
        <f t="shared" si="118"/>
        <v>0</v>
      </c>
      <c r="AI135" s="15">
        <f t="shared" si="119"/>
        <v>0</v>
      </c>
      <c r="AJ135" s="16">
        <f t="shared" si="120"/>
        <v>0</v>
      </c>
      <c r="AK135" s="16">
        <f t="shared" si="121"/>
        <v>0</v>
      </c>
      <c r="AL135" s="16">
        <f t="shared" si="122"/>
        <v>0</v>
      </c>
      <c r="AM135" s="17">
        <f t="shared" si="123"/>
        <v>0</v>
      </c>
      <c r="AN135" s="17">
        <f t="shared" si="124"/>
        <v>0</v>
      </c>
      <c r="AO135" s="17">
        <f t="shared" si="125"/>
        <v>0</v>
      </c>
      <c r="AP135" s="18">
        <f t="shared" si="126"/>
        <v>0</v>
      </c>
      <c r="AQ135" s="18">
        <f t="shared" si="127"/>
        <v>0</v>
      </c>
      <c r="AR135" s="18">
        <f t="shared" si="128"/>
        <v>0</v>
      </c>
      <c r="AS135" s="119">
        <f t="shared" si="129"/>
        <v>0</v>
      </c>
    </row>
    <row r="136" spans="1:45" hidden="1" x14ac:dyDescent="0.3">
      <c r="A136" s="500"/>
      <c r="B136" s="244">
        <v>131</v>
      </c>
      <c r="C136" s="95">
        <f>VLOOKUP(B:B,'Start List Kids'!C:F,2,FALSE)</f>
        <v>0</v>
      </c>
      <c r="D136" s="114">
        <f>VLOOKUP(B:B,'Start List Kids'!C:F,4,FALSE)</f>
        <v>0</v>
      </c>
      <c r="E136" s="12"/>
      <c r="F136" s="28"/>
      <c r="G136" s="28"/>
      <c r="H136" s="28"/>
      <c r="I136" s="30"/>
      <c r="J136" s="12"/>
      <c r="K136" s="28"/>
      <c r="L136" s="28"/>
      <c r="M136" s="28"/>
      <c r="N136" s="30"/>
      <c r="O136" s="12"/>
      <c r="P136" s="28"/>
      <c r="Q136" s="28"/>
      <c r="R136" s="28"/>
      <c r="S136" s="32"/>
      <c r="T136" s="16">
        <f t="shared" si="104"/>
        <v>0</v>
      </c>
      <c r="U136" s="191">
        <f t="shared" si="105"/>
        <v>0</v>
      </c>
      <c r="V136" s="191">
        <f t="shared" si="106"/>
        <v>0</v>
      </c>
      <c r="W136" s="191">
        <f t="shared" si="107"/>
        <v>0</v>
      </c>
      <c r="X136" s="192">
        <f t="shared" si="108"/>
        <v>0</v>
      </c>
      <c r="Y136" s="16">
        <f t="shared" si="109"/>
        <v>0</v>
      </c>
      <c r="Z136" s="191">
        <f t="shared" si="110"/>
        <v>0</v>
      </c>
      <c r="AA136" s="191">
        <f t="shared" si="111"/>
        <v>0</v>
      </c>
      <c r="AB136" s="191">
        <f t="shared" si="112"/>
        <v>0</v>
      </c>
      <c r="AC136" s="193">
        <f t="shared" si="113"/>
        <v>0</v>
      </c>
      <c r="AD136" s="65">
        <f t="shared" si="114"/>
        <v>0</v>
      </c>
      <c r="AE136" s="14">
        <f t="shared" si="115"/>
        <v>0</v>
      </c>
      <c r="AF136" s="14">
        <f t="shared" si="116"/>
        <v>0</v>
      </c>
      <c r="AG136" s="15">
        <f t="shared" si="117"/>
        <v>0</v>
      </c>
      <c r="AH136" s="15">
        <f t="shared" si="118"/>
        <v>0</v>
      </c>
      <c r="AI136" s="15">
        <f t="shared" si="119"/>
        <v>0</v>
      </c>
      <c r="AJ136" s="16">
        <f t="shared" si="120"/>
        <v>0</v>
      </c>
      <c r="AK136" s="16">
        <f t="shared" si="121"/>
        <v>0</v>
      </c>
      <c r="AL136" s="16">
        <f t="shared" si="122"/>
        <v>0</v>
      </c>
      <c r="AM136" s="17">
        <f t="shared" si="123"/>
        <v>0</v>
      </c>
      <c r="AN136" s="17">
        <f t="shared" si="124"/>
        <v>0</v>
      </c>
      <c r="AO136" s="17">
        <f t="shared" si="125"/>
        <v>0</v>
      </c>
      <c r="AP136" s="18">
        <f t="shared" si="126"/>
        <v>0</v>
      </c>
      <c r="AQ136" s="18">
        <f t="shared" si="127"/>
        <v>0</v>
      </c>
      <c r="AR136" s="18">
        <f t="shared" si="128"/>
        <v>0</v>
      </c>
      <c r="AS136" s="119">
        <f t="shared" si="129"/>
        <v>0</v>
      </c>
    </row>
    <row r="137" spans="1:45" hidden="1" x14ac:dyDescent="0.3">
      <c r="A137" s="500"/>
      <c r="B137" s="244">
        <v>132</v>
      </c>
      <c r="C137" s="95">
        <f>VLOOKUP(B:B,'Start List Kids'!C:F,2,FALSE)</f>
        <v>0</v>
      </c>
      <c r="D137" s="114">
        <f>VLOOKUP(B:B,'Start List Kids'!C:F,4,FALSE)</f>
        <v>0</v>
      </c>
      <c r="E137" s="12"/>
      <c r="F137" s="28"/>
      <c r="G137" s="28"/>
      <c r="H137" s="28"/>
      <c r="I137" s="30"/>
      <c r="J137" s="12"/>
      <c r="K137" s="28"/>
      <c r="L137" s="28"/>
      <c r="M137" s="28"/>
      <c r="N137" s="30"/>
      <c r="O137" s="12"/>
      <c r="P137" s="28"/>
      <c r="Q137" s="28"/>
      <c r="R137" s="28"/>
      <c r="S137" s="32"/>
      <c r="T137" s="16">
        <f t="shared" si="104"/>
        <v>0</v>
      </c>
      <c r="U137" s="191">
        <f t="shared" si="105"/>
        <v>0</v>
      </c>
      <c r="V137" s="191">
        <f t="shared" si="106"/>
        <v>0</v>
      </c>
      <c r="W137" s="191">
        <f t="shared" si="107"/>
        <v>0</v>
      </c>
      <c r="X137" s="192">
        <f t="shared" si="108"/>
        <v>0</v>
      </c>
      <c r="Y137" s="16">
        <f t="shared" si="109"/>
        <v>0</v>
      </c>
      <c r="Z137" s="191">
        <f t="shared" si="110"/>
        <v>0</v>
      </c>
      <c r="AA137" s="191">
        <f t="shared" si="111"/>
        <v>0</v>
      </c>
      <c r="AB137" s="191">
        <f t="shared" si="112"/>
        <v>0</v>
      </c>
      <c r="AC137" s="193">
        <f t="shared" si="113"/>
        <v>0</v>
      </c>
      <c r="AD137" s="65">
        <f t="shared" si="114"/>
        <v>0</v>
      </c>
      <c r="AE137" s="14">
        <f t="shared" si="115"/>
        <v>0</v>
      </c>
      <c r="AF137" s="14">
        <f t="shared" si="116"/>
        <v>0</v>
      </c>
      <c r="AG137" s="15">
        <f t="shared" si="117"/>
        <v>0</v>
      </c>
      <c r="AH137" s="15">
        <f t="shared" si="118"/>
        <v>0</v>
      </c>
      <c r="AI137" s="15">
        <f t="shared" si="119"/>
        <v>0</v>
      </c>
      <c r="AJ137" s="16">
        <f t="shared" si="120"/>
        <v>0</v>
      </c>
      <c r="AK137" s="16">
        <f t="shared" si="121"/>
        <v>0</v>
      </c>
      <c r="AL137" s="16">
        <f t="shared" si="122"/>
        <v>0</v>
      </c>
      <c r="AM137" s="17">
        <f t="shared" si="123"/>
        <v>0</v>
      </c>
      <c r="AN137" s="17">
        <f t="shared" si="124"/>
        <v>0</v>
      </c>
      <c r="AO137" s="17">
        <f t="shared" si="125"/>
        <v>0</v>
      </c>
      <c r="AP137" s="18">
        <f t="shared" si="126"/>
        <v>0</v>
      </c>
      <c r="AQ137" s="18">
        <f t="shared" si="127"/>
        <v>0</v>
      </c>
      <c r="AR137" s="18">
        <f t="shared" si="128"/>
        <v>0</v>
      </c>
      <c r="AS137" s="119">
        <f t="shared" si="129"/>
        <v>0</v>
      </c>
    </row>
    <row r="138" spans="1:45" hidden="1" x14ac:dyDescent="0.3">
      <c r="A138" s="500"/>
      <c r="B138" s="244">
        <v>133</v>
      </c>
      <c r="C138" s="95">
        <f>VLOOKUP(B:B,'Start List Kids'!C:F,2,FALSE)</f>
        <v>0</v>
      </c>
      <c r="D138" s="114">
        <f>VLOOKUP(B:B,'Start List Kids'!C:F,4,FALSE)</f>
        <v>0</v>
      </c>
      <c r="E138" s="12"/>
      <c r="F138" s="28"/>
      <c r="G138" s="28"/>
      <c r="H138" s="28"/>
      <c r="I138" s="30"/>
      <c r="J138" s="12"/>
      <c r="K138" s="28"/>
      <c r="L138" s="28"/>
      <c r="M138" s="28"/>
      <c r="N138" s="30"/>
      <c r="O138" s="12"/>
      <c r="P138" s="28"/>
      <c r="Q138" s="28"/>
      <c r="R138" s="28"/>
      <c r="S138" s="32"/>
      <c r="T138" s="16">
        <f t="shared" si="104"/>
        <v>0</v>
      </c>
      <c r="U138" s="191">
        <f t="shared" si="105"/>
        <v>0</v>
      </c>
      <c r="V138" s="191">
        <f t="shared" si="106"/>
        <v>0</v>
      </c>
      <c r="W138" s="191">
        <f t="shared" si="107"/>
        <v>0</v>
      </c>
      <c r="X138" s="192">
        <f t="shared" si="108"/>
        <v>0</v>
      </c>
      <c r="Y138" s="16">
        <f t="shared" si="109"/>
        <v>0</v>
      </c>
      <c r="Z138" s="191">
        <f t="shared" si="110"/>
        <v>0</v>
      </c>
      <c r="AA138" s="191">
        <f t="shared" si="111"/>
        <v>0</v>
      </c>
      <c r="AB138" s="191">
        <f t="shared" si="112"/>
        <v>0</v>
      </c>
      <c r="AC138" s="193">
        <f t="shared" si="113"/>
        <v>0</v>
      </c>
      <c r="AD138" s="65">
        <f t="shared" si="114"/>
        <v>0</v>
      </c>
      <c r="AE138" s="14">
        <f t="shared" si="115"/>
        <v>0</v>
      </c>
      <c r="AF138" s="14">
        <f t="shared" si="116"/>
        <v>0</v>
      </c>
      <c r="AG138" s="15">
        <f t="shared" si="117"/>
        <v>0</v>
      </c>
      <c r="AH138" s="15">
        <f t="shared" si="118"/>
        <v>0</v>
      </c>
      <c r="AI138" s="15">
        <f t="shared" si="119"/>
        <v>0</v>
      </c>
      <c r="AJ138" s="16">
        <f t="shared" si="120"/>
        <v>0</v>
      </c>
      <c r="AK138" s="16">
        <f t="shared" si="121"/>
        <v>0</v>
      </c>
      <c r="AL138" s="16">
        <f t="shared" si="122"/>
        <v>0</v>
      </c>
      <c r="AM138" s="17">
        <f t="shared" si="123"/>
        <v>0</v>
      </c>
      <c r="AN138" s="17">
        <f t="shared" si="124"/>
        <v>0</v>
      </c>
      <c r="AO138" s="17">
        <f t="shared" si="125"/>
        <v>0</v>
      </c>
      <c r="AP138" s="18">
        <f t="shared" si="126"/>
        <v>0</v>
      </c>
      <c r="AQ138" s="18">
        <f t="shared" si="127"/>
        <v>0</v>
      </c>
      <c r="AR138" s="18">
        <f t="shared" si="128"/>
        <v>0</v>
      </c>
      <c r="AS138" s="119">
        <f t="shared" si="129"/>
        <v>0</v>
      </c>
    </row>
    <row r="139" spans="1:45" hidden="1" x14ac:dyDescent="0.3">
      <c r="A139" s="500"/>
      <c r="B139" s="244">
        <v>134</v>
      </c>
      <c r="C139" s="95">
        <f>VLOOKUP(B:B,'Start List Kids'!C:F,2,FALSE)</f>
        <v>0</v>
      </c>
      <c r="D139" s="114">
        <f>VLOOKUP(B:B,'Start List Kids'!C:F,4,FALSE)</f>
        <v>0</v>
      </c>
      <c r="E139" s="12"/>
      <c r="F139" s="28"/>
      <c r="G139" s="28"/>
      <c r="H139" s="28"/>
      <c r="I139" s="30"/>
      <c r="J139" s="12"/>
      <c r="K139" s="28"/>
      <c r="L139" s="28"/>
      <c r="M139" s="28"/>
      <c r="N139" s="30"/>
      <c r="O139" s="12"/>
      <c r="P139" s="28"/>
      <c r="Q139" s="28"/>
      <c r="R139" s="28"/>
      <c r="S139" s="32"/>
      <c r="T139" s="16">
        <f t="shared" si="104"/>
        <v>0</v>
      </c>
      <c r="U139" s="191">
        <f t="shared" si="105"/>
        <v>0</v>
      </c>
      <c r="V139" s="191">
        <f t="shared" si="106"/>
        <v>0</v>
      </c>
      <c r="W139" s="191">
        <f t="shared" si="107"/>
        <v>0</v>
      </c>
      <c r="X139" s="192">
        <f t="shared" si="108"/>
        <v>0</v>
      </c>
      <c r="Y139" s="16">
        <f t="shared" si="109"/>
        <v>0</v>
      </c>
      <c r="Z139" s="191">
        <f t="shared" si="110"/>
        <v>0</v>
      </c>
      <c r="AA139" s="191">
        <f t="shared" si="111"/>
        <v>0</v>
      </c>
      <c r="AB139" s="191">
        <f t="shared" si="112"/>
        <v>0</v>
      </c>
      <c r="AC139" s="193">
        <f t="shared" si="113"/>
        <v>0</v>
      </c>
      <c r="AD139" s="65">
        <f t="shared" si="114"/>
        <v>0</v>
      </c>
      <c r="AE139" s="14">
        <f t="shared" si="115"/>
        <v>0</v>
      </c>
      <c r="AF139" s="14">
        <f t="shared" si="116"/>
        <v>0</v>
      </c>
      <c r="AG139" s="15">
        <f t="shared" si="117"/>
        <v>0</v>
      </c>
      <c r="AH139" s="15">
        <f t="shared" si="118"/>
        <v>0</v>
      </c>
      <c r="AI139" s="15">
        <f t="shared" si="119"/>
        <v>0</v>
      </c>
      <c r="AJ139" s="16">
        <f t="shared" si="120"/>
        <v>0</v>
      </c>
      <c r="AK139" s="16">
        <f t="shared" si="121"/>
        <v>0</v>
      </c>
      <c r="AL139" s="16">
        <f t="shared" si="122"/>
        <v>0</v>
      </c>
      <c r="AM139" s="17">
        <f t="shared" si="123"/>
        <v>0</v>
      </c>
      <c r="AN139" s="17">
        <f t="shared" si="124"/>
        <v>0</v>
      </c>
      <c r="AO139" s="17">
        <f t="shared" si="125"/>
        <v>0</v>
      </c>
      <c r="AP139" s="18">
        <f t="shared" si="126"/>
        <v>0</v>
      </c>
      <c r="AQ139" s="18">
        <f t="shared" si="127"/>
        <v>0</v>
      </c>
      <c r="AR139" s="18">
        <f t="shared" si="128"/>
        <v>0</v>
      </c>
      <c r="AS139" s="119">
        <f t="shared" si="129"/>
        <v>0</v>
      </c>
    </row>
    <row r="140" spans="1:45" hidden="1" x14ac:dyDescent="0.3">
      <c r="A140" s="500"/>
      <c r="B140" s="244">
        <v>135</v>
      </c>
      <c r="C140" s="95">
        <f>VLOOKUP(B:B,'Start List Kids'!C:F,2,FALSE)</f>
        <v>0</v>
      </c>
      <c r="D140" s="114">
        <f>VLOOKUP(B:B,'Start List Kids'!C:F,4,FALSE)</f>
        <v>0</v>
      </c>
      <c r="E140" s="12"/>
      <c r="F140" s="28"/>
      <c r="G140" s="28"/>
      <c r="H140" s="28"/>
      <c r="I140" s="30"/>
      <c r="J140" s="12"/>
      <c r="K140" s="28"/>
      <c r="L140" s="28"/>
      <c r="M140" s="28"/>
      <c r="N140" s="30"/>
      <c r="O140" s="12"/>
      <c r="P140" s="28"/>
      <c r="Q140" s="28"/>
      <c r="R140" s="28"/>
      <c r="S140" s="32"/>
      <c r="T140" s="16">
        <f t="shared" si="104"/>
        <v>0</v>
      </c>
      <c r="U140" s="191">
        <f t="shared" si="105"/>
        <v>0</v>
      </c>
      <c r="V140" s="191">
        <f t="shared" si="106"/>
        <v>0</v>
      </c>
      <c r="W140" s="191">
        <f t="shared" si="107"/>
        <v>0</v>
      </c>
      <c r="X140" s="192">
        <f t="shared" si="108"/>
        <v>0</v>
      </c>
      <c r="Y140" s="16">
        <f t="shared" si="109"/>
        <v>0</v>
      </c>
      <c r="Z140" s="191">
        <f t="shared" si="110"/>
        <v>0</v>
      </c>
      <c r="AA140" s="191">
        <f t="shared" si="111"/>
        <v>0</v>
      </c>
      <c r="AB140" s="191">
        <f t="shared" si="112"/>
        <v>0</v>
      </c>
      <c r="AC140" s="193">
        <f t="shared" si="113"/>
        <v>0</v>
      </c>
      <c r="AD140" s="65">
        <f t="shared" si="114"/>
        <v>0</v>
      </c>
      <c r="AE140" s="14">
        <f t="shared" si="115"/>
        <v>0</v>
      </c>
      <c r="AF140" s="14">
        <f t="shared" si="116"/>
        <v>0</v>
      </c>
      <c r="AG140" s="15">
        <f t="shared" si="117"/>
        <v>0</v>
      </c>
      <c r="AH140" s="15">
        <f t="shared" si="118"/>
        <v>0</v>
      </c>
      <c r="AI140" s="15">
        <f t="shared" si="119"/>
        <v>0</v>
      </c>
      <c r="AJ140" s="16">
        <f t="shared" si="120"/>
        <v>0</v>
      </c>
      <c r="AK140" s="16">
        <f t="shared" si="121"/>
        <v>0</v>
      </c>
      <c r="AL140" s="16">
        <f t="shared" si="122"/>
        <v>0</v>
      </c>
      <c r="AM140" s="17">
        <f t="shared" si="123"/>
        <v>0</v>
      </c>
      <c r="AN140" s="17">
        <f t="shared" si="124"/>
        <v>0</v>
      </c>
      <c r="AO140" s="17">
        <f t="shared" si="125"/>
        <v>0</v>
      </c>
      <c r="AP140" s="18">
        <f t="shared" si="126"/>
        <v>0</v>
      </c>
      <c r="AQ140" s="18">
        <f t="shared" si="127"/>
        <v>0</v>
      </c>
      <c r="AR140" s="18">
        <f t="shared" si="128"/>
        <v>0</v>
      </c>
      <c r="AS140" s="119">
        <f t="shared" si="129"/>
        <v>0</v>
      </c>
    </row>
    <row r="141" spans="1:45" hidden="1" x14ac:dyDescent="0.3">
      <c r="A141" s="500"/>
      <c r="B141" s="244">
        <v>136</v>
      </c>
      <c r="C141" s="95">
        <f>VLOOKUP(B:B,'Start List Kids'!C:F,2,FALSE)</f>
        <v>0</v>
      </c>
      <c r="D141" s="114">
        <f>VLOOKUP(B:B,'Start List Kids'!C:F,4,FALSE)</f>
        <v>0</v>
      </c>
      <c r="E141" s="12"/>
      <c r="F141" s="28"/>
      <c r="G141" s="28"/>
      <c r="H141" s="28"/>
      <c r="I141" s="30"/>
      <c r="J141" s="12"/>
      <c r="K141" s="28"/>
      <c r="L141" s="28"/>
      <c r="M141" s="28"/>
      <c r="N141" s="30"/>
      <c r="O141" s="12"/>
      <c r="P141" s="28"/>
      <c r="Q141" s="28"/>
      <c r="R141" s="28"/>
      <c r="S141" s="32"/>
      <c r="T141" s="16">
        <f t="shared" si="104"/>
        <v>0</v>
      </c>
      <c r="U141" s="191">
        <f t="shared" si="105"/>
        <v>0</v>
      </c>
      <c r="V141" s="191">
        <f t="shared" si="106"/>
        <v>0</v>
      </c>
      <c r="W141" s="191">
        <f t="shared" si="107"/>
        <v>0</v>
      </c>
      <c r="X141" s="192">
        <f t="shared" si="108"/>
        <v>0</v>
      </c>
      <c r="Y141" s="16">
        <f t="shared" si="109"/>
        <v>0</v>
      </c>
      <c r="Z141" s="191">
        <f t="shared" si="110"/>
        <v>0</v>
      </c>
      <c r="AA141" s="191">
        <f t="shared" si="111"/>
        <v>0</v>
      </c>
      <c r="AB141" s="191">
        <f t="shared" si="112"/>
        <v>0</v>
      </c>
      <c r="AC141" s="193">
        <f t="shared" si="113"/>
        <v>0</v>
      </c>
      <c r="AD141" s="65">
        <f t="shared" si="114"/>
        <v>0</v>
      </c>
      <c r="AE141" s="14">
        <f t="shared" si="115"/>
        <v>0</v>
      </c>
      <c r="AF141" s="14">
        <f t="shared" si="116"/>
        <v>0</v>
      </c>
      <c r="AG141" s="15">
        <f t="shared" si="117"/>
        <v>0</v>
      </c>
      <c r="AH141" s="15">
        <f t="shared" si="118"/>
        <v>0</v>
      </c>
      <c r="AI141" s="15">
        <f t="shared" si="119"/>
        <v>0</v>
      </c>
      <c r="AJ141" s="16">
        <f t="shared" si="120"/>
        <v>0</v>
      </c>
      <c r="AK141" s="16">
        <f t="shared" si="121"/>
        <v>0</v>
      </c>
      <c r="AL141" s="16">
        <f t="shared" si="122"/>
        <v>0</v>
      </c>
      <c r="AM141" s="17">
        <f t="shared" si="123"/>
        <v>0</v>
      </c>
      <c r="AN141" s="17">
        <f t="shared" si="124"/>
        <v>0</v>
      </c>
      <c r="AO141" s="17">
        <f t="shared" si="125"/>
        <v>0</v>
      </c>
      <c r="AP141" s="18">
        <f t="shared" si="126"/>
        <v>0</v>
      </c>
      <c r="AQ141" s="18">
        <f t="shared" si="127"/>
        <v>0</v>
      </c>
      <c r="AR141" s="18">
        <f t="shared" si="128"/>
        <v>0</v>
      </c>
      <c r="AS141" s="119">
        <f t="shared" si="129"/>
        <v>0</v>
      </c>
    </row>
    <row r="142" spans="1:45" hidden="1" x14ac:dyDescent="0.3">
      <c r="A142" s="500"/>
      <c r="B142" s="244">
        <v>137</v>
      </c>
      <c r="C142" s="95">
        <f>VLOOKUP(B:B,'Start List Kids'!C:F,2,FALSE)</f>
        <v>0</v>
      </c>
      <c r="D142" s="114">
        <f>VLOOKUP(B:B,'Start List Kids'!C:F,4,FALSE)</f>
        <v>0</v>
      </c>
      <c r="E142" s="12"/>
      <c r="F142" s="28"/>
      <c r="G142" s="28"/>
      <c r="H142" s="28"/>
      <c r="I142" s="30"/>
      <c r="J142" s="12"/>
      <c r="K142" s="28"/>
      <c r="L142" s="28"/>
      <c r="M142" s="28"/>
      <c r="N142" s="30"/>
      <c r="O142" s="12"/>
      <c r="P142" s="28"/>
      <c r="Q142" s="28"/>
      <c r="R142" s="28"/>
      <c r="S142" s="32"/>
      <c r="T142" s="16">
        <f t="shared" si="104"/>
        <v>0</v>
      </c>
      <c r="U142" s="191">
        <f t="shared" si="105"/>
        <v>0</v>
      </c>
      <c r="V142" s="191">
        <f t="shared" si="106"/>
        <v>0</v>
      </c>
      <c r="W142" s="191">
        <f t="shared" si="107"/>
        <v>0</v>
      </c>
      <c r="X142" s="192">
        <f t="shared" si="108"/>
        <v>0</v>
      </c>
      <c r="Y142" s="16">
        <f t="shared" si="109"/>
        <v>0</v>
      </c>
      <c r="Z142" s="191">
        <f t="shared" si="110"/>
        <v>0</v>
      </c>
      <c r="AA142" s="191">
        <f t="shared" si="111"/>
        <v>0</v>
      </c>
      <c r="AB142" s="191">
        <f t="shared" si="112"/>
        <v>0</v>
      </c>
      <c r="AC142" s="193">
        <f t="shared" si="113"/>
        <v>0</v>
      </c>
      <c r="AD142" s="65">
        <f t="shared" si="114"/>
        <v>0</v>
      </c>
      <c r="AE142" s="14">
        <f t="shared" si="115"/>
        <v>0</v>
      </c>
      <c r="AF142" s="14">
        <f t="shared" si="116"/>
        <v>0</v>
      </c>
      <c r="AG142" s="15">
        <f t="shared" si="117"/>
        <v>0</v>
      </c>
      <c r="AH142" s="15">
        <f t="shared" si="118"/>
        <v>0</v>
      </c>
      <c r="AI142" s="15">
        <f t="shared" si="119"/>
        <v>0</v>
      </c>
      <c r="AJ142" s="16">
        <f t="shared" si="120"/>
        <v>0</v>
      </c>
      <c r="AK142" s="16">
        <f t="shared" si="121"/>
        <v>0</v>
      </c>
      <c r="AL142" s="16">
        <f t="shared" si="122"/>
        <v>0</v>
      </c>
      <c r="AM142" s="17">
        <f t="shared" si="123"/>
        <v>0</v>
      </c>
      <c r="AN142" s="17">
        <f t="shared" si="124"/>
        <v>0</v>
      </c>
      <c r="AO142" s="17">
        <f t="shared" si="125"/>
        <v>0</v>
      </c>
      <c r="AP142" s="18">
        <f t="shared" si="126"/>
        <v>0</v>
      </c>
      <c r="AQ142" s="18">
        <f t="shared" si="127"/>
        <v>0</v>
      </c>
      <c r="AR142" s="18">
        <f t="shared" si="128"/>
        <v>0</v>
      </c>
      <c r="AS142" s="119">
        <f t="shared" si="129"/>
        <v>0</v>
      </c>
    </row>
    <row r="143" spans="1:45" hidden="1" x14ac:dyDescent="0.3">
      <c r="A143" s="500"/>
      <c r="B143" s="244">
        <v>138</v>
      </c>
      <c r="C143" s="95">
        <f>VLOOKUP(B:B,'Start List Kids'!C:F,2,FALSE)</f>
        <v>0</v>
      </c>
      <c r="D143" s="114">
        <f>VLOOKUP(B:B,'Start List Kids'!C:F,4,FALSE)</f>
        <v>0</v>
      </c>
      <c r="E143" s="12"/>
      <c r="F143" s="28"/>
      <c r="G143" s="28"/>
      <c r="H143" s="28"/>
      <c r="I143" s="30"/>
      <c r="J143" s="12"/>
      <c r="K143" s="28"/>
      <c r="L143" s="28"/>
      <c r="M143" s="28"/>
      <c r="N143" s="30"/>
      <c r="O143" s="12"/>
      <c r="P143" s="28"/>
      <c r="Q143" s="28"/>
      <c r="R143" s="28"/>
      <c r="S143" s="32"/>
      <c r="T143" s="16">
        <f t="shared" si="104"/>
        <v>0</v>
      </c>
      <c r="U143" s="191">
        <f t="shared" si="105"/>
        <v>0</v>
      </c>
      <c r="V143" s="191">
        <f t="shared" si="106"/>
        <v>0</v>
      </c>
      <c r="W143" s="191">
        <f t="shared" si="107"/>
        <v>0</v>
      </c>
      <c r="X143" s="192">
        <f t="shared" si="108"/>
        <v>0</v>
      </c>
      <c r="Y143" s="16">
        <f t="shared" si="109"/>
        <v>0</v>
      </c>
      <c r="Z143" s="191">
        <f t="shared" si="110"/>
        <v>0</v>
      </c>
      <c r="AA143" s="191">
        <f t="shared" si="111"/>
        <v>0</v>
      </c>
      <c r="AB143" s="191">
        <f t="shared" si="112"/>
        <v>0</v>
      </c>
      <c r="AC143" s="193">
        <f t="shared" si="113"/>
        <v>0</v>
      </c>
      <c r="AD143" s="65">
        <f t="shared" si="114"/>
        <v>0</v>
      </c>
      <c r="AE143" s="14">
        <f t="shared" si="115"/>
        <v>0</v>
      </c>
      <c r="AF143" s="14">
        <f t="shared" si="116"/>
        <v>0</v>
      </c>
      <c r="AG143" s="15">
        <f t="shared" si="117"/>
        <v>0</v>
      </c>
      <c r="AH143" s="15">
        <f t="shared" si="118"/>
        <v>0</v>
      </c>
      <c r="AI143" s="15">
        <f t="shared" si="119"/>
        <v>0</v>
      </c>
      <c r="AJ143" s="16">
        <f t="shared" si="120"/>
        <v>0</v>
      </c>
      <c r="AK143" s="16">
        <f t="shared" si="121"/>
        <v>0</v>
      </c>
      <c r="AL143" s="16">
        <f t="shared" si="122"/>
        <v>0</v>
      </c>
      <c r="AM143" s="17">
        <f t="shared" si="123"/>
        <v>0</v>
      </c>
      <c r="AN143" s="17">
        <f t="shared" si="124"/>
        <v>0</v>
      </c>
      <c r="AO143" s="17">
        <f t="shared" si="125"/>
        <v>0</v>
      </c>
      <c r="AP143" s="18">
        <f t="shared" si="126"/>
        <v>0</v>
      </c>
      <c r="AQ143" s="18">
        <f t="shared" si="127"/>
        <v>0</v>
      </c>
      <c r="AR143" s="18">
        <f t="shared" si="128"/>
        <v>0</v>
      </c>
      <c r="AS143" s="119">
        <f t="shared" si="129"/>
        <v>0</v>
      </c>
    </row>
    <row r="144" spans="1:45" hidden="1" x14ac:dyDescent="0.3">
      <c r="A144" s="500"/>
      <c r="B144" s="244">
        <v>139</v>
      </c>
      <c r="C144" s="95">
        <f>VLOOKUP(B:B,'Start List Kids'!C:F,2,FALSE)</f>
        <v>0</v>
      </c>
      <c r="D144" s="114">
        <f>VLOOKUP(B:B,'Start List Kids'!C:F,4,FALSE)</f>
        <v>0</v>
      </c>
      <c r="E144" s="12"/>
      <c r="F144" s="28"/>
      <c r="G144" s="28"/>
      <c r="H144" s="28"/>
      <c r="I144" s="30"/>
      <c r="J144" s="12"/>
      <c r="K144" s="28"/>
      <c r="L144" s="28"/>
      <c r="M144" s="28"/>
      <c r="N144" s="30"/>
      <c r="O144" s="12"/>
      <c r="P144" s="28"/>
      <c r="Q144" s="28"/>
      <c r="R144" s="28"/>
      <c r="S144" s="32"/>
      <c r="T144" s="16">
        <f t="shared" si="104"/>
        <v>0</v>
      </c>
      <c r="U144" s="191">
        <f t="shared" si="105"/>
        <v>0</v>
      </c>
      <c r="V144" s="191">
        <f t="shared" si="106"/>
        <v>0</v>
      </c>
      <c r="W144" s="191">
        <f t="shared" si="107"/>
        <v>0</v>
      </c>
      <c r="X144" s="192">
        <f t="shared" si="108"/>
        <v>0</v>
      </c>
      <c r="Y144" s="16">
        <f t="shared" si="109"/>
        <v>0</v>
      </c>
      <c r="Z144" s="191">
        <f t="shared" si="110"/>
        <v>0</v>
      </c>
      <c r="AA144" s="191">
        <f t="shared" si="111"/>
        <v>0</v>
      </c>
      <c r="AB144" s="191">
        <f t="shared" si="112"/>
        <v>0</v>
      </c>
      <c r="AC144" s="193">
        <f t="shared" si="113"/>
        <v>0</v>
      </c>
      <c r="AD144" s="65">
        <f t="shared" si="114"/>
        <v>0</v>
      </c>
      <c r="AE144" s="14">
        <f t="shared" si="115"/>
        <v>0</v>
      </c>
      <c r="AF144" s="14">
        <f t="shared" si="116"/>
        <v>0</v>
      </c>
      <c r="AG144" s="15">
        <f t="shared" si="117"/>
        <v>0</v>
      </c>
      <c r="AH144" s="15">
        <f t="shared" si="118"/>
        <v>0</v>
      </c>
      <c r="AI144" s="15">
        <f t="shared" si="119"/>
        <v>0</v>
      </c>
      <c r="AJ144" s="16">
        <f t="shared" si="120"/>
        <v>0</v>
      </c>
      <c r="AK144" s="16">
        <f t="shared" si="121"/>
        <v>0</v>
      </c>
      <c r="AL144" s="16">
        <f t="shared" si="122"/>
        <v>0</v>
      </c>
      <c r="AM144" s="17">
        <f t="shared" si="123"/>
        <v>0</v>
      </c>
      <c r="AN144" s="17">
        <f t="shared" si="124"/>
        <v>0</v>
      </c>
      <c r="AO144" s="17">
        <f t="shared" si="125"/>
        <v>0</v>
      </c>
      <c r="AP144" s="18">
        <f t="shared" si="126"/>
        <v>0</v>
      </c>
      <c r="AQ144" s="18">
        <f t="shared" si="127"/>
        <v>0</v>
      </c>
      <c r="AR144" s="18">
        <f t="shared" si="128"/>
        <v>0</v>
      </c>
      <c r="AS144" s="119">
        <f t="shared" si="129"/>
        <v>0</v>
      </c>
    </row>
    <row r="145" spans="1:45" hidden="1" x14ac:dyDescent="0.3">
      <c r="A145" s="500"/>
      <c r="B145" s="244">
        <v>140</v>
      </c>
      <c r="C145" s="95">
        <f>VLOOKUP(B:B,'Start List Kids'!C:F,2,FALSE)</f>
        <v>0</v>
      </c>
      <c r="D145" s="114">
        <f>VLOOKUP(B:B,'Start List Kids'!C:F,4,FALSE)</f>
        <v>0</v>
      </c>
      <c r="E145" s="12"/>
      <c r="F145" s="28"/>
      <c r="G145" s="28"/>
      <c r="H145" s="28"/>
      <c r="I145" s="30"/>
      <c r="J145" s="12"/>
      <c r="K145" s="28"/>
      <c r="L145" s="28"/>
      <c r="M145" s="28"/>
      <c r="N145" s="30"/>
      <c r="O145" s="12"/>
      <c r="P145" s="28"/>
      <c r="Q145" s="28"/>
      <c r="R145" s="28"/>
      <c r="S145" s="32"/>
      <c r="T145" s="16">
        <f t="shared" si="104"/>
        <v>0</v>
      </c>
      <c r="U145" s="191">
        <f t="shared" si="105"/>
        <v>0</v>
      </c>
      <c r="V145" s="191">
        <f t="shared" si="106"/>
        <v>0</v>
      </c>
      <c r="W145" s="191">
        <f t="shared" si="107"/>
        <v>0</v>
      </c>
      <c r="X145" s="192">
        <f t="shared" si="108"/>
        <v>0</v>
      </c>
      <c r="Y145" s="16">
        <f t="shared" si="109"/>
        <v>0</v>
      </c>
      <c r="Z145" s="191">
        <f t="shared" si="110"/>
        <v>0</v>
      </c>
      <c r="AA145" s="191">
        <f t="shared" si="111"/>
        <v>0</v>
      </c>
      <c r="AB145" s="191">
        <f t="shared" si="112"/>
        <v>0</v>
      </c>
      <c r="AC145" s="193">
        <f t="shared" si="113"/>
        <v>0</v>
      </c>
      <c r="AD145" s="65">
        <f t="shared" si="114"/>
        <v>0</v>
      </c>
      <c r="AE145" s="14">
        <f t="shared" si="115"/>
        <v>0</v>
      </c>
      <c r="AF145" s="14">
        <f t="shared" si="116"/>
        <v>0</v>
      </c>
      <c r="AG145" s="15">
        <f t="shared" si="117"/>
        <v>0</v>
      </c>
      <c r="AH145" s="15">
        <f t="shared" si="118"/>
        <v>0</v>
      </c>
      <c r="AI145" s="15">
        <f t="shared" si="119"/>
        <v>0</v>
      </c>
      <c r="AJ145" s="16">
        <f t="shared" si="120"/>
        <v>0</v>
      </c>
      <c r="AK145" s="16">
        <f t="shared" si="121"/>
        <v>0</v>
      </c>
      <c r="AL145" s="16">
        <f t="shared" si="122"/>
        <v>0</v>
      </c>
      <c r="AM145" s="17">
        <f t="shared" si="123"/>
        <v>0</v>
      </c>
      <c r="AN145" s="17">
        <f t="shared" si="124"/>
        <v>0</v>
      </c>
      <c r="AO145" s="17">
        <f t="shared" si="125"/>
        <v>0</v>
      </c>
      <c r="AP145" s="18">
        <f t="shared" si="126"/>
        <v>0</v>
      </c>
      <c r="AQ145" s="18">
        <f t="shared" si="127"/>
        <v>0</v>
      </c>
      <c r="AR145" s="18">
        <f t="shared" si="128"/>
        <v>0</v>
      </c>
      <c r="AS145" s="119">
        <f t="shared" si="129"/>
        <v>0</v>
      </c>
    </row>
    <row r="146" spans="1:45" hidden="1" x14ac:dyDescent="0.3">
      <c r="A146" s="500"/>
      <c r="B146" s="244">
        <v>141</v>
      </c>
      <c r="C146" s="95">
        <f>VLOOKUP(B:B,'Start List Kids'!C:F,2,FALSE)</f>
        <v>0</v>
      </c>
      <c r="D146" s="114">
        <f>VLOOKUP(B:B,'Start List Kids'!C:F,4,FALSE)</f>
        <v>0</v>
      </c>
      <c r="E146" s="12"/>
      <c r="F146" s="28"/>
      <c r="G146" s="28"/>
      <c r="H146" s="28"/>
      <c r="I146" s="30"/>
      <c r="J146" s="12"/>
      <c r="K146" s="28"/>
      <c r="L146" s="28"/>
      <c r="M146" s="28"/>
      <c r="N146" s="30"/>
      <c r="O146" s="12"/>
      <c r="P146" s="28"/>
      <c r="Q146" s="28"/>
      <c r="R146" s="28"/>
      <c r="S146" s="32"/>
      <c r="T146" s="16">
        <f t="shared" si="104"/>
        <v>0</v>
      </c>
      <c r="U146" s="191">
        <f t="shared" si="105"/>
        <v>0</v>
      </c>
      <c r="V146" s="191">
        <f t="shared" si="106"/>
        <v>0</v>
      </c>
      <c r="W146" s="191">
        <f t="shared" si="107"/>
        <v>0</v>
      </c>
      <c r="X146" s="192">
        <f t="shared" si="108"/>
        <v>0</v>
      </c>
      <c r="Y146" s="16">
        <f t="shared" si="109"/>
        <v>0</v>
      </c>
      <c r="Z146" s="191">
        <f t="shared" si="110"/>
        <v>0</v>
      </c>
      <c r="AA146" s="191">
        <f t="shared" si="111"/>
        <v>0</v>
      </c>
      <c r="AB146" s="191">
        <f t="shared" si="112"/>
        <v>0</v>
      </c>
      <c r="AC146" s="193">
        <f t="shared" si="113"/>
        <v>0</v>
      </c>
      <c r="AD146" s="65">
        <f t="shared" si="114"/>
        <v>0</v>
      </c>
      <c r="AE146" s="14">
        <f t="shared" si="115"/>
        <v>0</v>
      </c>
      <c r="AF146" s="14">
        <f t="shared" si="116"/>
        <v>0</v>
      </c>
      <c r="AG146" s="15">
        <f t="shared" si="117"/>
        <v>0</v>
      </c>
      <c r="AH146" s="15">
        <f t="shared" si="118"/>
        <v>0</v>
      </c>
      <c r="AI146" s="15">
        <f t="shared" si="119"/>
        <v>0</v>
      </c>
      <c r="AJ146" s="16">
        <f t="shared" si="120"/>
        <v>0</v>
      </c>
      <c r="AK146" s="16">
        <f t="shared" si="121"/>
        <v>0</v>
      </c>
      <c r="AL146" s="16">
        <f t="shared" si="122"/>
        <v>0</v>
      </c>
      <c r="AM146" s="17">
        <f t="shared" si="123"/>
        <v>0</v>
      </c>
      <c r="AN146" s="17">
        <f t="shared" si="124"/>
        <v>0</v>
      </c>
      <c r="AO146" s="17">
        <f t="shared" si="125"/>
        <v>0</v>
      </c>
      <c r="AP146" s="18">
        <f t="shared" si="126"/>
        <v>0</v>
      </c>
      <c r="AQ146" s="18">
        <f t="shared" si="127"/>
        <v>0</v>
      </c>
      <c r="AR146" s="18">
        <f t="shared" si="128"/>
        <v>0</v>
      </c>
      <c r="AS146" s="119">
        <f t="shared" si="129"/>
        <v>0</v>
      </c>
    </row>
    <row r="147" spans="1:45" hidden="1" x14ac:dyDescent="0.3">
      <c r="A147" s="500"/>
      <c r="B147" s="244">
        <v>142</v>
      </c>
      <c r="C147" s="95">
        <f>VLOOKUP(B:B,'Start List Kids'!C:F,2,FALSE)</f>
        <v>0</v>
      </c>
      <c r="D147" s="114">
        <f>VLOOKUP(B:B,'Start List Kids'!C:F,4,FALSE)</f>
        <v>0</v>
      </c>
      <c r="E147" s="12"/>
      <c r="F147" s="28"/>
      <c r="G147" s="28"/>
      <c r="H147" s="28"/>
      <c r="I147" s="30"/>
      <c r="J147" s="12"/>
      <c r="K147" s="28"/>
      <c r="L147" s="28"/>
      <c r="M147" s="28"/>
      <c r="N147" s="30"/>
      <c r="O147" s="12"/>
      <c r="P147" s="28"/>
      <c r="Q147" s="28"/>
      <c r="R147" s="28"/>
      <c r="S147" s="32"/>
      <c r="T147" s="16">
        <f t="shared" si="104"/>
        <v>0</v>
      </c>
      <c r="U147" s="191">
        <f t="shared" si="105"/>
        <v>0</v>
      </c>
      <c r="V147" s="191">
        <f t="shared" si="106"/>
        <v>0</v>
      </c>
      <c r="W147" s="191">
        <f t="shared" si="107"/>
        <v>0</v>
      </c>
      <c r="X147" s="192">
        <f t="shared" si="108"/>
        <v>0</v>
      </c>
      <c r="Y147" s="16">
        <f t="shared" si="109"/>
        <v>0</v>
      </c>
      <c r="Z147" s="191">
        <f t="shared" si="110"/>
        <v>0</v>
      </c>
      <c r="AA147" s="191">
        <f t="shared" si="111"/>
        <v>0</v>
      </c>
      <c r="AB147" s="191">
        <f t="shared" si="112"/>
        <v>0</v>
      </c>
      <c r="AC147" s="193">
        <f t="shared" si="113"/>
        <v>0</v>
      </c>
      <c r="AD147" s="65">
        <f t="shared" si="114"/>
        <v>0</v>
      </c>
      <c r="AE147" s="14">
        <f t="shared" si="115"/>
        <v>0</v>
      </c>
      <c r="AF147" s="14">
        <f t="shared" si="116"/>
        <v>0</v>
      </c>
      <c r="AG147" s="15">
        <f t="shared" si="117"/>
        <v>0</v>
      </c>
      <c r="AH147" s="15">
        <f t="shared" si="118"/>
        <v>0</v>
      </c>
      <c r="AI147" s="15">
        <f t="shared" si="119"/>
        <v>0</v>
      </c>
      <c r="AJ147" s="16">
        <f t="shared" si="120"/>
        <v>0</v>
      </c>
      <c r="AK147" s="16">
        <f t="shared" si="121"/>
        <v>0</v>
      </c>
      <c r="AL147" s="16">
        <f t="shared" si="122"/>
        <v>0</v>
      </c>
      <c r="AM147" s="17">
        <f t="shared" si="123"/>
        <v>0</v>
      </c>
      <c r="AN147" s="17">
        <f t="shared" si="124"/>
        <v>0</v>
      </c>
      <c r="AO147" s="17">
        <f t="shared" si="125"/>
        <v>0</v>
      </c>
      <c r="AP147" s="18">
        <f t="shared" si="126"/>
        <v>0</v>
      </c>
      <c r="AQ147" s="18">
        <f t="shared" si="127"/>
        <v>0</v>
      </c>
      <c r="AR147" s="18">
        <f t="shared" si="128"/>
        <v>0</v>
      </c>
      <c r="AS147" s="119">
        <f t="shared" si="129"/>
        <v>0</v>
      </c>
    </row>
    <row r="148" spans="1:45" hidden="1" x14ac:dyDescent="0.3">
      <c r="A148" s="500"/>
      <c r="B148" s="244">
        <v>143</v>
      </c>
      <c r="C148" s="95">
        <f>VLOOKUP(B:B,'Start List Kids'!C:F,2,FALSE)</f>
        <v>0</v>
      </c>
      <c r="D148" s="114">
        <f>VLOOKUP(B:B,'Start List Kids'!C:F,4,FALSE)</f>
        <v>0</v>
      </c>
      <c r="E148" s="12"/>
      <c r="F148" s="28"/>
      <c r="G148" s="28"/>
      <c r="H148" s="28"/>
      <c r="I148" s="30"/>
      <c r="J148" s="12"/>
      <c r="K148" s="28"/>
      <c r="L148" s="28"/>
      <c r="M148" s="28"/>
      <c r="N148" s="30"/>
      <c r="O148" s="12"/>
      <c r="P148" s="28"/>
      <c r="Q148" s="28"/>
      <c r="R148" s="28"/>
      <c r="S148" s="32"/>
      <c r="T148" s="16">
        <f t="shared" si="104"/>
        <v>0</v>
      </c>
      <c r="U148" s="191">
        <f t="shared" si="105"/>
        <v>0</v>
      </c>
      <c r="V148" s="191">
        <f t="shared" si="106"/>
        <v>0</v>
      </c>
      <c r="W148" s="191">
        <f t="shared" si="107"/>
        <v>0</v>
      </c>
      <c r="X148" s="192">
        <f t="shared" si="108"/>
        <v>0</v>
      </c>
      <c r="Y148" s="16">
        <f t="shared" si="109"/>
        <v>0</v>
      </c>
      <c r="Z148" s="191">
        <f t="shared" si="110"/>
        <v>0</v>
      </c>
      <c r="AA148" s="191">
        <f t="shared" si="111"/>
        <v>0</v>
      </c>
      <c r="AB148" s="191">
        <f t="shared" si="112"/>
        <v>0</v>
      </c>
      <c r="AC148" s="193">
        <f t="shared" si="113"/>
        <v>0</v>
      </c>
      <c r="AD148" s="65">
        <f t="shared" si="114"/>
        <v>0</v>
      </c>
      <c r="AE148" s="14">
        <f t="shared" si="115"/>
        <v>0</v>
      </c>
      <c r="AF148" s="14">
        <f t="shared" si="116"/>
        <v>0</v>
      </c>
      <c r="AG148" s="15">
        <f t="shared" si="117"/>
        <v>0</v>
      </c>
      <c r="AH148" s="15">
        <f t="shared" si="118"/>
        <v>0</v>
      </c>
      <c r="AI148" s="15">
        <f t="shared" si="119"/>
        <v>0</v>
      </c>
      <c r="AJ148" s="16">
        <f t="shared" si="120"/>
        <v>0</v>
      </c>
      <c r="AK148" s="16">
        <f t="shared" si="121"/>
        <v>0</v>
      </c>
      <c r="AL148" s="16">
        <f t="shared" si="122"/>
        <v>0</v>
      </c>
      <c r="AM148" s="17">
        <f t="shared" si="123"/>
        <v>0</v>
      </c>
      <c r="AN148" s="17">
        <f t="shared" si="124"/>
        <v>0</v>
      </c>
      <c r="AO148" s="17">
        <f t="shared" si="125"/>
        <v>0</v>
      </c>
      <c r="AP148" s="18">
        <f t="shared" si="126"/>
        <v>0</v>
      </c>
      <c r="AQ148" s="18">
        <f t="shared" si="127"/>
        <v>0</v>
      </c>
      <c r="AR148" s="18">
        <f t="shared" si="128"/>
        <v>0</v>
      </c>
      <c r="AS148" s="119">
        <f t="shared" si="129"/>
        <v>0</v>
      </c>
    </row>
    <row r="149" spans="1:45" hidden="1" x14ac:dyDescent="0.3">
      <c r="A149" s="500"/>
      <c r="B149" s="244">
        <v>144</v>
      </c>
      <c r="C149" s="95">
        <f>VLOOKUP(B:B,'Start List Kids'!C:F,2,FALSE)</f>
        <v>0</v>
      </c>
      <c r="D149" s="114">
        <f>VLOOKUP(B:B,'Start List Kids'!C:F,4,FALSE)</f>
        <v>0</v>
      </c>
      <c r="E149" s="12"/>
      <c r="F149" s="28"/>
      <c r="G149" s="28"/>
      <c r="H149" s="28"/>
      <c r="I149" s="30"/>
      <c r="J149" s="12"/>
      <c r="K149" s="28"/>
      <c r="L149" s="28"/>
      <c r="M149" s="28"/>
      <c r="N149" s="30"/>
      <c r="O149" s="12"/>
      <c r="P149" s="28"/>
      <c r="Q149" s="28"/>
      <c r="R149" s="28"/>
      <c r="S149" s="32"/>
      <c r="T149" s="16">
        <f t="shared" si="104"/>
        <v>0</v>
      </c>
      <c r="U149" s="191">
        <f t="shared" si="105"/>
        <v>0</v>
      </c>
      <c r="V149" s="191">
        <f t="shared" si="106"/>
        <v>0</v>
      </c>
      <c r="W149" s="191">
        <f t="shared" si="107"/>
        <v>0</v>
      </c>
      <c r="X149" s="192">
        <f t="shared" si="108"/>
        <v>0</v>
      </c>
      <c r="Y149" s="16">
        <f t="shared" si="109"/>
        <v>0</v>
      </c>
      <c r="Z149" s="191">
        <f t="shared" si="110"/>
        <v>0</v>
      </c>
      <c r="AA149" s="191">
        <f t="shared" si="111"/>
        <v>0</v>
      </c>
      <c r="AB149" s="191">
        <f t="shared" si="112"/>
        <v>0</v>
      </c>
      <c r="AC149" s="193">
        <f t="shared" si="113"/>
        <v>0</v>
      </c>
      <c r="AD149" s="65">
        <f t="shared" si="114"/>
        <v>0</v>
      </c>
      <c r="AE149" s="14">
        <f t="shared" si="115"/>
        <v>0</v>
      </c>
      <c r="AF149" s="14">
        <f t="shared" si="116"/>
        <v>0</v>
      </c>
      <c r="AG149" s="15">
        <f t="shared" si="117"/>
        <v>0</v>
      </c>
      <c r="AH149" s="15">
        <f t="shared" si="118"/>
        <v>0</v>
      </c>
      <c r="AI149" s="15">
        <f t="shared" si="119"/>
        <v>0</v>
      </c>
      <c r="AJ149" s="16">
        <f t="shared" si="120"/>
        <v>0</v>
      </c>
      <c r="AK149" s="16">
        <f t="shared" si="121"/>
        <v>0</v>
      </c>
      <c r="AL149" s="16">
        <f t="shared" si="122"/>
        <v>0</v>
      </c>
      <c r="AM149" s="17">
        <f t="shared" si="123"/>
        <v>0</v>
      </c>
      <c r="AN149" s="17">
        <f t="shared" si="124"/>
        <v>0</v>
      </c>
      <c r="AO149" s="17">
        <f t="shared" si="125"/>
        <v>0</v>
      </c>
      <c r="AP149" s="18">
        <f t="shared" si="126"/>
        <v>0</v>
      </c>
      <c r="AQ149" s="18">
        <f t="shared" si="127"/>
        <v>0</v>
      </c>
      <c r="AR149" s="18">
        <f t="shared" si="128"/>
        <v>0</v>
      </c>
      <c r="AS149" s="119">
        <f t="shared" si="129"/>
        <v>0</v>
      </c>
    </row>
    <row r="150" spans="1:45" hidden="1" x14ac:dyDescent="0.3">
      <c r="A150" s="500"/>
      <c r="B150" s="244">
        <v>145</v>
      </c>
      <c r="C150" s="95">
        <f>VLOOKUP(B:B,'Start List Kids'!C:F,2,FALSE)</f>
        <v>0</v>
      </c>
      <c r="D150" s="114">
        <f>VLOOKUP(B:B,'Start List Kids'!C:F,4,FALSE)</f>
        <v>0</v>
      </c>
      <c r="E150" s="12"/>
      <c r="F150" s="28"/>
      <c r="G150" s="28"/>
      <c r="H150" s="28"/>
      <c r="I150" s="30"/>
      <c r="J150" s="12"/>
      <c r="K150" s="28"/>
      <c r="L150" s="28"/>
      <c r="M150" s="28"/>
      <c r="N150" s="30"/>
      <c r="O150" s="12"/>
      <c r="P150" s="28"/>
      <c r="Q150" s="28"/>
      <c r="R150" s="28"/>
      <c r="S150" s="32"/>
      <c r="T150" s="16">
        <f t="shared" si="104"/>
        <v>0</v>
      </c>
      <c r="U150" s="191">
        <f t="shared" si="105"/>
        <v>0</v>
      </c>
      <c r="V150" s="191">
        <f t="shared" si="106"/>
        <v>0</v>
      </c>
      <c r="W150" s="191">
        <f t="shared" si="107"/>
        <v>0</v>
      </c>
      <c r="X150" s="192">
        <f t="shared" si="108"/>
        <v>0</v>
      </c>
      <c r="Y150" s="16">
        <f t="shared" si="109"/>
        <v>0</v>
      </c>
      <c r="Z150" s="191">
        <f t="shared" si="110"/>
        <v>0</v>
      </c>
      <c r="AA150" s="191">
        <f t="shared" si="111"/>
        <v>0</v>
      </c>
      <c r="AB150" s="191">
        <f t="shared" si="112"/>
        <v>0</v>
      </c>
      <c r="AC150" s="193">
        <f t="shared" si="113"/>
        <v>0</v>
      </c>
      <c r="AD150" s="65">
        <f t="shared" si="114"/>
        <v>0</v>
      </c>
      <c r="AE150" s="14">
        <f t="shared" si="115"/>
        <v>0</v>
      </c>
      <c r="AF150" s="14">
        <f t="shared" si="116"/>
        <v>0</v>
      </c>
      <c r="AG150" s="15">
        <f t="shared" si="117"/>
        <v>0</v>
      </c>
      <c r="AH150" s="15">
        <f t="shared" si="118"/>
        <v>0</v>
      </c>
      <c r="AI150" s="15">
        <f t="shared" si="119"/>
        <v>0</v>
      </c>
      <c r="AJ150" s="16">
        <f t="shared" si="120"/>
        <v>0</v>
      </c>
      <c r="AK150" s="16">
        <f t="shared" si="121"/>
        <v>0</v>
      </c>
      <c r="AL150" s="16">
        <f t="shared" si="122"/>
        <v>0</v>
      </c>
      <c r="AM150" s="17">
        <f t="shared" si="123"/>
        <v>0</v>
      </c>
      <c r="AN150" s="17">
        <f t="shared" si="124"/>
        <v>0</v>
      </c>
      <c r="AO150" s="17">
        <f t="shared" si="125"/>
        <v>0</v>
      </c>
      <c r="AP150" s="18">
        <f t="shared" si="126"/>
        <v>0</v>
      </c>
      <c r="AQ150" s="18">
        <f t="shared" si="127"/>
        <v>0</v>
      </c>
      <c r="AR150" s="18">
        <f t="shared" si="128"/>
        <v>0</v>
      </c>
      <c r="AS150" s="119">
        <f t="shared" si="129"/>
        <v>0</v>
      </c>
    </row>
    <row r="151" spans="1:45" hidden="1" x14ac:dyDescent="0.3">
      <c r="A151" s="500"/>
      <c r="B151" s="244">
        <v>146</v>
      </c>
      <c r="C151" s="95">
        <f>VLOOKUP(B:B,'Start List Kids'!C:F,2,FALSE)</f>
        <v>0</v>
      </c>
      <c r="D151" s="114">
        <f>VLOOKUP(B:B,'Start List Kids'!C:F,4,FALSE)</f>
        <v>0</v>
      </c>
      <c r="E151" s="12"/>
      <c r="F151" s="28"/>
      <c r="G151" s="28"/>
      <c r="H151" s="28"/>
      <c r="I151" s="30"/>
      <c r="J151" s="12"/>
      <c r="K151" s="28"/>
      <c r="L151" s="28"/>
      <c r="M151" s="28"/>
      <c r="N151" s="30"/>
      <c r="O151" s="12"/>
      <c r="P151" s="28"/>
      <c r="Q151" s="28"/>
      <c r="R151" s="28"/>
      <c r="S151" s="32"/>
      <c r="T151" s="16">
        <f t="shared" si="104"/>
        <v>0</v>
      </c>
      <c r="U151" s="191">
        <f t="shared" si="105"/>
        <v>0</v>
      </c>
      <c r="V151" s="191">
        <f t="shared" si="106"/>
        <v>0</v>
      </c>
      <c r="W151" s="191">
        <f t="shared" si="107"/>
        <v>0</v>
      </c>
      <c r="X151" s="192">
        <f t="shared" si="108"/>
        <v>0</v>
      </c>
      <c r="Y151" s="16">
        <f t="shared" si="109"/>
        <v>0</v>
      </c>
      <c r="Z151" s="191">
        <f t="shared" si="110"/>
        <v>0</v>
      </c>
      <c r="AA151" s="191">
        <f t="shared" si="111"/>
        <v>0</v>
      </c>
      <c r="AB151" s="191">
        <f t="shared" si="112"/>
        <v>0</v>
      </c>
      <c r="AC151" s="193">
        <f t="shared" si="113"/>
        <v>0</v>
      </c>
      <c r="AD151" s="65">
        <f t="shared" si="114"/>
        <v>0</v>
      </c>
      <c r="AE151" s="14">
        <f t="shared" si="115"/>
        <v>0</v>
      </c>
      <c r="AF151" s="14">
        <f t="shared" si="116"/>
        <v>0</v>
      </c>
      <c r="AG151" s="15">
        <f t="shared" si="117"/>
        <v>0</v>
      </c>
      <c r="AH151" s="15">
        <f t="shared" si="118"/>
        <v>0</v>
      </c>
      <c r="AI151" s="15">
        <f t="shared" si="119"/>
        <v>0</v>
      </c>
      <c r="AJ151" s="16">
        <f t="shared" si="120"/>
        <v>0</v>
      </c>
      <c r="AK151" s="16">
        <f t="shared" si="121"/>
        <v>0</v>
      </c>
      <c r="AL151" s="16">
        <f t="shared" si="122"/>
        <v>0</v>
      </c>
      <c r="AM151" s="17">
        <f t="shared" si="123"/>
        <v>0</v>
      </c>
      <c r="AN151" s="17">
        <f t="shared" si="124"/>
        <v>0</v>
      </c>
      <c r="AO151" s="17">
        <f t="shared" si="125"/>
        <v>0</v>
      </c>
      <c r="AP151" s="18">
        <f t="shared" si="126"/>
        <v>0</v>
      </c>
      <c r="AQ151" s="18">
        <f t="shared" si="127"/>
        <v>0</v>
      </c>
      <c r="AR151" s="18">
        <f t="shared" si="128"/>
        <v>0</v>
      </c>
      <c r="AS151" s="119">
        <f t="shared" si="129"/>
        <v>0</v>
      </c>
    </row>
    <row r="152" spans="1:45" hidden="1" x14ac:dyDescent="0.3">
      <c r="A152" s="500"/>
      <c r="B152" s="244">
        <v>147</v>
      </c>
      <c r="C152" s="95">
        <f>VLOOKUP(B:B,'Start List Kids'!C:F,2,FALSE)</f>
        <v>0</v>
      </c>
      <c r="D152" s="114">
        <f>VLOOKUP(B:B,'Start List Kids'!C:F,4,FALSE)</f>
        <v>0</v>
      </c>
      <c r="E152" s="12"/>
      <c r="F152" s="28"/>
      <c r="G152" s="28"/>
      <c r="H152" s="28"/>
      <c r="I152" s="30"/>
      <c r="J152" s="12"/>
      <c r="K152" s="28"/>
      <c r="L152" s="28"/>
      <c r="M152" s="28"/>
      <c r="N152" s="30"/>
      <c r="O152" s="12"/>
      <c r="P152" s="28"/>
      <c r="Q152" s="28"/>
      <c r="R152" s="28"/>
      <c r="S152" s="32"/>
      <c r="T152" s="16">
        <f t="shared" si="104"/>
        <v>0</v>
      </c>
      <c r="U152" s="191">
        <f t="shared" si="105"/>
        <v>0</v>
      </c>
      <c r="V152" s="191">
        <f t="shared" si="106"/>
        <v>0</v>
      </c>
      <c r="W152" s="191">
        <f t="shared" si="107"/>
        <v>0</v>
      </c>
      <c r="X152" s="192">
        <f t="shared" si="108"/>
        <v>0</v>
      </c>
      <c r="Y152" s="16">
        <f t="shared" si="109"/>
        <v>0</v>
      </c>
      <c r="Z152" s="191">
        <f t="shared" si="110"/>
        <v>0</v>
      </c>
      <c r="AA152" s="191">
        <f t="shared" si="111"/>
        <v>0</v>
      </c>
      <c r="AB152" s="191">
        <f t="shared" si="112"/>
        <v>0</v>
      </c>
      <c r="AC152" s="193">
        <f t="shared" si="113"/>
        <v>0</v>
      </c>
      <c r="AD152" s="65">
        <f t="shared" si="114"/>
        <v>0</v>
      </c>
      <c r="AE152" s="14">
        <f t="shared" si="115"/>
        <v>0</v>
      </c>
      <c r="AF152" s="14">
        <f t="shared" si="116"/>
        <v>0</v>
      </c>
      <c r="AG152" s="15">
        <f t="shared" si="117"/>
        <v>0</v>
      </c>
      <c r="AH152" s="15">
        <f t="shared" si="118"/>
        <v>0</v>
      </c>
      <c r="AI152" s="15">
        <f t="shared" si="119"/>
        <v>0</v>
      </c>
      <c r="AJ152" s="16">
        <f t="shared" si="120"/>
        <v>0</v>
      </c>
      <c r="AK152" s="16">
        <f t="shared" si="121"/>
        <v>0</v>
      </c>
      <c r="AL152" s="16">
        <f t="shared" si="122"/>
        <v>0</v>
      </c>
      <c r="AM152" s="17">
        <f t="shared" si="123"/>
        <v>0</v>
      </c>
      <c r="AN152" s="17">
        <f t="shared" si="124"/>
        <v>0</v>
      </c>
      <c r="AO152" s="17">
        <f t="shared" si="125"/>
        <v>0</v>
      </c>
      <c r="AP152" s="18">
        <f t="shared" si="126"/>
        <v>0</v>
      </c>
      <c r="AQ152" s="18">
        <f t="shared" si="127"/>
        <v>0</v>
      </c>
      <c r="AR152" s="18">
        <f t="shared" si="128"/>
        <v>0</v>
      </c>
      <c r="AS152" s="119">
        <f t="shared" si="129"/>
        <v>0</v>
      </c>
    </row>
    <row r="153" spans="1:45" hidden="1" x14ac:dyDescent="0.3">
      <c r="A153" s="500"/>
      <c r="B153" s="244">
        <v>148</v>
      </c>
      <c r="C153" s="95">
        <f>VLOOKUP(B:B,'Start List Kids'!C:F,2,FALSE)</f>
        <v>0</v>
      </c>
      <c r="D153" s="114">
        <f>VLOOKUP(B:B,'Start List Kids'!C:F,4,FALSE)</f>
        <v>0</v>
      </c>
      <c r="E153" s="12"/>
      <c r="F153" s="28"/>
      <c r="G153" s="28"/>
      <c r="H153" s="28"/>
      <c r="I153" s="30"/>
      <c r="J153" s="12"/>
      <c r="K153" s="28"/>
      <c r="L153" s="28"/>
      <c r="M153" s="28"/>
      <c r="N153" s="30"/>
      <c r="O153" s="12"/>
      <c r="P153" s="28"/>
      <c r="Q153" s="28"/>
      <c r="R153" s="28"/>
      <c r="S153" s="32"/>
      <c r="T153" s="16">
        <f t="shared" si="104"/>
        <v>0</v>
      </c>
      <c r="U153" s="191">
        <f t="shared" si="105"/>
        <v>0</v>
      </c>
      <c r="V153" s="191">
        <f t="shared" si="106"/>
        <v>0</v>
      </c>
      <c r="W153" s="191">
        <f t="shared" si="107"/>
        <v>0</v>
      </c>
      <c r="X153" s="192">
        <f t="shared" si="108"/>
        <v>0</v>
      </c>
      <c r="Y153" s="16">
        <f t="shared" si="109"/>
        <v>0</v>
      </c>
      <c r="Z153" s="191">
        <f t="shared" si="110"/>
        <v>0</v>
      </c>
      <c r="AA153" s="191">
        <f t="shared" si="111"/>
        <v>0</v>
      </c>
      <c r="AB153" s="191">
        <f t="shared" si="112"/>
        <v>0</v>
      </c>
      <c r="AC153" s="193">
        <f t="shared" si="113"/>
        <v>0</v>
      </c>
      <c r="AD153" s="65">
        <f t="shared" si="114"/>
        <v>0</v>
      </c>
      <c r="AE153" s="14">
        <f t="shared" si="115"/>
        <v>0</v>
      </c>
      <c r="AF153" s="14">
        <f t="shared" si="116"/>
        <v>0</v>
      </c>
      <c r="AG153" s="15">
        <f t="shared" si="117"/>
        <v>0</v>
      </c>
      <c r="AH153" s="15">
        <f t="shared" si="118"/>
        <v>0</v>
      </c>
      <c r="AI153" s="15">
        <f t="shared" si="119"/>
        <v>0</v>
      </c>
      <c r="AJ153" s="16">
        <f t="shared" si="120"/>
        <v>0</v>
      </c>
      <c r="AK153" s="16">
        <f t="shared" si="121"/>
        <v>0</v>
      </c>
      <c r="AL153" s="16">
        <f t="shared" si="122"/>
        <v>0</v>
      </c>
      <c r="AM153" s="17">
        <f t="shared" si="123"/>
        <v>0</v>
      </c>
      <c r="AN153" s="17">
        <f t="shared" si="124"/>
        <v>0</v>
      </c>
      <c r="AO153" s="17">
        <f t="shared" si="125"/>
        <v>0</v>
      </c>
      <c r="AP153" s="18">
        <f t="shared" si="126"/>
        <v>0</v>
      </c>
      <c r="AQ153" s="18">
        <f t="shared" si="127"/>
        <v>0</v>
      </c>
      <c r="AR153" s="18">
        <f t="shared" si="128"/>
        <v>0</v>
      </c>
      <c r="AS153" s="119">
        <f t="shared" si="129"/>
        <v>0</v>
      </c>
    </row>
    <row r="154" spans="1:45" hidden="1" x14ac:dyDescent="0.3">
      <c r="A154" s="500"/>
      <c r="B154" s="244">
        <v>149</v>
      </c>
      <c r="C154" s="95">
        <f>VLOOKUP(B:B,'Start List Kids'!C:F,2,FALSE)</f>
        <v>0</v>
      </c>
      <c r="D154" s="114">
        <f>VLOOKUP(B:B,'Start List Kids'!C:F,4,FALSE)</f>
        <v>0</v>
      </c>
      <c r="E154" s="12"/>
      <c r="F154" s="28"/>
      <c r="G154" s="28"/>
      <c r="H154" s="28"/>
      <c r="I154" s="30"/>
      <c r="J154" s="12"/>
      <c r="K154" s="28"/>
      <c r="L154" s="28"/>
      <c r="M154" s="28"/>
      <c r="N154" s="30"/>
      <c r="O154" s="12"/>
      <c r="P154" s="28"/>
      <c r="Q154" s="28"/>
      <c r="R154" s="28"/>
      <c r="S154" s="32"/>
      <c r="T154" s="16">
        <f t="shared" si="104"/>
        <v>0</v>
      </c>
      <c r="U154" s="191">
        <f t="shared" si="105"/>
        <v>0</v>
      </c>
      <c r="V154" s="191">
        <f t="shared" si="106"/>
        <v>0</v>
      </c>
      <c r="W154" s="191">
        <f t="shared" si="107"/>
        <v>0</v>
      </c>
      <c r="X154" s="192">
        <f t="shared" si="108"/>
        <v>0</v>
      </c>
      <c r="Y154" s="16">
        <f t="shared" si="109"/>
        <v>0</v>
      </c>
      <c r="Z154" s="191">
        <f t="shared" si="110"/>
        <v>0</v>
      </c>
      <c r="AA154" s="191">
        <f t="shared" si="111"/>
        <v>0</v>
      </c>
      <c r="AB154" s="191">
        <f t="shared" si="112"/>
        <v>0</v>
      </c>
      <c r="AC154" s="193">
        <f t="shared" si="113"/>
        <v>0</v>
      </c>
      <c r="AD154" s="65">
        <f t="shared" si="114"/>
        <v>0</v>
      </c>
      <c r="AE154" s="14">
        <f t="shared" si="115"/>
        <v>0</v>
      </c>
      <c r="AF154" s="14">
        <f t="shared" si="116"/>
        <v>0</v>
      </c>
      <c r="AG154" s="15">
        <f t="shared" si="117"/>
        <v>0</v>
      </c>
      <c r="AH154" s="15">
        <f t="shared" si="118"/>
        <v>0</v>
      </c>
      <c r="AI154" s="15">
        <f t="shared" si="119"/>
        <v>0</v>
      </c>
      <c r="AJ154" s="16">
        <f t="shared" si="120"/>
        <v>0</v>
      </c>
      <c r="AK154" s="16">
        <f t="shared" si="121"/>
        <v>0</v>
      </c>
      <c r="AL154" s="16">
        <f t="shared" si="122"/>
        <v>0</v>
      </c>
      <c r="AM154" s="17">
        <f t="shared" si="123"/>
        <v>0</v>
      </c>
      <c r="AN154" s="17">
        <f t="shared" si="124"/>
        <v>0</v>
      </c>
      <c r="AO154" s="17">
        <f t="shared" si="125"/>
        <v>0</v>
      </c>
      <c r="AP154" s="18">
        <f t="shared" si="126"/>
        <v>0</v>
      </c>
      <c r="AQ154" s="18">
        <f t="shared" si="127"/>
        <v>0</v>
      </c>
      <c r="AR154" s="18">
        <f t="shared" si="128"/>
        <v>0</v>
      </c>
      <c r="AS154" s="119">
        <f t="shared" si="129"/>
        <v>0</v>
      </c>
    </row>
    <row r="155" spans="1:45" x14ac:dyDescent="0.3">
      <c r="AD155" s="13"/>
      <c r="AE155" s="13"/>
      <c r="AF155" s="13"/>
      <c r="AJ155" s="13"/>
      <c r="AK155" s="13"/>
      <c r="AL155" s="13"/>
      <c r="AM155" s="13"/>
      <c r="AN155" s="13"/>
      <c r="AO155" s="13"/>
      <c r="AP155" s="13"/>
      <c r="AQ155" s="13"/>
      <c r="AR155" s="13"/>
    </row>
    <row r="156" spans="1:45" x14ac:dyDescent="0.3">
      <c r="AD156" s="13"/>
      <c r="AE156" s="13"/>
      <c r="AF156" s="13"/>
      <c r="AJ156" s="13"/>
      <c r="AK156" s="13"/>
      <c r="AL156" s="13"/>
      <c r="AM156" s="13"/>
      <c r="AN156" s="13"/>
      <c r="AO156" s="13"/>
      <c r="AP156" s="13"/>
      <c r="AQ156" s="13"/>
      <c r="AR156" s="13"/>
    </row>
    <row r="157" spans="1:45" x14ac:dyDescent="0.3">
      <c r="AD157" s="13"/>
      <c r="AE157" s="13"/>
      <c r="AF157" s="13"/>
      <c r="AJ157" s="13"/>
      <c r="AK157" s="13"/>
      <c r="AL157" s="13"/>
      <c r="AM157" s="13"/>
      <c r="AN157" s="13"/>
      <c r="AO157" s="13"/>
      <c r="AP157" s="13"/>
      <c r="AQ157" s="13"/>
      <c r="AR157" s="13"/>
    </row>
    <row r="158" spans="1:45" x14ac:dyDescent="0.3">
      <c r="AD158" s="13"/>
      <c r="AE158" s="13"/>
      <c r="AF158" s="13"/>
      <c r="AJ158" s="13"/>
      <c r="AK158" s="13"/>
      <c r="AL158" s="13"/>
      <c r="AM158" s="13"/>
      <c r="AN158" s="13"/>
      <c r="AO158" s="13"/>
      <c r="AP158" s="13"/>
      <c r="AQ158" s="13"/>
      <c r="AR158" s="13"/>
    </row>
    <row r="159" spans="1:45" x14ac:dyDescent="0.3">
      <c r="AD159" s="13"/>
      <c r="AE159" s="13"/>
      <c r="AF159" s="13"/>
      <c r="AJ159" s="13"/>
      <c r="AK159" s="13"/>
      <c r="AL159" s="13"/>
      <c r="AM159" s="13"/>
      <c r="AN159" s="13"/>
      <c r="AO159" s="13"/>
      <c r="AP159" s="13"/>
      <c r="AQ159" s="13"/>
      <c r="AR159" s="13"/>
    </row>
    <row r="160" spans="1:45" x14ac:dyDescent="0.3">
      <c r="AD160" s="13"/>
      <c r="AE160" s="13"/>
      <c r="AF160" s="13"/>
      <c r="AJ160" s="13"/>
      <c r="AK160" s="13"/>
      <c r="AL160" s="13"/>
      <c r="AM160" s="13"/>
      <c r="AN160" s="13"/>
      <c r="AO160" s="13"/>
      <c r="AP160" s="13"/>
      <c r="AQ160" s="13"/>
      <c r="AR160" s="13"/>
    </row>
    <row r="161" spans="30:44" x14ac:dyDescent="0.3">
      <c r="AD161" s="13"/>
      <c r="AE161" s="13"/>
      <c r="AF161" s="13"/>
      <c r="AJ161" s="13"/>
      <c r="AK161" s="13"/>
      <c r="AL161" s="13"/>
      <c r="AM161" s="13"/>
      <c r="AN161" s="13"/>
      <c r="AO161" s="13"/>
      <c r="AP161" s="13"/>
      <c r="AQ161" s="13"/>
      <c r="AR161" s="13"/>
    </row>
    <row r="162" spans="30:44" x14ac:dyDescent="0.3">
      <c r="AD162" s="13"/>
      <c r="AE162" s="13"/>
      <c r="AF162" s="13"/>
      <c r="AJ162" s="13"/>
      <c r="AK162" s="13"/>
      <c r="AL162" s="13"/>
      <c r="AM162" s="13"/>
      <c r="AN162" s="13"/>
      <c r="AO162" s="13"/>
      <c r="AP162" s="13"/>
      <c r="AQ162" s="13"/>
      <c r="AR162" s="13"/>
    </row>
    <row r="163" spans="30:44" x14ac:dyDescent="0.3">
      <c r="AD163" s="13"/>
      <c r="AE163" s="13"/>
      <c r="AF163" s="13"/>
      <c r="AJ163" s="13"/>
      <c r="AK163" s="13"/>
      <c r="AL163" s="13"/>
      <c r="AM163" s="13"/>
      <c r="AN163" s="13"/>
      <c r="AO163" s="13"/>
      <c r="AP163" s="13"/>
      <c r="AQ163" s="13"/>
      <c r="AR163" s="13"/>
    </row>
    <row r="164" spans="30:44" x14ac:dyDescent="0.3">
      <c r="AD164" s="13"/>
      <c r="AE164" s="13"/>
      <c r="AF164" s="13"/>
      <c r="AJ164" s="13"/>
      <c r="AK164" s="13"/>
      <c r="AL164" s="13"/>
      <c r="AM164" s="13"/>
      <c r="AN164" s="13"/>
      <c r="AO164" s="13"/>
      <c r="AP164" s="13"/>
      <c r="AQ164" s="13"/>
      <c r="AR164" s="13"/>
    </row>
    <row r="165" spans="30:44" x14ac:dyDescent="0.3">
      <c r="AD165" s="13"/>
      <c r="AE165" s="13"/>
      <c r="AF165" s="13"/>
      <c r="AJ165" s="13"/>
      <c r="AK165" s="13"/>
      <c r="AL165" s="13"/>
      <c r="AM165" s="13"/>
      <c r="AN165" s="13"/>
      <c r="AO165" s="13"/>
      <c r="AP165" s="13"/>
      <c r="AQ165" s="13"/>
      <c r="AR165" s="13"/>
    </row>
    <row r="166" spans="30:44" x14ac:dyDescent="0.3">
      <c r="AD166" s="13"/>
      <c r="AE166" s="13"/>
      <c r="AF166" s="13"/>
      <c r="AJ166" s="13"/>
      <c r="AK166" s="13"/>
      <c r="AL166" s="13"/>
      <c r="AM166" s="13"/>
      <c r="AN166" s="13"/>
      <c r="AO166" s="13"/>
      <c r="AP166" s="13"/>
      <c r="AQ166" s="13"/>
      <c r="AR166" s="13"/>
    </row>
    <row r="167" spans="30:44" x14ac:dyDescent="0.3">
      <c r="AD167" s="13"/>
      <c r="AE167" s="13"/>
      <c r="AF167" s="13"/>
      <c r="AJ167" s="13"/>
      <c r="AK167" s="13"/>
      <c r="AL167" s="13"/>
      <c r="AM167" s="13"/>
      <c r="AN167" s="13"/>
      <c r="AO167" s="13"/>
      <c r="AP167" s="13"/>
      <c r="AQ167" s="13"/>
      <c r="AR167" s="13"/>
    </row>
    <row r="168" spans="30:44" x14ac:dyDescent="0.3">
      <c r="AD168" s="13"/>
      <c r="AE168" s="13"/>
      <c r="AF168" s="13"/>
      <c r="AJ168" s="13"/>
      <c r="AK168" s="13"/>
      <c r="AL168" s="13"/>
      <c r="AM168" s="13"/>
      <c r="AN168" s="13"/>
      <c r="AO168" s="13"/>
      <c r="AP168" s="13"/>
      <c r="AQ168" s="13"/>
      <c r="AR168" s="13"/>
    </row>
    <row r="169" spans="30:44" x14ac:dyDescent="0.3">
      <c r="AD169" s="13"/>
      <c r="AE169" s="13"/>
      <c r="AF169" s="13"/>
      <c r="AJ169" s="13"/>
      <c r="AK169" s="13"/>
      <c r="AL169" s="13"/>
      <c r="AM169" s="13"/>
      <c r="AN169" s="13"/>
      <c r="AO169" s="13"/>
      <c r="AP169" s="13"/>
      <c r="AQ169" s="13"/>
      <c r="AR169" s="13"/>
    </row>
    <row r="170" spans="30:44" x14ac:dyDescent="0.3">
      <c r="AD170" s="13"/>
      <c r="AE170" s="13"/>
      <c r="AF170" s="13"/>
      <c r="AJ170" s="13"/>
      <c r="AK170" s="13"/>
      <c r="AL170" s="13"/>
      <c r="AM170" s="13"/>
      <c r="AN170" s="13"/>
      <c r="AO170" s="13"/>
      <c r="AP170" s="13"/>
      <c r="AQ170" s="13"/>
      <c r="AR170" s="13"/>
    </row>
    <row r="171" spans="30:44" x14ac:dyDescent="0.3">
      <c r="AD171" s="13"/>
      <c r="AE171" s="13"/>
      <c r="AF171" s="13"/>
      <c r="AJ171" s="13"/>
      <c r="AK171" s="13"/>
      <c r="AL171" s="13"/>
      <c r="AM171" s="13"/>
      <c r="AN171" s="13"/>
      <c r="AO171" s="13"/>
      <c r="AP171" s="13"/>
      <c r="AQ171" s="13"/>
      <c r="AR171" s="13"/>
    </row>
    <row r="172" spans="30:44" x14ac:dyDescent="0.3">
      <c r="AD172" s="13"/>
      <c r="AE172" s="13"/>
      <c r="AF172" s="13"/>
      <c r="AJ172" s="13"/>
      <c r="AK172" s="13"/>
      <c r="AL172" s="13"/>
      <c r="AM172" s="13"/>
      <c r="AN172" s="13"/>
      <c r="AO172" s="13"/>
      <c r="AP172" s="13"/>
      <c r="AQ172" s="13"/>
      <c r="AR172" s="13"/>
    </row>
    <row r="173" spans="30:44" x14ac:dyDescent="0.3">
      <c r="AD173" s="13"/>
      <c r="AE173" s="13"/>
      <c r="AF173" s="13"/>
      <c r="AJ173" s="13"/>
      <c r="AK173" s="13"/>
      <c r="AL173" s="13"/>
      <c r="AM173" s="13"/>
      <c r="AN173" s="13"/>
      <c r="AO173" s="13"/>
      <c r="AP173" s="13"/>
      <c r="AQ173" s="13"/>
      <c r="AR173" s="13"/>
    </row>
    <row r="174" spans="30:44" x14ac:dyDescent="0.3">
      <c r="AD174" s="13"/>
      <c r="AE174" s="13"/>
      <c r="AF174" s="13"/>
      <c r="AJ174" s="13"/>
      <c r="AK174" s="13"/>
      <c r="AL174" s="13"/>
      <c r="AM174" s="13"/>
      <c r="AN174" s="13"/>
      <c r="AO174" s="13"/>
      <c r="AP174" s="13"/>
      <c r="AQ174" s="13"/>
      <c r="AR174" s="13"/>
    </row>
    <row r="175" spans="30:44" x14ac:dyDescent="0.3">
      <c r="AD175" s="13"/>
      <c r="AE175" s="13"/>
      <c r="AF175" s="13"/>
      <c r="AJ175" s="13"/>
      <c r="AK175" s="13"/>
      <c r="AL175" s="13"/>
      <c r="AM175" s="13"/>
      <c r="AN175" s="13"/>
      <c r="AO175" s="13"/>
      <c r="AP175" s="13"/>
      <c r="AQ175" s="13"/>
      <c r="AR175" s="13"/>
    </row>
    <row r="176" spans="30:44" x14ac:dyDescent="0.3">
      <c r="AD176" s="13"/>
      <c r="AE176" s="13"/>
      <c r="AF176" s="13"/>
      <c r="AJ176" s="13"/>
      <c r="AK176" s="13"/>
      <c r="AL176" s="13"/>
      <c r="AM176" s="13"/>
      <c r="AN176" s="13"/>
      <c r="AO176" s="13"/>
      <c r="AP176" s="13"/>
      <c r="AQ176" s="13"/>
      <c r="AR176" s="13"/>
    </row>
    <row r="177" spans="30:44" x14ac:dyDescent="0.3">
      <c r="AD177" s="13"/>
      <c r="AE177" s="13"/>
      <c r="AF177" s="13"/>
      <c r="AJ177" s="13"/>
      <c r="AK177" s="13"/>
      <c r="AL177" s="13"/>
      <c r="AM177" s="13"/>
      <c r="AN177" s="13"/>
      <c r="AO177" s="13"/>
      <c r="AP177" s="13"/>
      <c r="AQ177" s="13"/>
      <c r="AR177" s="13"/>
    </row>
    <row r="178" spans="30:44" x14ac:dyDescent="0.3">
      <c r="AD178" s="13"/>
      <c r="AE178" s="13"/>
      <c r="AF178" s="13"/>
      <c r="AJ178" s="13"/>
      <c r="AK178" s="13"/>
      <c r="AL178" s="13"/>
      <c r="AM178" s="13"/>
      <c r="AN178" s="13"/>
      <c r="AO178" s="13"/>
      <c r="AP178" s="13"/>
      <c r="AQ178" s="13"/>
      <c r="AR178" s="13"/>
    </row>
    <row r="179" spans="30:44" x14ac:dyDescent="0.3">
      <c r="AD179" s="13"/>
      <c r="AE179" s="13"/>
      <c r="AF179" s="13"/>
      <c r="AJ179" s="13"/>
      <c r="AK179" s="13"/>
      <c r="AL179" s="13"/>
      <c r="AM179" s="13"/>
      <c r="AN179" s="13"/>
      <c r="AO179" s="13"/>
      <c r="AP179" s="13"/>
      <c r="AQ179" s="13"/>
      <c r="AR179" s="13"/>
    </row>
    <row r="180" spans="30:44" x14ac:dyDescent="0.3">
      <c r="AD180" s="13"/>
      <c r="AE180" s="13"/>
      <c r="AF180" s="13"/>
      <c r="AJ180" s="13"/>
      <c r="AK180" s="13"/>
      <c r="AL180" s="13"/>
      <c r="AM180" s="13"/>
      <c r="AN180" s="13"/>
      <c r="AO180" s="13"/>
      <c r="AP180" s="13"/>
      <c r="AQ180" s="13"/>
      <c r="AR180" s="13"/>
    </row>
    <row r="181" spans="30:44" x14ac:dyDescent="0.3">
      <c r="AD181" s="13"/>
      <c r="AE181" s="13"/>
      <c r="AF181" s="13"/>
      <c r="AJ181" s="13"/>
      <c r="AK181" s="13"/>
      <c r="AL181" s="13"/>
      <c r="AM181" s="13"/>
      <c r="AN181" s="13"/>
      <c r="AO181" s="13"/>
      <c r="AP181" s="13"/>
      <c r="AQ181" s="13"/>
      <c r="AR181" s="13"/>
    </row>
    <row r="182" spans="30:44" x14ac:dyDescent="0.3">
      <c r="AD182" s="13"/>
      <c r="AE182" s="13"/>
      <c r="AF182" s="13"/>
      <c r="AJ182" s="13"/>
      <c r="AK182" s="13"/>
      <c r="AL182" s="13"/>
      <c r="AM182" s="13"/>
      <c r="AN182" s="13"/>
      <c r="AO182" s="13"/>
      <c r="AP182" s="13"/>
      <c r="AQ182" s="13"/>
      <c r="AR182" s="13"/>
    </row>
    <row r="183" spans="30:44" x14ac:dyDescent="0.3">
      <c r="AD183" s="13"/>
      <c r="AE183" s="13"/>
      <c r="AF183" s="13"/>
      <c r="AJ183" s="13"/>
      <c r="AK183" s="13"/>
      <c r="AL183" s="13"/>
      <c r="AM183" s="13"/>
      <c r="AN183" s="13"/>
      <c r="AO183" s="13"/>
      <c r="AP183" s="13"/>
      <c r="AQ183" s="13"/>
      <c r="AR183" s="13"/>
    </row>
    <row r="184" spans="30:44" x14ac:dyDescent="0.3">
      <c r="AD184" s="13"/>
      <c r="AE184" s="13"/>
      <c r="AF184" s="13"/>
      <c r="AJ184" s="13"/>
      <c r="AK184" s="13"/>
      <c r="AL184" s="13"/>
      <c r="AM184" s="13"/>
      <c r="AN184" s="13"/>
      <c r="AO184" s="13"/>
      <c r="AP184" s="13"/>
      <c r="AQ184" s="13"/>
      <c r="AR184" s="13"/>
    </row>
    <row r="185" spans="30:44" x14ac:dyDescent="0.3">
      <c r="AD185" s="13"/>
      <c r="AE185" s="13"/>
      <c r="AF185" s="13"/>
      <c r="AJ185" s="13"/>
      <c r="AK185" s="13"/>
      <c r="AL185" s="13"/>
      <c r="AM185" s="13"/>
      <c r="AN185" s="13"/>
      <c r="AO185" s="13"/>
      <c r="AP185" s="13"/>
      <c r="AQ185" s="13"/>
      <c r="AR185" s="13"/>
    </row>
    <row r="186" spans="30:44" x14ac:dyDescent="0.3">
      <c r="AD186" s="13"/>
      <c r="AE186" s="13"/>
      <c r="AF186" s="13"/>
      <c r="AJ186" s="13"/>
      <c r="AK186" s="13"/>
      <c r="AL186" s="13"/>
      <c r="AM186" s="13"/>
      <c r="AN186" s="13"/>
      <c r="AO186" s="13"/>
      <c r="AP186" s="13"/>
      <c r="AQ186" s="13"/>
      <c r="AR186" s="13"/>
    </row>
    <row r="187" spans="30:44" x14ac:dyDescent="0.3">
      <c r="AD187" s="13"/>
      <c r="AE187" s="13"/>
      <c r="AF187" s="13"/>
      <c r="AJ187" s="13"/>
      <c r="AK187" s="13"/>
      <c r="AL187" s="13"/>
      <c r="AM187" s="13"/>
      <c r="AN187" s="13"/>
      <c r="AO187" s="13"/>
      <c r="AP187" s="13"/>
      <c r="AQ187" s="13"/>
      <c r="AR187" s="13"/>
    </row>
    <row r="188" spans="30:44" x14ac:dyDescent="0.3">
      <c r="AD188" s="13"/>
      <c r="AE188" s="13"/>
      <c r="AF188" s="13"/>
      <c r="AJ188" s="13"/>
      <c r="AK188" s="13"/>
      <c r="AL188" s="13"/>
      <c r="AM188" s="13"/>
      <c r="AN188" s="13"/>
      <c r="AO188" s="13"/>
      <c r="AP188" s="13"/>
      <c r="AQ188" s="13"/>
      <c r="AR188" s="13"/>
    </row>
    <row r="189" spans="30:44" x14ac:dyDescent="0.3">
      <c r="AD189" s="13"/>
      <c r="AE189" s="13"/>
      <c r="AF189" s="13"/>
      <c r="AJ189" s="13"/>
      <c r="AK189" s="13"/>
      <c r="AL189" s="13"/>
      <c r="AM189" s="13"/>
      <c r="AN189" s="13"/>
      <c r="AO189" s="13"/>
      <c r="AP189" s="13"/>
      <c r="AQ189" s="13"/>
      <c r="AR189" s="13"/>
    </row>
    <row r="190" spans="30:44" x14ac:dyDescent="0.3">
      <c r="AD190" s="13"/>
      <c r="AE190" s="13"/>
      <c r="AF190" s="13"/>
      <c r="AJ190" s="13"/>
      <c r="AK190" s="13"/>
      <c r="AL190" s="13"/>
      <c r="AM190" s="13"/>
      <c r="AN190" s="13"/>
      <c r="AO190" s="13"/>
      <c r="AP190" s="13"/>
      <c r="AQ190" s="13"/>
      <c r="AR190" s="13"/>
    </row>
    <row r="191" spans="30:44" x14ac:dyDescent="0.3">
      <c r="AD191" s="13"/>
      <c r="AE191" s="13"/>
      <c r="AF191" s="13"/>
      <c r="AJ191" s="13"/>
      <c r="AK191" s="13"/>
      <c r="AL191" s="13"/>
      <c r="AM191" s="13"/>
      <c r="AN191" s="13"/>
      <c r="AO191" s="13"/>
      <c r="AP191" s="13"/>
      <c r="AQ191" s="13"/>
      <c r="AR191" s="13"/>
    </row>
    <row r="192" spans="30:44" x14ac:dyDescent="0.3">
      <c r="AD192" s="13"/>
      <c r="AE192" s="13"/>
      <c r="AF192" s="13"/>
      <c r="AJ192" s="13"/>
      <c r="AK192" s="13"/>
      <c r="AL192" s="13"/>
      <c r="AM192" s="13"/>
      <c r="AN192" s="13"/>
      <c r="AO192" s="13"/>
      <c r="AP192" s="13"/>
      <c r="AQ192" s="13"/>
      <c r="AR192" s="13"/>
    </row>
    <row r="193" spans="30:44" x14ac:dyDescent="0.3">
      <c r="AD193" s="13"/>
      <c r="AE193" s="13"/>
      <c r="AF193" s="13"/>
      <c r="AJ193" s="13"/>
      <c r="AK193" s="13"/>
      <c r="AL193" s="13"/>
      <c r="AM193" s="13"/>
      <c r="AN193" s="13"/>
      <c r="AO193" s="13"/>
      <c r="AP193" s="13"/>
      <c r="AQ193" s="13"/>
      <c r="AR193" s="13"/>
    </row>
    <row r="194" spans="30:44" x14ac:dyDescent="0.3">
      <c r="AD194" s="13"/>
      <c r="AE194" s="13"/>
      <c r="AF194" s="13"/>
      <c r="AJ194" s="13"/>
      <c r="AK194" s="13"/>
      <c r="AL194" s="13"/>
      <c r="AM194" s="13"/>
      <c r="AN194" s="13"/>
      <c r="AO194" s="13"/>
      <c r="AP194" s="13"/>
      <c r="AQ194" s="13"/>
      <c r="AR194" s="13"/>
    </row>
    <row r="195" spans="30:44" x14ac:dyDescent="0.3">
      <c r="AD195" s="13"/>
      <c r="AE195" s="13"/>
      <c r="AF195" s="13"/>
      <c r="AJ195" s="13"/>
      <c r="AK195" s="13"/>
      <c r="AL195" s="13"/>
      <c r="AM195" s="13"/>
      <c r="AN195" s="13"/>
      <c r="AO195" s="13"/>
      <c r="AP195" s="13"/>
      <c r="AQ195" s="13"/>
      <c r="AR195" s="13"/>
    </row>
    <row r="196" spans="30:44" x14ac:dyDescent="0.3">
      <c r="AD196" s="13"/>
      <c r="AE196" s="13"/>
      <c r="AF196" s="13"/>
      <c r="AJ196" s="13"/>
      <c r="AK196" s="13"/>
      <c r="AL196" s="13"/>
      <c r="AM196" s="13"/>
      <c r="AN196" s="13"/>
      <c r="AO196" s="13"/>
      <c r="AP196" s="13"/>
      <c r="AQ196" s="13"/>
      <c r="AR196" s="13"/>
    </row>
    <row r="197" spans="30:44" x14ac:dyDescent="0.3">
      <c r="AD197" s="13"/>
      <c r="AE197" s="13"/>
      <c r="AF197" s="13"/>
      <c r="AJ197" s="13"/>
      <c r="AK197" s="13"/>
      <c r="AL197" s="13"/>
      <c r="AM197" s="13"/>
      <c r="AN197" s="13"/>
      <c r="AO197" s="13"/>
      <c r="AP197" s="13"/>
      <c r="AQ197" s="13"/>
      <c r="AR197" s="13"/>
    </row>
    <row r="198" spans="30:44" x14ac:dyDescent="0.3">
      <c r="AD198" s="13"/>
      <c r="AE198" s="13"/>
      <c r="AF198" s="13"/>
      <c r="AJ198" s="13"/>
      <c r="AK198" s="13"/>
      <c r="AL198" s="13"/>
      <c r="AM198" s="13"/>
      <c r="AN198" s="13"/>
      <c r="AO198" s="13"/>
      <c r="AP198" s="13"/>
      <c r="AQ198" s="13"/>
      <c r="AR198" s="13"/>
    </row>
    <row r="199" spans="30:44" x14ac:dyDescent="0.3">
      <c r="AD199" s="13"/>
      <c r="AE199" s="13"/>
      <c r="AF199" s="13"/>
      <c r="AJ199" s="13"/>
      <c r="AK199" s="13"/>
      <c r="AL199" s="13"/>
      <c r="AM199" s="13"/>
      <c r="AN199" s="13"/>
      <c r="AO199" s="13"/>
      <c r="AP199" s="13"/>
      <c r="AQ199" s="13"/>
      <c r="AR199" s="13"/>
    </row>
    <row r="200" spans="30:44" x14ac:dyDescent="0.3">
      <c r="AD200" s="13"/>
      <c r="AE200" s="13"/>
      <c r="AF200" s="13"/>
      <c r="AJ200" s="13"/>
      <c r="AK200" s="13"/>
      <c r="AL200" s="13"/>
      <c r="AM200" s="13"/>
      <c r="AN200" s="13"/>
      <c r="AO200" s="13"/>
      <c r="AP200" s="13"/>
      <c r="AQ200" s="13"/>
      <c r="AR200" s="13"/>
    </row>
    <row r="201" spans="30:44" x14ac:dyDescent="0.3">
      <c r="AD201" s="13"/>
      <c r="AE201" s="13"/>
      <c r="AF201" s="13"/>
      <c r="AJ201" s="13"/>
      <c r="AK201" s="13"/>
      <c r="AL201" s="13"/>
      <c r="AM201" s="13"/>
      <c r="AN201" s="13"/>
      <c r="AO201" s="13"/>
      <c r="AP201" s="13"/>
      <c r="AQ201" s="13"/>
      <c r="AR201" s="13"/>
    </row>
    <row r="202" spans="30:44" x14ac:dyDescent="0.3">
      <c r="AD202" s="13"/>
      <c r="AE202" s="13"/>
      <c r="AF202" s="13"/>
      <c r="AJ202" s="13"/>
      <c r="AK202" s="13"/>
      <c r="AL202" s="13"/>
      <c r="AM202" s="13"/>
      <c r="AN202" s="13"/>
      <c r="AO202" s="13"/>
      <c r="AP202" s="13"/>
      <c r="AQ202" s="13"/>
      <c r="AR202" s="13"/>
    </row>
    <row r="203" spans="30:44" x14ac:dyDescent="0.3">
      <c r="AD203" s="13"/>
      <c r="AE203" s="13"/>
      <c r="AF203" s="13"/>
      <c r="AJ203" s="13"/>
      <c r="AK203" s="13"/>
      <c r="AL203" s="13"/>
      <c r="AM203" s="13"/>
      <c r="AN203" s="13"/>
      <c r="AO203" s="13"/>
      <c r="AP203" s="13"/>
      <c r="AQ203" s="13"/>
      <c r="AR203" s="13"/>
    </row>
    <row r="204" spans="30:44" x14ac:dyDescent="0.3">
      <c r="AD204" s="13"/>
      <c r="AE204" s="13"/>
      <c r="AF204" s="13"/>
      <c r="AJ204" s="13"/>
      <c r="AK204" s="13"/>
      <c r="AL204" s="13"/>
      <c r="AM204" s="13"/>
      <c r="AN204" s="13"/>
      <c r="AO204" s="13"/>
      <c r="AP204" s="13"/>
      <c r="AQ204" s="13"/>
      <c r="AR204" s="13"/>
    </row>
    <row r="205" spans="30:44" x14ac:dyDescent="0.3">
      <c r="AD205" s="13"/>
      <c r="AE205" s="13"/>
      <c r="AF205" s="13"/>
      <c r="AJ205" s="13"/>
      <c r="AK205" s="13"/>
      <c r="AL205" s="13"/>
      <c r="AM205" s="13"/>
      <c r="AN205" s="13"/>
      <c r="AO205" s="13"/>
      <c r="AP205" s="13"/>
      <c r="AQ205" s="13"/>
      <c r="AR205" s="13"/>
    </row>
    <row r="206" spans="30:44" x14ac:dyDescent="0.3">
      <c r="AD206" s="13"/>
      <c r="AE206" s="13"/>
      <c r="AF206" s="13"/>
      <c r="AJ206" s="13"/>
      <c r="AK206" s="13"/>
      <c r="AL206" s="13"/>
      <c r="AM206" s="13"/>
      <c r="AN206" s="13"/>
      <c r="AO206" s="13"/>
      <c r="AP206" s="13"/>
      <c r="AQ206" s="13"/>
      <c r="AR206" s="13"/>
    </row>
    <row r="207" spans="30:44" x14ac:dyDescent="0.3">
      <c r="AD207" s="13"/>
      <c r="AE207" s="13"/>
      <c r="AF207" s="13"/>
      <c r="AJ207" s="13"/>
      <c r="AK207" s="13"/>
      <c r="AL207" s="13"/>
      <c r="AM207" s="13"/>
      <c r="AN207" s="13"/>
      <c r="AO207" s="13"/>
      <c r="AP207" s="13"/>
      <c r="AQ207" s="13"/>
      <c r="AR207" s="13"/>
    </row>
    <row r="208" spans="30:44" x14ac:dyDescent="0.3">
      <c r="AD208" s="13"/>
      <c r="AE208" s="13"/>
      <c r="AF208" s="13"/>
      <c r="AJ208" s="13"/>
      <c r="AK208" s="13"/>
      <c r="AL208" s="13"/>
      <c r="AM208" s="13"/>
      <c r="AN208" s="13"/>
      <c r="AO208" s="13"/>
      <c r="AP208" s="13"/>
      <c r="AQ208" s="13"/>
      <c r="AR208" s="13"/>
    </row>
    <row r="209" spans="30:44" x14ac:dyDescent="0.3">
      <c r="AD209" s="13"/>
      <c r="AE209" s="13"/>
      <c r="AF209" s="13"/>
      <c r="AJ209" s="13"/>
      <c r="AK209" s="13"/>
      <c r="AL209" s="13"/>
      <c r="AM209" s="13"/>
      <c r="AN209" s="13"/>
      <c r="AO209" s="13"/>
      <c r="AP209" s="13"/>
      <c r="AQ209" s="13"/>
      <c r="AR209" s="13"/>
    </row>
    <row r="210" spans="30:44" x14ac:dyDescent="0.3">
      <c r="AD210" s="13"/>
      <c r="AE210" s="13"/>
      <c r="AF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30:44" x14ac:dyDescent="0.3">
      <c r="AD211" s="13"/>
      <c r="AE211" s="13"/>
      <c r="AF211" s="13"/>
      <c r="AJ211" s="13"/>
      <c r="AK211" s="13"/>
      <c r="AL211" s="13"/>
      <c r="AM211" s="13"/>
      <c r="AN211" s="13"/>
      <c r="AO211" s="13"/>
      <c r="AP211" s="13"/>
      <c r="AQ211" s="13"/>
      <c r="AR211" s="13"/>
    </row>
    <row r="212" spans="30:44" x14ac:dyDescent="0.3">
      <c r="AD212" s="13"/>
      <c r="AE212" s="13"/>
      <c r="AF212" s="13"/>
      <c r="AJ212" s="13"/>
      <c r="AK212" s="13"/>
      <c r="AL212" s="13"/>
      <c r="AM212" s="13"/>
      <c r="AN212" s="13"/>
      <c r="AO212" s="13"/>
      <c r="AP212" s="13"/>
      <c r="AQ212" s="13"/>
      <c r="AR212" s="13"/>
    </row>
    <row r="213" spans="30:44" x14ac:dyDescent="0.3">
      <c r="AD213" s="13"/>
      <c r="AE213" s="13"/>
      <c r="AF213" s="13"/>
      <c r="AJ213" s="13"/>
      <c r="AK213" s="13"/>
      <c r="AL213" s="13"/>
      <c r="AM213" s="13"/>
      <c r="AN213" s="13"/>
      <c r="AO213" s="13"/>
      <c r="AP213" s="13"/>
      <c r="AQ213" s="13"/>
      <c r="AR213" s="13"/>
    </row>
    <row r="214" spans="30:44" x14ac:dyDescent="0.3">
      <c r="AD214" s="13"/>
      <c r="AE214" s="13"/>
      <c r="AF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30:44" x14ac:dyDescent="0.3">
      <c r="AD215" s="13"/>
      <c r="AE215" s="13"/>
      <c r="AF215" s="13"/>
      <c r="AJ215" s="13"/>
      <c r="AK215" s="13"/>
      <c r="AL215" s="13"/>
      <c r="AM215" s="13"/>
      <c r="AN215" s="13"/>
      <c r="AO215" s="13"/>
      <c r="AP215" s="13"/>
      <c r="AQ215" s="13"/>
      <c r="AR215" s="13"/>
    </row>
    <row r="216" spans="30:44" x14ac:dyDescent="0.3">
      <c r="AD216" s="13"/>
      <c r="AE216" s="13"/>
      <c r="AF216" s="13"/>
      <c r="AJ216" s="13"/>
      <c r="AK216" s="13"/>
      <c r="AL216" s="13"/>
      <c r="AM216" s="13"/>
      <c r="AN216" s="13"/>
      <c r="AO216" s="13"/>
      <c r="AP216" s="13"/>
      <c r="AQ216" s="13"/>
      <c r="AR216" s="13"/>
    </row>
    <row r="217" spans="30:44" x14ac:dyDescent="0.3">
      <c r="AD217" s="13"/>
      <c r="AE217" s="13"/>
      <c r="AF217" s="13"/>
      <c r="AJ217" s="13"/>
      <c r="AK217" s="13"/>
      <c r="AL217" s="13"/>
      <c r="AM217" s="13"/>
      <c r="AN217" s="13"/>
      <c r="AO217" s="13"/>
      <c r="AP217" s="13"/>
      <c r="AQ217" s="13"/>
      <c r="AR217" s="13"/>
    </row>
    <row r="218" spans="30:44" x14ac:dyDescent="0.3">
      <c r="AD218" s="13"/>
      <c r="AE218" s="13"/>
      <c r="AF218" s="13"/>
      <c r="AJ218" s="13"/>
      <c r="AK218" s="13"/>
      <c r="AL218" s="13"/>
      <c r="AM218" s="13"/>
      <c r="AN218" s="13"/>
      <c r="AO218" s="13"/>
      <c r="AP218" s="13"/>
      <c r="AQ218" s="13"/>
      <c r="AR218" s="13"/>
    </row>
    <row r="219" spans="30:44" x14ac:dyDescent="0.3">
      <c r="AD219" s="13"/>
      <c r="AE219" s="13"/>
      <c r="AF219" s="13"/>
      <c r="AJ219" s="13"/>
      <c r="AK219" s="13"/>
      <c r="AL219" s="13"/>
      <c r="AM219" s="13"/>
      <c r="AN219" s="13"/>
      <c r="AO219" s="13"/>
      <c r="AP219" s="13"/>
      <c r="AQ219" s="13"/>
      <c r="AR219" s="13"/>
    </row>
    <row r="220" spans="30:44" x14ac:dyDescent="0.3">
      <c r="AD220" s="13"/>
      <c r="AE220" s="13"/>
      <c r="AF220" s="13"/>
      <c r="AJ220" s="13"/>
      <c r="AK220" s="13"/>
      <c r="AL220" s="13"/>
      <c r="AM220" s="13"/>
      <c r="AN220" s="13"/>
      <c r="AO220" s="13"/>
      <c r="AP220" s="13"/>
      <c r="AQ220" s="13"/>
      <c r="AR220" s="13"/>
    </row>
    <row r="221" spans="30:44" x14ac:dyDescent="0.3">
      <c r="AD221" s="13"/>
      <c r="AE221" s="13"/>
      <c r="AF221" s="13"/>
      <c r="AJ221" s="13"/>
      <c r="AK221" s="13"/>
      <c r="AL221" s="13"/>
      <c r="AM221" s="13"/>
      <c r="AN221" s="13"/>
      <c r="AO221" s="13"/>
      <c r="AP221" s="13"/>
      <c r="AQ221" s="13"/>
      <c r="AR221" s="13"/>
    </row>
    <row r="222" spans="30:44" x14ac:dyDescent="0.3">
      <c r="AD222" s="13"/>
      <c r="AE222" s="13"/>
      <c r="AF222" s="13"/>
      <c r="AJ222" s="13"/>
      <c r="AK222" s="13"/>
      <c r="AL222" s="13"/>
      <c r="AM222" s="13"/>
      <c r="AN222" s="13"/>
      <c r="AO222" s="13"/>
      <c r="AP222" s="13"/>
      <c r="AQ222" s="13"/>
      <c r="AR222" s="13"/>
    </row>
    <row r="223" spans="30:44" x14ac:dyDescent="0.3">
      <c r="AD223" s="13"/>
      <c r="AE223" s="13"/>
      <c r="AF223" s="13"/>
      <c r="AJ223" s="13"/>
      <c r="AK223" s="13"/>
      <c r="AL223" s="13"/>
      <c r="AM223" s="13"/>
      <c r="AN223" s="13"/>
      <c r="AO223" s="13"/>
      <c r="AP223" s="13"/>
      <c r="AQ223" s="13"/>
      <c r="AR223" s="13"/>
    </row>
    <row r="224" spans="30:44" x14ac:dyDescent="0.3">
      <c r="AD224" s="13"/>
      <c r="AE224" s="13"/>
      <c r="AF224" s="13"/>
      <c r="AJ224" s="13"/>
      <c r="AK224" s="13"/>
      <c r="AL224" s="13"/>
      <c r="AM224" s="13"/>
      <c r="AN224" s="13"/>
      <c r="AO224" s="13"/>
      <c r="AP224" s="13"/>
      <c r="AQ224" s="13"/>
      <c r="AR224" s="13"/>
    </row>
    <row r="225" spans="30:44" x14ac:dyDescent="0.3">
      <c r="AD225" s="13"/>
      <c r="AE225" s="13"/>
      <c r="AF225" s="13"/>
      <c r="AJ225" s="13"/>
      <c r="AK225" s="13"/>
      <c r="AL225" s="13"/>
      <c r="AM225" s="13"/>
      <c r="AN225" s="13"/>
      <c r="AO225" s="13"/>
      <c r="AP225" s="13"/>
      <c r="AQ225" s="13"/>
      <c r="AR225" s="13"/>
    </row>
    <row r="226" spans="30:44" x14ac:dyDescent="0.3">
      <c r="AD226" s="13"/>
      <c r="AE226" s="13"/>
      <c r="AF226" s="13"/>
      <c r="AJ226" s="13"/>
      <c r="AK226" s="13"/>
      <c r="AL226" s="13"/>
      <c r="AM226" s="13"/>
      <c r="AN226" s="13"/>
      <c r="AO226" s="13"/>
      <c r="AP226" s="13"/>
      <c r="AQ226" s="13"/>
      <c r="AR226" s="13"/>
    </row>
    <row r="227" spans="30:44" x14ac:dyDescent="0.3">
      <c r="AD227" s="13"/>
      <c r="AE227" s="13"/>
      <c r="AF227" s="13"/>
      <c r="AJ227" s="13"/>
      <c r="AK227" s="13"/>
      <c r="AL227" s="13"/>
      <c r="AM227" s="13"/>
      <c r="AN227" s="13"/>
      <c r="AO227" s="13"/>
      <c r="AP227" s="13"/>
      <c r="AQ227" s="13"/>
      <c r="AR227" s="13"/>
    </row>
    <row r="228" spans="30:44" x14ac:dyDescent="0.3">
      <c r="AD228" s="13"/>
      <c r="AE228" s="13"/>
      <c r="AF228" s="13"/>
      <c r="AJ228" s="13"/>
      <c r="AK228" s="13"/>
      <c r="AL228" s="13"/>
      <c r="AM228" s="13"/>
      <c r="AN228" s="13"/>
      <c r="AO228" s="13"/>
      <c r="AP228" s="13"/>
      <c r="AQ228" s="13"/>
      <c r="AR228" s="13"/>
    </row>
    <row r="229" spans="30:44" x14ac:dyDescent="0.3">
      <c r="AD229" s="13"/>
      <c r="AE229" s="13"/>
      <c r="AF229" s="13"/>
      <c r="AJ229" s="13"/>
      <c r="AK229" s="13"/>
      <c r="AL229" s="13"/>
      <c r="AM229" s="13"/>
      <c r="AN229" s="13"/>
      <c r="AO229" s="13"/>
      <c r="AP229" s="13"/>
      <c r="AQ229" s="13"/>
      <c r="AR229" s="13"/>
    </row>
    <row r="230" spans="30:44" x14ac:dyDescent="0.3">
      <c r="AD230" s="13"/>
      <c r="AE230" s="13"/>
      <c r="AF230" s="13"/>
      <c r="AJ230" s="13"/>
      <c r="AK230" s="13"/>
      <c r="AL230" s="13"/>
      <c r="AM230" s="13"/>
      <c r="AN230" s="13"/>
      <c r="AO230" s="13"/>
      <c r="AP230" s="13"/>
      <c r="AQ230" s="13"/>
      <c r="AR230" s="13"/>
    </row>
    <row r="231" spans="30:44" x14ac:dyDescent="0.3">
      <c r="AD231" s="13"/>
      <c r="AE231" s="13"/>
      <c r="AF231" s="13"/>
      <c r="AJ231" s="13"/>
      <c r="AK231" s="13"/>
      <c r="AL231" s="13"/>
      <c r="AM231" s="13"/>
      <c r="AN231" s="13"/>
      <c r="AO231" s="13"/>
      <c r="AP231" s="13"/>
      <c r="AQ231" s="13"/>
      <c r="AR231" s="13"/>
    </row>
    <row r="232" spans="30:44" x14ac:dyDescent="0.3">
      <c r="AD232" s="13"/>
      <c r="AE232" s="13"/>
      <c r="AF232" s="13"/>
      <c r="AJ232" s="13"/>
      <c r="AK232" s="13"/>
      <c r="AL232" s="13"/>
      <c r="AM232" s="13"/>
      <c r="AN232" s="13"/>
      <c r="AO232" s="13"/>
      <c r="AP232" s="13"/>
      <c r="AQ232" s="13"/>
      <c r="AR232" s="13"/>
    </row>
    <row r="233" spans="30:44" x14ac:dyDescent="0.3">
      <c r="AD233" s="13"/>
      <c r="AE233" s="13"/>
      <c r="AF233" s="13"/>
      <c r="AJ233" s="13"/>
      <c r="AK233" s="13"/>
      <c r="AL233" s="13"/>
      <c r="AM233" s="13"/>
      <c r="AN233" s="13"/>
      <c r="AO233" s="13"/>
      <c r="AP233" s="13"/>
      <c r="AQ233" s="13"/>
      <c r="AR233" s="13"/>
    </row>
    <row r="234" spans="30:44" x14ac:dyDescent="0.3">
      <c r="AD234" s="13"/>
      <c r="AE234" s="13"/>
      <c r="AF234" s="13"/>
      <c r="AJ234" s="13"/>
      <c r="AK234" s="13"/>
      <c r="AL234" s="13"/>
      <c r="AM234" s="13"/>
      <c r="AN234" s="13"/>
      <c r="AO234" s="13"/>
      <c r="AP234" s="13"/>
      <c r="AQ234" s="13"/>
      <c r="AR234" s="13"/>
    </row>
    <row r="235" spans="30:44" x14ac:dyDescent="0.3">
      <c r="AD235" s="13"/>
      <c r="AE235" s="13"/>
      <c r="AF235" s="13"/>
      <c r="AJ235" s="13"/>
      <c r="AK235" s="13"/>
      <c r="AL235" s="13"/>
      <c r="AM235" s="13"/>
      <c r="AN235" s="13"/>
      <c r="AO235" s="13"/>
      <c r="AP235" s="13"/>
      <c r="AQ235" s="13"/>
      <c r="AR235" s="13"/>
    </row>
    <row r="236" spans="30:44" x14ac:dyDescent="0.3">
      <c r="AD236" s="13"/>
      <c r="AE236" s="13"/>
      <c r="AF236" s="13"/>
      <c r="AJ236" s="13"/>
      <c r="AK236" s="13"/>
      <c r="AL236" s="13"/>
      <c r="AM236" s="13"/>
      <c r="AN236" s="13"/>
      <c r="AO236" s="13"/>
      <c r="AP236" s="13"/>
      <c r="AQ236" s="13"/>
      <c r="AR236" s="13"/>
    </row>
    <row r="237" spans="30:44" x14ac:dyDescent="0.3">
      <c r="AD237" s="13"/>
      <c r="AE237" s="13"/>
      <c r="AF237" s="13"/>
      <c r="AJ237" s="13"/>
      <c r="AK237" s="13"/>
      <c r="AL237" s="13"/>
      <c r="AM237" s="13"/>
      <c r="AN237" s="13"/>
      <c r="AO237" s="13"/>
      <c r="AP237" s="13"/>
      <c r="AQ237" s="13"/>
      <c r="AR237" s="13"/>
    </row>
    <row r="238" spans="30:44" x14ac:dyDescent="0.3">
      <c r="AD238" s="13"/>
      <c r="AE238" s="13"/>
      <c r="AF238" s="13"/>
      <c r="AJ238" s="13"/>
      <c r="AK238" s="13"/>
      <c r="AL238" s="13"/>
      <c r="AM238" s="13"/>
      <c r="AN238" s="13"/>
      <c r="AO238" s="13"/>
      <c r="AP238" s="13"/>
      <c r="AQ238" s="13"/>
      <c r="AR238" s="13"/>
    </row>
    <row r="239" spans="30:44" x14ac:dyDescent="0.3">
      <c r="AD239" s="13"/>
      <c r="AE239" s="13"/>
      <c r="AF239" s="13"/>
      <c r="AJ239" s="13"/>
      <c r="AK239" s="13"/>
      <c r="AL239" s="13"/>
      <c r="AM239" s="13"/>
      <c r="AN239" s="13"/>
      <c r="AO239" s="13"/>
      <c r="AP239" s="13"/>
      <c r="AQ239" s="13"/>
      <c r="AR239" s="13"/>
    </row>
    <row r="240" spans="30:44" x14ac:dyDescent="0.3">
      <c r="AD240" s="13"/>
      <c r="AE240" s="13"/>
      <c r="AF240" s="13"/>
      <c r="AJ240" s="13"/>
      <c r="AK240" s="13"/>
      <c r="AL240" s="13"/>
      <c r="AM240" s="13"/>
      <c r="AN240" s="13"/>
      <c r="AO240" s="13"/>
      <c r="AP240" s="13"/>
      <c r="AQ240" s="13"/>
      <c r="AR240" s="13"/>
    </row>
    <row r="241" spans="30:44" x14ac:dyDescent="0.3">
      <c r="AD241" s="13"/>
      <c r="AE241" s="13"/>
      <c r="AF241" s="13"/>
      <c r="AJ241" s="13"/>
      <c r="AK241" s="13"/>
      <c r="AL241" s="13"/>
      <c r="AM241" s="13"/>
      <c r="AN241" s="13"/>
      <c r="AO241" s="13"/>
      <c r="AP241" s="13"/>
      <c r="AQ241" s="13"/>
      <c r="AR241" s="13"/>
    </row>
    <row r="242" spans="30:44" x14ac:dyDescent="0.3">
      <c r="AD242" s="13"/>
      <c r="AE242" s="13"/>
      <c r="AF242" s="13"/>
      <c r="AJ242" s="13"/>
      <c r="AK242" s="13"/>
      <c r="AL242" s="13"/>
      <c r="AM242" s="13"/>
      <c r="AN242" s="13"/>
      <c r="AO242" s="13"/>
      <c r="AP242" s="13"/>
      <c r="AQ242" s="13"/>
      <c r="AR242" s="13"/>
    </row>
    <row r="243" spans="30:44" x14ac:dyDescent="0.3">
      <c r="AD243" s="13"/>
      <c r="AE243" s="13"/>
      <c r="AF243" s="13"/>
      <c r="AJ243" s="13"/>
      <c r="AK243" s="13"/>
      <c r="AL243" s="13"/>
      <c r="AM243" s="13"/>
      <c r="AN243" s="13"/>
      <c r="AO243" s="13"/>
      <c r="AP243" s="13"/>
      <c r="AQ243" s="13"/>
      <c r="AR243" s="13"/>
    </row>
    <row r="244" spans="30:44" x14ac:dyDescent="0.3">
      <c r="AD244" s="13"/>
      <c r="AE244" s="13"/>
      <c r="AF244" s="13"/>
      <c r="AJ244" s="13"/>
      <c r="AK244" s="13"/>
      <c r="AL244" s="13"/>
      <c r="AM244" s="13"/>
      <c r="AN244" s="13"/>
      <c r="AO244" s="13"/>
      <c r="AP244" s="13"/>
      <c r="AQ244" s="13"/>
      <c r="AR244" s="13"/>
    </row>
    <row r="245" spans="30:44" x14ac:dyDescent="0.3">
      <c r="AD245" s="13"/>
      <c r="AE245" s="13"/>
      <c r="AF245" s="13"/>
      <c r="AJ245" s="13"/>
      <c r="AK245" s="13"/>
      <c r="AL245" s="13"/>
      <c r="AM245" s="13"/>
      <c r="AN245" s="13"/>
      <c r="AO245" s="13"/>
      <c r="AP245" s="13"/>
      <c r="AQ245" s="13"/>
      <c r="AR245" s="13"/>
    </row>
    <row r="246" spans="30:44" x14ac:dyDescent="0.3">
      <c r="AD246" s="13"/>
      <c r="AE246" s="13"/>
      <c r="AF246" s="13"/>
      <c r="AJ246" s="13"/>
      <c r="AK246" s="13"/>
      <c r="AL246" s="13"/>
      <c r="AM246" s="13"/>
      <c r="AN246" s="13"/>
      <c r="AO246" s="13"/>
      <c r="AP246" s="13"/>
      <c r="AQ246" s="13"/>
      <c r="AR246" s="13"/>
    </row>
    <row r="247" spans="30:44" x14ac:dyDescent="0.3">
      <c r="AD247" s="13"/>
      <c r="AE247" s="13"/>
      <c r="AF247" s="13"/>
      <c r="AJ247" s="13"/>
      <c r="AK247" s="13"/>
      <c r="AL247" s="13"/>
      <c r="AM247" s="13"/>
      <c r="AN247" s="13"/>
      <c r="AO247" s="13"/>
      <c r="AP247" s="13"/>
      <c r="AQ247" s="13"/>
      <c r="AR247" s="13"/>
    </row>
    <row r="248" spans="30:44" x14ac:dyDescent="0.3">
      <c r="AD248" s="13"/>
      <c r="AE248" s="13"/>
      <c r="AF248" s="13"/>
      <c r="AJ248" s="13"/>
      <c r="AK248" s="13"/>
      <c r="AL248" s="13"/>
      <c r="AM248" s="13"/>
      <c r="AN248" s="13"/>
      <c r="AO248" s="13"/>
      <c r="AP248" s="13"/>
      <c r="AQ248" s="13"/>
      <c r="AR248" s="13"/>
    </row>
    <row r="249" spans="30:44" x14ac:dyDescent="0.3">
      <c r="AD249" s="13"/>
      <c r="AE249" s="13"/>
      <c r="AF249" s="13"/>
      <c r="AJ249" s="13"/>
      <c r="AK249" s="13"/>
      <c r="AL249" s="13"/>
      <c r="AM249" s="13"/>
      <c r="AN249" s="13"/>
      <c r="AO249" s="13"/>
      <c r="AP249" s="13"/>
      <c r="AQ249" s="13"/>
      <c r="AR249" s="13"/>
    </row>
    <row r="250" spans="30:44" x14ac:dyDescent="0.3">
      <c r="AD250" s="13"/>
      <c r="AE250" s="13"/>
      <c r="AF250" s="13"/>
      <c r="AJ250" s="13"/>
      <c r="AK250" s="13"/>
      <c r="AL250" s="13"/>
      <c r="AM250" s="13"/>
      <c r="AN250" s="13"/>
      <c r="AO250" s="13"/>
      <c r="AP250" s="13"/>
      <c r="AQ250" s="13"/>
      <c r="AR250" s="13"/>
    </row>
    <row r="251" spans="30:44" x14ac:dyDescent="0.3">
      <c r="AD251" s="13"/>
      <c r="AE251" s="13"/>
      <c r="AF251" s="13"/>
      <c r="AJ251" s="13"/>
      <c r="AK251" s="13"/>
      <c r="AL251" s="13"/>
      <c r="AM251" s="13"/>
      <c r="AN251" s="13"/>
      <c r="AO251" s="13"/>
      <c r="AP251" s="13"/>
      <c r="AQ251" s="13"/>
      <c r="AR251" s="13"/>
    </row>
    <row r="252" spans="30:44" x14ac:dyDescent="0.3">
      <c r="AD252" s="13"/>
      <c r="AE252" s="13"/>
      <c r="AF252" s="13"/>
      <c r="AJ252" s="13"/>
      <c r="AK252" s="13"/>
      <c r="AL252" s="13"/>
      <c r="AM252" s="13"/>
      <c r="AN252" s="13"/>
      <c r="AO252" s="13"/>
      <c r="AP252" s="13"/>
      <c r="AQ252" s="13"/>
      <c r="AR252" s="13"/>
    </row>
    <row r="253" spans="30:44" x14ac:dyDescent="0.3">
      <c r="AD253" s="13"/>
      <c r="AE253" s="13"/>
      <c r="AF253" s="13"/>
      <c r="AJ253" s="13"/>
      <c r="AK253" s="13"/>
      <c r="AL253" s="13"/>
      <c r="AM253" s="13"/>
      <c r="AN253" s="13"/>
      <c r="AO253" s="13"/>
      <c r="AP253" s="13"/>
      <c r="AQ253" s="13"/>
      <c r="AR253" s="13"/>
    </row>
    <row r="254" spans="30:44" x14ac:dyDescent="0.3">
      <c r="AD254" s="13"/>
      <c r="AE254" s="13"/>
      <c r="AF254" s="13"/>
      <c r="AJ254" s="13"/>
      <c r="AK254" s="13"/>
      <c r="AL254" s="13"/>
      <c r="AM254" s="13"/>
      <c r="AN254" s="13"/>
      <c r="AO254" s="13"/>
      <c r="AP254" s="13"/>
      <c r="AQ254" s="13"/>
      <c r="AR254" s="13"/>
    </row>
    <row r="255" spans="30:44" x14ac:dyDescent="0.3">
      <c r="AD255" s="13"/>
      <c r="AE255" s="13"/>
      <c r="AF255" s="13"/>
      <c r="AJ255" s="13"/>
      <c r="AK255" s="13"/>
      <c r="AL255" s="13"/>
      <c r="AM255" s="13"/>
      <c r="AN255" s="13"/>
      <c r="AO255" s="13"/>
      <c r="AP255" s="13"/>
      <c r="AQ255" s="13"/>
      <c r="AR255" s="13"/>
    </row>
    <row r="256" spans="30:44" x14ac:dyDescent="0.3">
      <c r="AD256" s="13"/>
      <c r="AE256" s="13"/>
      <c r="AF256" s="13"/>
      <c r="AJ256" s="13"/>
      <c r="AK256" s="13"/>
      <c r="AL256" s="13"/>
      <c r="AM256" s="13"/>
      <c r="AN256" s="13"/>
      <c r="AO256" s="13"/>
      <c r="AP256" s="13"/>
      <c r="AQ256" s="13"/>
      <c r="AR256" s="13"/>
    </row>
    <row r="257" spans="30:44" x14ac:dyDescent="0.3">
      <c r="AD257" s="13"/>
      <c r="AE257" s="13"/>
      <c r="AF257" s="13"/>
      <c r="AJ257" s="13"/>
      <c r="AK257" s="13"/>
      <c r="AL257" s="13"/>
      <c r="AM257" s="13"/>
      <c r="AN257" s="13"/>
      <c r="AO257" s="13"/>
      <c r="AP257" s="13"/>
      <c r="AQ257" s="13"/>
      <c r="AR257" s="13"/>
    </row>
    <row r="258" spans="30:44" x14ac:dyDescent="0.3">
      <c r="AD258" s="13"/>
      <c r="AE258" s="13"/>
      <c r="AF258" s="13"/>
      <c r="AJ258" s="13"/>
      <c r="AK258" s="13"/>
      <c r="AL258" s="13"/>
      <c r="AM258" s="13"/>
      <c r="AN258" s="13"/>
      <c r="AO258" s="13"/>
      <c r="AP258" s="13"/>
      <c r="AQ258" s="13"/>
      <c r="AR258" s="13"/>
    </row>
    <row r="259" spans="30:44" x14ac:dyDescent="0.3">
      <c r="AD259" s="13"/>
      <c r="AE259" s="13"/>
      <c r="AF259" s="13"/>
      <c r="AJ259" s="13"/>
      <c r="AK259" s="13"/>
      <c r="AL259" s="13"/>
      <c r="AM259" s="13"/>
      <c r="AN259" s="13"/>
      <c r="AO259" s="13"/>
      <c r="AP259" s="13"/>
      <c r="AQ259" s="13"/>
      <c r="AR259" s="13"/>
    </row>
    <row r="260" spans="30:44" x14ac:dyDescent="0.3">
      <c r="AD260" s="13"/>
      <c r="AE260" s="13"/>
      <c r="AF260" s="13"/>
      <c r="AJ260" s="13"/>
      <c r="AK260" s="13"/>
      <c r="AL260" s="13"/>
      <c r="AM260" s="13"/>
      <c r="AN260" s="13"/>
      <c r="AO260" s="13"/>
      <c r="AP260" s="13"/>
      <c r="AQ260" s="13"/>
      <c r="AR260" s="13"/>
    </row>
    <row r="261" spans="30:44" x14ac:dyDescent="0.3">
      <c r="AD261" s="13"/>
      <c r="AE261" s="13"/>
      <c r="AF261" s="13"/>
      <c r="AJ261" s="13"/>
      <c r="AK261" s="13"/>
      <c r="AL261" s="13"/>
      <c r="AM261" s="13"/>
      <c r="AN261" s="13"/>
      <c r="AO261" s="13"/>
      <c r="AP261" s="13"/>
      <c r="AQ261" s="13"/>
      <c r="AR261" s="13"/>
    </row>
    <row r="262" spans="30:44" x14ac:dyDescent="0.3">
      <c r="AD262" s="13"/>
      <c r="AE262" s="13"/>
      <c r="AF262" s="13"/>
      <c r="AJ262" s="13"/>
      <c r="AK262" s="13"/>
      <c r="AL262" s="13"/>
      <c r="AM262" s="13"/>
      <c r="AN262" s="13"/>
      <c r="AO262" s="13"/>
      <c r="AP262" s="13"/>
      <c r="AQ262" s="13"/>
      <c r="AR262" s="13"/>
    </row>
    <row r="263" spans="30:44" x14ac:dyDescent="0.3">
      <c r="AD263" s="13"/>
      <c r="AE263" s="13"/>
      <c r="AF263" s="13"/>
      <c r="AJ263" s="13"/>
      <c r="AK263" s="13"/>
      <c r="AL263" s="13"/>
      <c r="AM263" s="13"/>
      <c r="AN263" s="13"/>
      <c r="AO263" s="13"/>
      <c r="AP263" s="13"/>
      <c r="AQ263" s="13"/>
      <c r="AR263" s="13"/>
    </row>
    <row r="264" spans="30:44" x14ac:dyDescent="0.3">
      <c r="AD264" s="13"/>
      <c r="AE264" s="13"/>
      <c r="AF264" s="13"/>
      <c r="AJ264" s="13"/>
      <c r="AK264" s="13"/>
      <c r="AL264" s="13"/>
      <c r="AM264" s="13"/>
      <c r="AN264" s="13"/>
      <c r="AO264" s="13"/>
      <c r="AP264" s="13"/>
      <c r="AQ264" s="13"/>
      <c r="AR264" s="13"/>
    </row>
    <row r="265" spans="30:44" x14ac:dyDescent="0.3">
      <c r="AD265" s="13"/>
      <c r="AE265" s="13"/>
      <c r="AF265" s="13"/>
      <c r="AJ265" s="13"/>
      <c r="AK265" s="13"/>
      <c r="AL265" s="13"/>
      <c r="AM265" s="13"/>
      <c r="AN265" s="13"/>
      <c r="AO265" s="13"/>
      <c r="AP265" s="13"/>
      <c r="AQ265" s="13"/>
      <c r="AR265" s="13"/>
    </row>
    <row r="266" spans="30:44" x14ac:dyDescent="0.3">
      <c r="AD266" s="13"/>
      <c r="AE266" s="13"/>
      <c r="AF266" s="13"/>
      <c r="AJ266" s="13"/>
      <c r="AK266" s="13"/>
      <c r="AL266" s="13"/>
      <c r="AM266" s="13"/>
      <c r="AN266" s="13"/>
      <c r="AO266" s="13"/>
      <c r="AP266" s="13"/>
      <c r="AQ266" s="13"/>
      <c r="AR266" s="13"/>
    </row>
    <row r="267" spans="30:44" x14ac:dyDescent="0.3">
      <c r="AD267" s="13"/>
      <c r="AE267" s="13"/>
      <c r="AF267" s="13"/>
      <c r="AJ267" s="13"/>
      <c r="AK267" s="13"/>
      <c r="AL267" s="13"/>
      <c r="AM267" s="13"/>
      <c r="AN267" s="13"/>
      <c r="AO267" s="13"/>
      <c r="AP267" s="13"/>
      <c r="AQ267" s="13"/>
      <c r="AR267" s="13"/>
    </row>
    <row r="268" spans="30:44" x14ac:dyDescent="0.3">
      <c r="AD268" s="13"/>
      <c r="AE268" s="13"/>
      <c r="AF268" s="13"/>
      <c r="AJ268" s="13"/>
      <c r="AK268" s="13"/>
      <c r="AL268" s="13"/>
      <c r="AM268" s="13"/>
      <c r="AN268" s="13"/>
      <c r="AO268" s="13"/>
      <c r="AP268" s="13"/>
      <c r="AQ268" s="13"/>
      <c r="AR268" s="13"/>
    </row>
    <row r="269" spans="30:44" x14ac:dyDescent="0.3">
      <c r="AD269" s="13"/>
      <c r="AE269" s="13"/>
      <c r="AF269" s="13"/>
      <c r="AJ269" s="13"/>
      <c r="AK269" s="13"/>
      <c r="AL269" s="13"/>
      <c r="AM269" s="13"/>
      <c r="AN269" s="13"/>
      <c r="AO269" s="13"/>
      <c r="AP269" s="13"/>
      <c r="AQ269" s="13"/>
      <c r="AR269" s="13"/>
    </row>
    <row r="270" spans="30:44" x14ac:dyDescent="0.3">
      <c r="AD270" s="13"/>
      <c r="AE270" s="13"/>
      <c r="AF270" s="13"/>
      <c r="AJ270" s="13"/>
      <c r="AK270" s="13"/>
      <c r="AL270" s="13"/>
      <c r="AM270" s="13"/>
      <c r="AN270" s="13"/>
      <c r="AO270" s="13"/>
      <c r="AP270" s="13"/>
      <c r="AQ270" s="13"/>
      <c r="AR270" s="13"/>
    </row>
    <row r="271" spans="30:44" x14ac:dyDescent="0.3">
      <c r="AD271" s="13"/>
      <c r="AE271" s="13"/>
      <c r="AF271" s="13"/>
      <c r="AJ271" s="13"/>
      <c r="AK271" s="13"/>
      <c r="AL271" s="13"/>
      <c r="AM271" s="13"/>
      <c r="AN271" s="13"/>
      <c r="AO271" s="13"/>
      <c r="AP271" s="13"/>
      <c r="AQ271" s="13"/>
      <c r="AR271" s="13"/>
    </row>
    <row r="272" spans="30:44" x14ac:dyDescent="0.3">
      <c r="AD272" s="13"/>
      <c r="AE272" s="13"/>
      <c r="AF272" s="13"/>
      <c r="AJ272" s="13"/>
      <c r="AK272" s="13"/>
      <c r="AL272" s="13"/>
      <c r="AM272" s="13"/>
      <c r="AN272" s="13"/>
      <c r="AO272" s="13"/>
      <c r="AP272" s="13"/>
      <c r="AQ272" s="13"/>
      <c r="AR272" s="13"/>
    </row>
    <row r="273" spans="30:44" x14ac:dyDescent="0.3">
      <c r="AD273" s="13"/>
      <c r="AE273" s="13"/>
      <c r="AF273" s="13"/>
      <c r="AJ273" s="13"/>
      <c r="AK273" s="13"/>
      <c r="AL273" s="13"/>
      <c r="AM273" s="13"/>
      <c r="AN273" s="13"/>
      <c r="AO273" s="13"/>
      <c r="AP273" s="13"/>
      <c r="AQ273" s="13"/>
      <c r="AR273" s="13"/>
    </row>
    <row r="274" spans="30:44" x14ac:dyDescent="0.3">
      <c r="AD274" s="13"/>
      <c r="AE274" s="13"/>
      <c r="AF274" s="13"/>
      <c r="AJ274" s="13"/>
      <c r="AK274" s="13"/>
      <c r="AL274" s="13"/>
      <c r="AM274" s="13"/>
      <c r="AN274" s="13"/>
      <c r="AO274" s="13"/>
      <c r="AP274" s="13"/>
      <c r="AQ274" s="13"/>
      <c r="AR274" s="13"/>
    </row>
    <row r="275" spans="30:44" x14ac:dyDescent="0.3">
      <c r="AD275" s="13"/>
      <c r="AE275" s="13"/>
      <c r="AF275" s="13"/>
      <c r="AJ275" s="13"/>
      <c r="AK275" s="13"/>
      <c r="AL275" s="13"/>
      <c r="AM275" s="13"/>
      <c r="AN275" s="13"/>
      <c r="AO275" s="13"/>
      <c r="AP275" s="13"/>
      <c r="AQ275" s="13"/>
      <c r="AR275" s="13"/>
    </row>
    <row r="276" spans="30:44" x14ac:dyDescent="0.3">
      <c r="AD276" s="13"/>
      <c r="AE276" s="13"/>
      <c r="AF276" s="13"/>
      <c r="AJ276" s="13"/>
      <c r="AK276" s="13"/>
      <c r="AL276" s="13"/>
      <c r="AM276" s="13"/>
      <c r="AN276" s="13"/>
      <c r="AO276" s="13"/>
      <c r="AP276" s="13"/>
      <c r="AQ276" s="13"/>
      <c r="AR276" s="13"/>
    </row>
    <row r="277" spans="30:44" x14ac:dyDescent="0.3">
      <c r="AD277" s="13"/>
      <c r="AE277" s="13"/>
      <c r="AF277" s="13"/>
      <c r="AJ277" s="13"/>
      <c r="AK277" s="13"/>
      <c r="AL277" s="13"/>
      <c r="AM277" s="13"/>
      <c r="AN277" s="13"/>
      <c r="AO277" s="13"/>
      <c r="AP277" s="13"/>
      <c r="AQ277" s="13"/>
      <c r="AR277" s="13"/>
    </row>
    <row r="278" spans="30:44" x14ac:dyDescent="0.3">
      <c r="AD278" s="13"/>
      <c r="AE278" s="13"/>
      <c r="AF278" s="13"/>
      <c r="AJ278" s="13"/>
      <c r="AK278" s="13"/>
      <c r="AL278" s="13"/>
      <c r="AM278" s="13"/>
      <c r="AN278" s="13"/>
      <c r="AO278" s="13"/>
      <c r="AP278" s="13"/>
      <c r="AQ278" s="13"/>
      <c r="AR278" s="13"/>
    </row>
    <row r="279" spans="30:44" x14ac:dyDescent="0.3">
      <c r="AD279" s="13"/>
      <c r="AE279" s="13"/>
      <c r="AF279" s="13"/>
      <c r="AJ279" s="13"/>
      <c r="AK279" s="13"/>
      <c r="AL279" s="13"/>
      <c r="AM279" s="13"/>
      <c r="AN279" s="13"/>
      <c r="AO279" s="13"/>
      <c r="AP279" s="13"/>
      <c r="AQ279" s="13"/>
      <c r="AR279" s="13"/>
    </row>
    <row r="280" spans="30:44" x14ac:dyDescent="0.3">
      <c r="AD280" s="13"/>
      <c r="AE280" s="13"/>
      <c r="AF280" s="13"/>
      <c r="AJ280" s="13"/>
      <c r="AK280" s="13"/>
      <c r="AL280" s="13"/>
      <c r="AM280" s="13"/>
      <c r="AN280" s="13"/>
      <c r="AO280" s="13"/>
      <c r="AP280" s="13"/>
      <c r="AQ280" s="13"/>
      <c r="AR280" s="13"/>
    </row>
    <row r="281" spans="30:44" x14ac:dyDescent="0.3">
      <c r="AD281" s="13"/>
      <c r="AE281" s="13"/>
      <c r="AF281" s="13"/>
      <c r="AJ281" s="13"/>
      <c r="AK281" s="13"/>
      <c r="AL281" s="13"/>
      <c r="AM281" s="13"/>
      <c r="AN281" s="13"/>
      <c r="AO281" s="13"/>
      <c r="AP281" s="13"/>
      <c r="AQ281" s="13"/>
      <c r="AR281" s="13"/>
    </row>
    <row r="282" spans="30:44" x14ac:dyDescent="0.3">
      <c r="AD282" s="13"/>
      <c r="AE282" s="13"/>
      <c r="AF282" s="13"/>
      <c r="AJ282" s="13"/>
      <c r="AK282" s="13"/>
      <c r="AL282" s="13"/>
      <c r="AM282" s="13"/>
      <c r="AN282" s="13"/>
      <c r="AO282" s="13"/>
      <c r="AP282" s="13"/>
      <c r="AQ282" s="13"/>
      <c r="AR282" s="13"/>
    </row>
    <row r="283" spans="30:44" x14ac:dyDescent="0.3">
      <c r="AD283" s="13"/>
      <c r="AE283" s="13"/>
      <c r="AF283" s="13"/>
      <c r="AJ283" s="13"/>
      <c r="AK283" s="13"/>
      <c r="AL283" s="13"/>
      <c r="AM283" s="13"/>
      <c r="AN283" s="13"/>
      <c r="AO283" s="13"/>
      <c r="AP283" s="13"/>
      <c r="AQ283" s="13"/>
      <c r="AR283" s="13"/>
    </row>
    <row r="284" spans="30:44" x14ac:dyDescent="0.3">
      <c r="AD284" s="13"/>
      <c r="AE284" s="13"/>
      <c r="AF284" s="13"/>
      <c r="AJ284" s="13"/>
      <c r="AK284" s="13"/>
      <c r="AL284" s="13"/>
      <c r="AM284" s="13"/>
      <c r="AN284" s="13"/>
      <c r="AO284" s="13"/>
      <c r="AP284" s="13"/>
      <c r="AQ284" s="13"/>
      <c r="AR284" s="13"/>
    </row>
    <row r="285" spans="30:44" x14ac:dyDescent="0.3">
      <c r="AD285" s="13"/>
      <c r="AE285" s="13"/>
      <c r="AF285" s="13"/>
      <c r="AJ285" s="13"/>
      <c r="AK285" s="13"/>
      <c r="AL285" s="13"/>
      <c r="AM285" s="13"/>
      <c r="AN285" s="13"/>
      <c r="AO285" s="13"/>
      <c r="AP285" s="13"/>
      <c r="AQ285" s="13"/>
      <c r="AR285" s="13"/>
    </row>
    <row r="286" spans="30:44" x14ac:dyDescent="0.3">
      <c r="AD286" s="13"/>
      <c r="AE286" s="13"/>
      <c r="AF286" s="13"/>
      <c r="AJ286" s="13"/>
      <c r="AK286" s="13"/>
      <c r="AL286" s="13"/>
      <c r="AM286" s="13"/>
      <c r="AN286" s="13"/>
      <c r="AO286" s="13"/>
      <c r="AP286" s="13"/>
      <c r="AQ286" s="13"/>
      <c r="AR286" s="13"/>
    </row>
    <row r="287" spans="30:44" x14ac:dyDescent="0.3">
      <c r="AD287" s="13"/>
      <c r="AE287" s="13"/>
      <c r="AF287" s="13"/>
      <c r="AJ287" s="13"/>
      <c r="AK287" s="13"/>
      <c r="AL287" s="13"/>
      <c r="AM287" s="13"/>
      <c r="AN287" s="13"/>
      <c r="AO287" s="13"/>
      <c r="AP287" s="13"/>
      <c r="AQ287" s="13"/>
      <c r="AR287" s="13"/>
    </row>
    <row r="288" spans="30:44" x14ac:dyDescent="0.3">
      <c r="AD288" s="13"/>
      <c r="AE288" s="13"/>
      <c r="AF288" s="13"/>
      <c r="AJ288" s="13"/>
      <c r="AK288" s="13"/>
      <c r="AL288" s="13"/>
      <c r="AM288" s="13"/>
      <c r="AN288" s="13"/>
      <c r="AO288" s="13"/>
      <c r="AP288" s="13"/>
      <c r="AQ288" s="13"/>
      <c r="AR288" s="13"/>
    </row>
    <row r="289" spans="30:44" x14ac:dyDescent="0.3">
      <c r="AD289" s="13"/>
      <c r="AE289" s="13"/>
      <c r="AF289" s="13"/>
      <c r="AJ289" s="13"/>
      <c r="AK289" s="13"/>
      <c r="AL289" s="13"/>
      <c r="AM289" s="13"/>
      <c r="AN289" s="13"/>
      <c r="AO289" s="13"/>
      <c r="AP289" s="13"/>
      <c r="AQ289" s="13"/>
      <c r="AR289" s="13"/>
    </row>
    <row r="290" spans="30:44" x14ac:dyDescent="0.3">
      <c r="AD290" s="13"/>
      <c r="AE290" s="13"/>
      <c r="AF290" s="13"/>
      <c r="AJ290" s="13"/>
      <c r="AK290" s="13"/>
      <c r="AL290" s="13"/>
      <c r="AM290" s="13"/>
      <c r="AN290" s="13"/>
      <c r="AO290" s="13"/>
      <c r="AP290" s="13"/>
      <c r="AQ290" s="13"/>
      <c r="AR290" s="13"/>
    </row>
    <row r="291" spans="30:44" x14ac:dyDescent="0.3">
      <c r="AD291" s="13"/>
      <c r="AE291" s="13"/>
      <c r="AF291" s="13"/>
      <c r="AJ291" s="13"/>
      <c r="AK291" s="13"/>
      <c r="AL291" s="13"/>
      <c r="AM291" s="13"/>
      <c r="AN291" s="13"/>
      <c r="AO291" s="13"/>
      <c r="AP291" s="13"/>
      <c r="AQ291" s="13"/>
      <c r="AR291" s="13"/>
    </row>
    <row r="292" spans="30:44" x14ac:dyDescent="0.3">
      <c r="AD292" s="13"/>
      <c r="AE292" s="13"/>
      <c r="AF292" s="13"/>
      <c r="AJ292" s="13"/>
      <c r="AK292" s="13"/>
      <c r="AL292" s="13"/>
      <c r="AM292" s="13"/>
      <c r="AN292" s="13"/>
      <c r="AO292" s="13"/>
      <c r="AP292" s="13"/>
      <c r="AQ292" s="13"/>
      <c r="AR292" s="13"/>
    </row>
    <row r="293" spans="30:44" x14ac:dyDescent="0.3">
      <c r="AD293" s="13"/>
      <c r="AE293" s="13"/>
      <c r="AF293" s="13"/>
      <c r="AJ293" s="13"/>
      <c r="AK293" s="13"/>
      <c r="AL293" s="13"/>
      <c r="AM293" s="13"/>
      <c r="AN293" s="13"/>
      <c r="AO293" s="13"/>
      <c r="AP293" s="13"/>
      <c r="AQ293" s="13"/>
      <c r="AR293" s="13"/>
    </row>
    <row r="294" spans="30:44" x14ac:dyDescent="0.3">
      <c r="AD294" s="13"/>
      <c r="AE294" s="13"/>
      <c r="AF294" s="13"/>
      <c r="AJ294" s="13"/>
      <c r="AK294" s="13"/>
      <c r="AL294" s="13"/>
      <c r="AM294" s="13"/>
      <c r="AN294" s="13"/>
      <c r="AO294" s="13"/>
      <c r="AP294" s="13"/>
      <c r="AQ294" s="13"/>
      <c r="AR294" s="13"/>
    </row>
    <row r="295" spans="30:44" x14ac:dyDescent="0.3">
      <c r="AD295" s="13"/>
      <c r="AE295" s="13"/>
      <c r="AF295" s="13"/>
      <c r="AJ295" s="13"/>
      <c r="AK295" s="13"/>
      <c r="AL295" s="13"/>
      <c r="AM295" s="13"/>
      <c r="AN295" s="13"/>
      <c r="AO295" s="13"/>
      <c r="AP295" s="13"/>
      <c r="AQ295" s="13"/>
      <c r="AR295" s="13"/>
    </row>
    <row r="296" spans="30:44" x14ac:dyDescent="0.3">
      <c r="AD296" s="13"/>
      <c r="AE296" s="13"/>
      <c r="AF296" s="13"/>
      <c r="AJ296" s="13"/>
      <c r="AK296" s="13"/>
      <c r="AL296" s="13"/>
      <c r="AM296" s="13"/>
      <c r="AN296" s="13"/>
      <c r="AO296" s="13"/>
      <c r="AP296" s="13"/>
      <c r="AQ296" s="13"/>
      <c r="AR296" s="13"/>
    </row>
    <row r="297" spans="30:44" x14ac:dyDescent="0.3">
      <c r="AD297" s="13"/>
      <c r="AE297" s="13"/>
      <c r="AF297" s="13"/>
      <c r="AJ297" s="13"/>
      <c r="AK297" s="13"/>
      <c r="AL297" s="13"/>
      <c r="AM297" s="13"/>
      <c r="AN297" s="13"/>
      <c r="AO297" s="13"/>
      <c r="AP297" s="13"/>
      <c r="AQ297" s="13"/>
      <c r="AR297" s="13"/>
    </row>
    <row r="298" spans="30:44" x14ac:dyDescent="0.3">
      <c r="AD298" s="13"/>
      <c r="AE298" s="13"/>
      <c r="AF298" s="13"/>
      <c r="AJ298" s="13"/>
      <c r="AK298" s="13"/>
      <c r="AL298" s="13"/>
      <c r="AM298" s="13"/>
      <c r="AN298" s="13"/>
      <c r="AO298" s="13"/>
      <c r="AP298" s="13"/>
      <c r="AQ298" s="13"/>
      <c r="AR298" s="13"/>
    </row>
    <row r="299" spans="30:44" x14ac:dyDescent="0.3">
      <c r="AD299" s="13"/>
      <c r="AE299" s="13"/>
      <c r="AF299" s="13"/>
      <c r="AJ299" s="13"/>
      <c r="AK299" s="13"/>
      <c r="AL299" s="13"/>
      <c r="AM299" s="13"/>
      <c r="AN299" s="13"/>
      <c r="AO299" s="13"/>
      <c r="AP299" s="13"/>
      <c r="AQ299" s="13"/>
      <c r="AR299" s="13"/>
    </row>
    <row r="300" spans="30:44" x14ac:dyDescent="0.3">
      <c r="AD300" s="13"/>
      <c r="AE300" s="13"/>
      <c r="AF300" s="13"/>
      <c r="AJ300" s="13"/>
      <c r="AK300" s="13"/>
      <c r="AL300" s="13"/>
      <c r="AM300" s="13"/>
      <c r="AN300" s="13"/>
      <c r="AO300" s="13"/>
      <c r="AP300" s="13"/>
      <c r="AQ300" s="13"/>
      <c r="AR300" s="13"/>
    </row>
    <row r="301" spans="30:44" x14ac:dyDescent="0.3">
      <c r="AD301" s="13"/>
      <c r="AE301" s="13"/>
      <c r="AF301" s="13"/>
      <c r="AJ301" s="13"/>
      <c r="AK301" s="13"/>
      <c r="AL301" s="13"/>
      <c r="AM301" s="13"/>
      <c r="AN301" s="13"/>
      <c r="AO301" s="13"/>
      <c r="AP301" s="13"/>
      <c r="AQ301" s="13"/>
      <c r="AR301" s="13"/>
    </row>
    <row r="302" spans="30:44" x14ac:dyDescent="0.3">
      <c r="AD302" s="13"/>
      <c r="AE302" s="13"/>
      <c r="AF302" s="13"/>
      <c r="AJ302" s="13"/>
      <c r="AK302" s="13"/>
      <c r="AL302" s="13"/>
      <c r="AM302" s="13"/>
      <c r="AN302" s="13"/>
      <c r="AO302" s="13"/>
      <c r="AP302" s="13"/>
      <c r="AQ302" s="13"/>
      <c r="AR302" s="13"/>
    </row>
    <row r="303" spans="30:44" x14ac:dyDescent="0.3">
      <c r="AD303" s="13"/>
      <c r="AE303" s="13"/>
      <c r="AF303" s="13"/>
      <c r="AJ303" s="13"/>
      <c r="AK303" s="13"/>
      <c r="AL303" s="13"/>
      <c r="AM303" s="13"/>
      <c r="AN303" s="13"/>
      <c r="AO303" s="13"/>
      <c r="AP303" s="13"/>
      <c r="AQ303" s="13"/>
      <c r="AR303" s="13"/>
    </row>
    <row r="304" spans="30:44" x14ac:dyDescent="0.3">
      <c r="AD304" s="13"/>
      <c r="AE304" s="13"/>
      <c r="AF304" s="13"/>
      <c r="AJ304" s="13"/>
      <c r="AK304" s="13"/>
      <c r="AL304" s="13"/>
      <c r="AM304" s="13"/>
      <c r="AN304" s="13"/>
      <c r="AO304" s="13"/>
      <c r="AP304" s="13"/>
      <c r="AQ304" s="13"/>
      <c r="AR304" s="13"/>
    </row>
    <row r="305" spans="30:44" x14ac:dyDescent="0.3">
      <c r="AD305" s="13"/>
      <c r="AE305" s="13"/>
      <c r="AF305" s="13"/>
      <c r="AJ305" s="13"/>
      <c r="AK305" s="13"/>
      <c r="AL305" s="13"/>
      <c r="AM305" s="13"/>
      <c r="AN305" s="13"/>
      <c r="AO305" s="13"/>
      <c r="AP305" s="13"/>
      <c r="AQ305" s="13"/>
      <c r="AR305" s="13"/>
    </row>
    <row r="306" spans="30:44" x14ac:dyDescent="0.3">
      <c r="AD306" s="13"/>
      <c r="AE306" s="13"/>
      <c r="AF306" s="13"/>
      <c r="AJ306" s="13"/>
      <c r="AK306" s="13"/>
      <c r="AL306" s="13"/>
      <c r="AM306" s="13"/>
      <c r="AN306" s="13"/>
      <c r="AO306" s="13"/>
      <c r="AP306" s="13"/>
      <c r="AQ306" s="13"/>
      <c r="AR306" s="13"/>
    </row>
    <row r="307" spans="30:44" x14ac:dyDescent="0.3">
      <c r="AD307" s="13"/>
      <c r="AE307" s="13"/>
      <c r="AF307" s="13"/>
      <c r="AJ307" s="13"/>
      <c r="AK307" s="13"/>
      <c r="AL307" s="13"/>
      <c r="AM307" s="13"/>
      <c r="AN307" s="13"/>
      <c r="AO307" s="13"/>
      <c r="AP307" s="13"/>
      <c r="AQ307" s="13"/>
      <c r="AR307" s="13"/>
    </row>
    <row r="308" spans="30:44" x14ac:dyDescent="0.3">
      <c r="AD308" s="13"/>
      <c r="AE308" s="13"/>
      <c r="AF308" s="13"/>
      <c r="AJ308" s="13"/>
      <c r="AK308" s="13"/>
      <c r="AL308" s="13"/>
      <c r="AM308" s="13"/>
      <c r="AN308" s="13"/>
      <c r="AO308" s="13"/>
      <c r="AP308" s="13"/>
      <c r="AQ308" s="13"/>
      <c r="AR308" s="13"/>
    </row>
    <row r="309" spans="30:44" x14ac:dyDescent="0.3">
      <c r="AD309" s="13"/>
      <c r="AE309" s="13"/>
      <c r="AF309" s="13"/>
      <c r="AJ309" s="13"/>
      <c r="AK309" s="13"/>
      <c r="AL309" s="13"/>
      <c r="AM309" s="13"/>
      <c r="AN309" s="13"/>
      <c r="AO309" s="13"/>
      <c r="AP309" s="13"/>
      <c r="AQ309" s="13"/>
      <c r="AR309" s="13"/>
    </row>
    <row r="310" spans="30:44" x14ac:dyDescent="0.3">
      <c r="AD310" s="13"/>
      <c r="AE310" s="13"/>
      <c r="AF310" s="13"/>
      <c r="AJ310" s="13"/>
      <c r="AK310" s="13"/>
      <c r="AL310" s="13"/>
      <c r="AM310" s="13"/>
      <c r="AN310" s="13"/>
      <c r="AO310" s="13"/>
      <c r="AP310" s="13"/>
      <c r="AQ310" s="13"/>
      <c r="AR310" s="13"/>
    </row>
    <row r="311" spans="30:44" x14ac:dyDescent="0.3">
      <c r="AD311" s="13"/>
      <c r="AE311" s="13"/>
      <c r="AF311" s="13"/>
      <c r="AJ311" s="13"/>
      <c r="AK311" s="13"/>
      <c r="AL311" s="13"/>
      <c r="AM311" s="13"/>
      <c r="AN311" s="13"/>
      <c r="AO311" s="13"/>
      <c r="AP311" s="13"/>
      <c r="AQ311" s="13"/>
      <c r="AR311" s="13"/>
    </row>
    <row r="312" spans="30:44" x14ac:dyDescent="0.3">
      <c r="AD312" s="13"/>
      <c r="AE312" s="13"/>
      <c r="AF312" s="13"/>
      <c r="AJ312" s="13"/>
      <c r="AK312" s="13"/>
      <c r="AL312" s="13"/>
      <c r="AM312" s="13"/>
      <c r="AN312" s="13"/>
      <c r="AO312" s="13"/>
      <c r="AP312" s="13"/>
      <c r="AQ312" s="13"/>
      <c r="AR312" s="13"/>
    </row>
    <row r="313" spans="30:44" x14ac:dyDescent="0.3">
      <c r="AD313" s="13"/>
      <c r="AE313" s="13"/>
      <c r="AF313" s="13"/>
      <c r="AJ313" s="13"/>
      <c r="AK313" s="13"/>
      <c r="AL313" s="13"/>
      <c r="AM313" s="13"/>
      <c r="AN313" s="13"/>
      <c r="AO313" s="13"/>
      <c r="AP313" s="13"/>
      <c r="AQ313" s="13"/>
      <c r="AR313" s="13"/>
    </row>
    <row r="314" spans="30:44" x14ac:dyDescent="0.3">
      <c r="AD314" s="13"/>
      <c r="AE314" s="13"/>
      <c r="AF314" s="13"/>
      <c r="AJ314" s="13"/>
      <c r="AK314" s="13"/>
      <c r="AL314" s="13"/>
      <c r="AM314" s="13"/>
      <c r="AN314" s="13"/>
      <c r="AO314" s="13"/>
      <c r="AP314" s="13"/>
      <c r="AQ314" s="13"/>
      <c r="AR314" s="13"/>
    </row>
    <row r="315" spans="30:44" x14ac:dyDescent="0.3">
      <c r="AD315" s="13"/>
      <c r="AE315" s="13"/>
      <c r="AF315" s="13"/>
      <c r="AJ315" s="13"/>
      <c r="AK315" s="13"/>
      <c r="AL315" s="13"/>
      <c r="AM315" s="13"/>
      <c r="AN315" s="13"/>
      <c r="AO315" s="13"/>
      <c r="AP315" s="13"/>
      <c r="AQ315" s="13"/>
      <c r="AR315" s="13"/>
    </row>
    <row r="316" spans="30:44" x14ac:dyDescent="0.3">
      <c r="AD316" s="13"/>
      <c r="AE316" s="13"/>
      <c r="AF316" s="13"/>
      <c r="AJ316" s="13"/>
      <c r="AK316" s="13"/>
      <c r="AL316" s="13"/>
      <c r="AM316" s="13"/>
      <c r="AN316" s="13"/>
      <c r="AO316" s="13"/>
      <c r="AP316" s="13"/>
      <c r="AQ316" s="13"/>
      <c r="AR316" s="13"/>
    </row>
    <row r="317" spans="30:44" x14ac:dyDescent="0.3">
      <c r="AD317" s="13"/>
      <c r="AE317" s="13"/>
      <c r="AF317" s="13"/>
      <c r="AJ317" s="13"/>
      <c r="AK317" s="13"/>
      <c r="AL317" s="13"/>
      <c r="AM317" s="13"/>
      <c r="AN317" s="13"/>
      <c r="AO317" s="13"/>
      <c r="AP317" s="13"/>
      <c r="AQ317" s="13"/>
      <c r="AR317" s="13"/>
    </row>
    <row r="318" spans="30:44" x14ac:dyDescent="0.3">
      <c r="AD318" s="13"/>
      <c r="AE318" s="13"/>
      <c r="AF318" s="13"/>
      <c r="AJ318" s="13"/>
      <c r="AK318" s="13"/>
      <c r="AL318" s="13"/>
      <c r="AM318" s="13"/>
      <c r="AN318" s="13"/>
      <c r="AO318" s="13"/>
      <c r="AP318" s="13"/>
      <c r="AQ318" s="13"/>
      <c r="AR318" s="13"/>
    </row>
    <row r="319" spans="30:44" x14ac:dyDescent="0.3">
      <c r="AD319" s="13"/>
      <c r="AE319" s="13"/>
      <c r="AF319" s="13"/>
      <c r="AJ319" s="13"/>
      <c r="AK319" s="13"/>
      <c r="AL319" s="13"/>
      <c r="AM319" s="13"/>
      <c r="AN319" s="13"/>
      <c r="AO319" s="13"/>
      <c r="AP319" s="13"/>
      <c r="AQ319" s="13"/>
      <c r="AR319" s="13"/>
    </row>
    <row r="320" spans="30:44" x14ac:dyDescent="0.3">
      <c r="AD320" s="13"/>
      <c r="AE320" s="13"/>
      <c r="AF320" s="13"/>
      <c r="AJ320" s="13"/>
      <c r="AK320" s="13"/>
      <c r="AL320" s="13"/>
      <c r="AM320" s="13"/>
      <c r="AN320" s="13"/>
      <c r="AO320" s="13"/>
      <c r="AP320" s="13"/>
      <c r="AQ320" s="13"/>
      <c r="AR320" s="13"/>
    </row>
    <row r="321" spans="30:44" x14ac:dyDescent="0.3">
      <c r="AD321" s="13"/>
      <c r="AE321" s="13"/>
      <c r="AF321" s="13"/>
      <c r="AJ321" s="13"/>
      <c r="AK321" s="13"/>
      <c r="AL321" s="13"/>
      <c r="AM321" s="13"/>
      <c r="AN321" s="13"/>
      <c r="AO321" s="13"/>
      <c r="AP321" s="13"/>
      <c r="AQ321" s="13"/>
      <c r="AR321" s="13"/>
    </row>
    <row r="322" spans="30:44" x14ac:dyDescent="0.3">
      <c r="AD322" s="13"/>
      <c r="AE322" s="13"/>
      <c r="AF322" s="13"/>
      <c r="AJ322" s="13"/>
      <c r="AK322" s="13"/>
      <c r="AL322" s="13"/>
      <c r="AM322" s="13"/>
      <c r="AN322" s="13"/>
      <c r="AO322" s="13"/>
      <c r="AP322" s="13"/>
      <c r="AQ322" s="13"/>
      <c r="AR322" s="13"/>
    </row>
    <row r="323" spans="30:44" x14ac:dyDescent="0.3">
      <c r="AD323" s="13"/>
      <c r="AE323" s="13"/>
      <c r="AF323" s="13"/>
      <c r="AJ323" s="13"/>
      <c r="AK323" s="13"/>
      <c r="AL323" s="13"/>
      <c r="AM323" s="13"/>
      <c r="AN323" s="13"/>
      <c r="AO323" s="13"/>
      <c r="AP323" s="13"/>
      <c r="AQ323" s="13"/>
      <c r="AR323" s="13"/>
    </row>
    <row r="324" spans="30:44" x14ac:dyDescent="0.3">
      <c r="AD324" s="13"/>
      <c r="AE324" s="13"/>
      <c r="AF324" s="13"/>
      <c r="AJ324" s="13"/>
      <c r="AK324" s="13"/>
      <c r="AL324" s="13"/>
      <c r="AM324" s="13"/>
      <c r="AN324" s="13"/>
      <c r="AO324" s="13"/>
      <c r="AP324" s="13"/>
      <c r="AQ324" s="13"/>
      <c r="AR324" s="13"/>
    </row>
    <row r="325" spans="30:44" x14ac:dyDescent="0.3">
      <c r="AD325" s="13"/>
      <c r="AE325" s="13"/>
      <c r="AF325" s="13"/>
      <c r="AJ325" s="13"/>
      <c r="AK325" s="13"/>
      <c r="AL325" s="13"/>
      <c r="AM325" s="13"/>
      <c r="AN325" s="13"/>
      <c r="AO325" s="13"/>
      <c r="AP325" s="13"/>
      <c r="AQ325" s="13"/>
      <c r="AR325" s="13"/>
    </row>
    <row r="326" spans="30:44" x14ac:dyDescent="0.3">
      <c r="AD326" s="13"/>
      <c r="AE326" s="13"/>
      <c r="AF326" s="13"/>
      <c r="AJ326" s="13"/>
      <c r="AK326" s="13"/>
      <c r="AL326" s="13"/>
      <c r="AM326" s="13"/>
      <c r="AN326" s="13"/>
      <c r="AO326" s="13"/>
      <c r="AP326" s="13"/>
      <c r="AQ326" s="13"/>
      <c r="AR326" s="13"/>
    </row>
    <row r="327" spans="30:44" x14ac:dyDescent="0.3">
      <c r="AD327" s="13"/>
      <c r="AE327" s="13"/>
      <c r="AF327" s="13"/>
      <c r="AJ327" s="13"/>
      <c r="AK327" s="13"/>
      <c r="AL327" s="13"/>
      <c r="AM327" s="13"/>
      <c r="AN327" s="13"/>
      <c r="AO327" s="13"/>
      <c r="AP327" s="13"/>
      <c r="AQ327" s="13"/>
      <c r="AR327" s="13"/>
    </row>
    <row r="328" spans="30:44" x14ac:dyDescent="0.3">
      <c r="AD328" s="13"/>
      <c r="AE328" s="13"/>
      <c r="AF328" s="13"/>
      <c r="AJ328" s="13"/>
      <c r="AK328" s="13"/>
      <c r="AL328" s="13"/>
      <c r="AM328" s="13"/>
      <c r="AN328" s="13"/>
      <c r="AO328" s="13"/>
      <c r="AP328" s="13"/>
      <c r="AQ328" s="13"/>
      <c r="AR328" s="13"/>
    </row>
    <row r="329" spans="30:44" x14ac:dyDescent="0.3">
      <c r="AD329" s="13"/>
      <c r="AE329" s="13"/>
      <c r="AF329" s="13"/>
      <c r="AJ329" s="13"/>
      <c r="AK329" s="13"/>
      <c r="AL329" s="13"/>
      <c r="AM329" s="13"/>
      <c r="AN329" s="13"/>
      <c r="AO329" s="13"/>
      <c r="AP329" s="13"/>
      <c r="AQ329" s="13"/>
      <c r="AR329" s="13"/>
    </row>
    <row r="330" spans="30:44" x14ac:dyDescent="0.3">
      <c r="AD330" s="13"/>
      <c r="AE330" s="13"/>
      <c r="AF330" s="13"/>
      <c r="AJ330" s="13"/>
      <c r="AK330" s="13"/>
      <c r="AL330" s="13"/>
      <c r="AM330" s="13"/>
      <c r="AN330" s="13"/>
      <c r="AO330" s="13"/>
      <c r="AP330" s="13"/>
      <c r="AQ330" s="13"/>
      <c r="AR330" s="13"/>
    </row>
    <row r="331" spans="30:44" x14ac:dyDescent="0.3">
      <c r="AD331" s="13"/>
      <c r="AE331" s="13"/>
      <c r="AF331" s="13"/>
      <c r="AJ331" s="13"/>
      <c r="AK331" s="13"/>
      <c r="AL331" s="13"/>
      <c r="AM331" s="13"/>
      <c r="AN331" s="13"/>
      <c r="AO331" s="13"/>
      <c r="AP331" s="13"/>
      <c r="AQ331" s="13"/>
      <c r="AR331" s="13"/>
    </row>
    <row r="332" spans="30:44" x14ac:dyDescent="0.3">
      <c r="AD332" s="13"/>
      <c r="AE332" s="13"/>
      <c r="AF332" s="13"/>
      <c r="AJ332" s="13"/>
      <c r="AK332" s="13"/>
      <c r="AL332" s="13"/>
      <c r="AM332" s="13"/>
      <c r="AN332" s="13"/>
      <c r="AO332" s="13"/>
      <c r="AP332" s="13"/>
      <c r="AQ332" s="13"/>
      <c r="AR332" s="13"/>
    </row>
    <row r="333" spans="30:44" x14ac:dyDescent="0.3">
      <c r="AD333" s="13"/>
      <c r="AE333" s="13"/>
      <c r="AF333" s="13"/>
      <c r="AJ333" s="13"/>
      <c r="AK333" s="13"/>
      <c r="AL333" s="13"/>
      <c r="AM333" s="13"/>
      <c r="AN333" s="13"/>
      <c r="AO333" s="13"/>
      <c r="AP333" s="13"/>
      <c r="AQ333" s="13"/>
      <c r="AR333" s="13"/>
    </row>
    <row r="334" spans="30:44" x14ac:dyDescent="0.3">
      <c r="AD334" s="13"/>
      <c r="AE334" s="13"/>
      <c r="AF334" s="13"/>
      <c r="AJ334" s="13"/>
      <c r="AK334" s="13"/>
      <c r="AL334" s="13"/>
      <c r="AM334" s="13"/>
      <c r="AN334" s="13"/>
      <c r="AO334" s="13"/>
      <c r="AP334" s="13"/>
      <c r="AQ334" s="13"/>
      <c r="AR334" s="13"/>
    </row>
    <row r="335" spans="30:44" x14ac:dyDescent="0.3">
      <c r="AD335" s="13"/>
      <c r="AE335" s="13"/>
      <c r="AF335" s="13"/>
      <c r="AJ335" s="13"/>
      <c r="AK335" s="13"/>
      <c r="AL335" s="13"/>
      <c r="AM335" s="13"/>
      <c r="AN335" s="13"/>
      <c r="AO335" s="13"/>
      <c r="AP335" s="13"/>
      <c r="AQ335" s="13"/>
      <c r="AR335" s="13"/>
    </row>
    <row r="336" spans="30:44" x14ac:dyDescent="0.3">
      <c r="AD336" s="13"/>
      <c r="AE336" s="13"/>
      <c r="AF336" s="13"/>
      <c r="AJ336" s="13"/>
      <c r="AK336" s="13"/>
      <c r="AL336" s="13"/>
      <c r="AM336" s="13"/>
      <c r="AN336" s="13"/>
      <c r="AO336" s="13"/>
      <c r="AP336" s="13"/>
      <c r="AQ336" s="13"/>
      <c r="AR336" s="13"/>
    </row>
    <row r="337" spans="30:44" x14ac:dyDescent="0.3">
      <c r="AD337" s="13"/>
      <c r="AE337" s="13"/>
      <c r="AF337" s="13"/>
      <c r="AJ337" s="13"/>
      <c r="AK337" s="13"/>
      <c r="AL337" s="13"/>
      <c r="AM337" s="13"/>
      <c r="AN337" s="13"/>
      <c r="AO337" s="13"/>
      <c r="AP337" s="13"/>
      <c r="AQ337" s="13"/>
      <c r="AR337" s="13"/>
    </row>
    <row r="338" spans="30:44" x14ac:dyDescent="0.3">
      <c r="AD338" s="13"/>
      <c r="AE338" s="13"/>
      <c r="AF338" s="13"/>
      <c r="AJ338" s="13"/>
      <c r="AK338" s="13"/>
      <c r="AL338" s="13"/>
      <c r="AM338" s="13"/>
      <c r="AN338" s="13"/>
      <c r="AO338" s="13"/>
      <c r="AP338" s="13"/>
      <c r="AQ338" s="13"/>
      <c r="AR338" s="13"/>
    </row>
    <row r="339" spans="30:44" x14ac:dyDescent="0.3">
      <c r="AD339" s="13"/>
      <c r="AE339" s="13"/>
      <c r="AF339" s="13"/>
      <c r="AJ339" s="13"/>
      <c r="AK339" s="13"/>
      <c r="AL339" s="13"/>
      <c r="AM339" s="13"/>
      <c r="AN339" s="13"/>
      <c r="AO339" s="13"/>
      <c r="AP339" s="13"/>
      <c r="AQ339" s="13"/>
      <c r="AR339" s="13"/>
    </row>
    <row r="340" spans="30:44" x14ac:dyDescent="0.3">
      <c r="AD340" s="13"/>
      <c r="AE340" s="13"/>
      <c r="AF340" s="13"/>
      <c r="AJ340" s="13"/>
      <c r="AK340" s="13"/>
      <c r="AL340" s="13"/>
      <c r="AM340" s="13"/>
      <c r="AN340" s="13"/>
      <c r="AO340" s="13"/>
      <c r="AP340" s="13"/>
      <c r="AQ340" s="13"/>
      <c r="AR340" s="13"/>
    </row>
    <row r="341" spans="30:44" x14ac:dyDescent="0.3">
      <c r="AD341" s="13"/>
      <c r="AE341" s="13"/>
      <c r="AF341" s="13"/>
      <c r="AJ341" s="13"/>
      <c r="AK341" s="13"/>
      <c r="AL341" s="13"/>
      <c r="AM341" s="13"/>
      <c r="AN341" s="13"/>
      <c r="AO341" s="13"/>
      <c r="AP341" s="13"/>
      <c r="AQ341" s="13"/>
      <c r="AR341" s="13"/>
    </row>
    <row r="342" spans="30:44" x14ac:dyDescent="0.3">
      <c r="AD342" s="13"/>
      <c r="AE342" s="13"/>
      <c r="AF342" s="13"/>
      <c r="AJ342" s="13"/>
      <c r="AK342" s="13"/>
      <c r="AL342" s="13"/>
      <c r="AM342" s="13"/>
      <c r="AN342" s="13"/>
      <c r="AO342" s="13"/>
      <c r="AP342" s="13"/>
      <c r="AQ342" s="13"/>
      <c r="AR342" s="13"/>
    </row>
    <row r="343" spans="30:44" x14ac:dyDescent="0.3">
      <c r="AD343" s="13"/>
      <c r="AE343" s="13"/>
      <c r="AF343" s="13"/>
      <c r="AJ343" s="13"/>
      <c r="AK343" s="13"/>
      <c r="AL343" s="13"/>
      <c r="AM343" s="13"/>
      <c r="AN343" s="13"/>
      <c r="AO343" s="13"/>
      <c r="AP343" s="13"/>
      <c r="AQ343" s="13"/>
      <c r="AR343" s="13"/>
    </row>
    <row r="344" spans="30:44" x14ac:dyDescent="0.3">
      <c r="AD344" s="13"/>
      <c r="AE344" s="13"/>
      <c r="AF344" s="13"/>
      <c r="AJ344" s="13"/>
      <c r="AK344" s="13"/>
      <c r="AL344" s="13"/>
      <c r="AM344" s="13"/>
      <c r="AN344" s="13"/>
      <c r="AO344" s="13"/>
      <c r="AP344" s="13"/>
      <c r="AQ344" s="13"/>
      <c r="AR344" s="13"/>
    </row>
    <row r="345" spans="30:44" x14ac:dyDescent="0.3">
      <c r="AD345" s="13"/>
      <c r="AE345" s="13"/>
      <c r="AF345" s="13"/>
      <c r="AJ345" s="13"/>
      <c r="AK345" s="13"/>
      <c r="AL345" s="13"/>
      <c r="AM345" s="13"/>
      <c r="AN345" s="13"/>
      <c r="AO345" s="13"/>
      <c r="AP345" s="13"/>
      <c r="AQ345" s="13"/>
      <c r="AR345" s="13"/>
    </row>
    <row r="346" spans="30:44" x14ac:dyDescent="0.3">
      <c r="AD346" s="13"/>
      <c r="AE346" s="13"/>
      <c r="AF346" s="13"/>
      <c r="AJ346" s="13"/>
      <c r="AK346" s="13"/>
      <c r="AL346" s="13"/>
      <c r="AM346" s="13"/>
      <c r="AN346" s="13"/>
      <c r="AO346" s="13"/>
      <c r="AP346" s="13"/>
      <c r="AQ346" s="13"/>
      <c r="AR346" s="13"/>
    </row>
    <row r="347" spans="30:44" x14ac:dyDescent="0.3">
      <c r="AD347" s="13"/>
      <c r="AE347" s="13"/>
      <c r="AF347" s="13"/>
      <c r="AJ347" s="13"/>
      <c r="AK347" s="13"/>
      <c r="AL347" s="13"/>
      <c r="AM347" s="13"/>
      <c r="AN347" s="13"/>
      <c r="AO347" s="13"/>
      <c r="AP347" s="13"/>
      <c r="AQ347" s="13"/>
      <c r="AR347" s="13"/>
    </row>
    <row r="348" spans="30:44" x14ac:dyDescent="0.3">
      <c r="AD348" s="13"/>
      <c r="AE348" s="13"/>
      <c r="AF348" s="13"/>
      <c r="AJ348" s="13"/>
      <c r="AK348" s="13"/>
      <c r="AL348" s="13"/>
      <c r="AM348" s="13"/>
      <c r="AN348" s="13"/>
      <c r="AO348" s="13"/>
      <c r="AP348" s="13"/>
      <c r="AQ348" s="13"/>
      <c r="AR348" s="13"/>
    </row>
    <row r="349" spans="30:44" x14ac:dyDescent="0.3">
      <c r="AD349" s="13"/>
      <c r="AE349" s="13"/>
      <c r="AF349" s="13"/>
      <c r="AJ349" s="13"/>
      <c r="AK349" s="13"/>
      <c r="AL349" s="13"/>
      <c r="AM349" s="13"/>
      <c r="AN349" s="13"/>
      <c r="AO349" s="13"/>
      <c r="AP349" s="13"/>
      <c r="AQ349" s="13"/>
      <c r="AR349" s="13"/>
    </row>
    <row r="350" spans="30:44" x14ac:dyDescent="0.3">
      <c r="AD350" s="13"/>
      <c r="AE350" s="13"/>
      <c r="AF350" s="13"/>
      <c r="AJ350" s="13"/>
      <c r="AK350" s="13"/>
      <c r="AL350" s="13"/>
      <c r="AM350" s="13"/>
      <c r="AN350" s="13"/>
      <c r="AO350" s="13"/>
      <c r="AP350" s="13"/>
      <c r="AQ350" s="13"/>
      <c r="AR350" s="13"/>
    </row>
    <row r="351" spans="30:44" x14ac:dyDescent="0.3">
      <c r="AD351" s="13"/>
      <c r="AE351" s="13"/>
      <c r="AF351" s="13"/>
      <c r="AJ351" s="13"/>
      <c r="AK351" s="13"/>
      <c r="AL351" s="13"/>
      <c r="AM351" s="13"/>
      <c r="AN351" s="13"/>
      <c r="AO351" s="13"/>
      <c r="AP351" s="13"/>
      <c r="AQ351" s="13"/>
      <c r="AR351" s="13"/>
    </row>
    <row r="352" spans="30:44" x14ac:dyDescent="0.3">
      <c r="AD352" s="13"/>
      <c r="AE352" s="13"/>
      <c r="AF352" s="13"/>
      <c r="AJ352" s="13"/>
      <c r="AK352" s="13"/>
      <c r="AL352" s="13"/>
      <c r="AM352" s="13"/>
      <c r="AN352" s="13"/>
      <c r="AO352" s="13"/>
      <c r="AP352" s="13"/>
      <c r="AQ352" s="13"/>
      <c r="AR352" s="13"/>
    </row>
    <row r="353" spans="30:44" x14ac:dyDescent="0.3">
      <c r="AD353" s="13"/>
      <c r="AE353" s="13"/>
      <c r="AF353" s="13"/>
      <c r="AJ353" s="13"/>
      <c r="AK353" s="13"/>
      <c r="AL353" s="13"/>
      <c r="AM353" s="13"/>
      <c r="AN353" s="13"/>
      <c r="AO353" s="13"/>
      <c r="AP353" s="13"/>
      <c r="AQ353" s="13"/>
      <c r="AR353" s="13"/>
    </row>
    <row r="354" spans="30:44" x14ac:dyDescent="0.3">
      <c r="AD354" s="13"/>
      <c r="AE354" s="13"/>
      <c r="AF354" s="13"/>
      <c r="AJ354" s="13"/>
      <c r="AK354" s="13"/>
      <c r="AL354" s="13"/>
      <c r="AM354" s="13"/>
      <c r="AN354" s="13"/>
      <c r="AO354" s="13"/>
      <c r="AP354" s="13"/>
      <c r="AQ354" s="13"/>
      <c r="AR354" s="13"/>
    </row>
    <row r="355" spans="30:44" x14ac:dyDescent="0.3">
      <c r="AD355" s="13"/>
      <c r="AE355" s="13"/>
      <c r="AF355" s="13"/>
      <c r="AJ355" s="13"/>
      <c r="AK355" s="13"/>
      <c r="AL355" s="13"/>
      <c r="AM355" s="13"/>
      <c r="AN355" s="13"/>
      <c r="AO355" s="13"/>
      <c r="AP355" s="13"/>
      <c r="AQ355" s="13"/>
      <c r="AR355" s="13"/>
    </row>
    <row r="356" spans="30:44" x14ac:dyDescent="0.3">
      <c r="AD356" s="13"/>
      <c r="AE356" s="13"/>
      <c r="AF356" s="13"/>
      <c r="AJ356" s="13"/>
      <c r="AK356" s="13"/>
      <c r="AL356" s="13"/>
      <c r="AM356" s="13"/>
      <c r="AN356" s="13"/>
      <c r="AO356" s="13"/>
      <c r="AP356" s="13"/>
      <c r="AQ356" s="13"/>
      <c r="AR356" s="13"/>
    </row>
    <row r="357" spans="30:44" x14ac:dyDescent="0.3">
      <c r="AD357" s="13"/>
      <c r="AE357" s="13"/>
      <c r="AF357" s="13"/>
      <c r="AJ357" s="13"/>
      <c r="AK357" s="13"/>
      <c r="AL357" s="13"/>
      <c r="AM357" s="13"/>
      <c r="AN357" s="13"/>
      <c r="AO357" s="13"/>
      <c r="AP357" s="13"/>
      <c r="AQ357" s="13"/>
      <c r="AR357" s="13"/>
    </row>
    <row r="358" spans="30:44" x14ac:dyDescent="0.3">
      <c r="AD358" s="13"/>
      <c r="AE358" s="13"/>
      <c r="AF358" s="13"/>
      <c r="AJ358" s="13"/>
      <c r="AK358" s="13"/>
      <c r="AL358" s="13"/>
      <c r="AM358" s="13"/>
      <c r="AN358" s="13"/>
      <c r="AO358" s="13"/>
      <c r="AP358" s="13"/>
      <c r="AQ358" s="13"/>
      <c r="AR358" s="13"/>
    </row>
    <row r="359" spans="30:44" x14ac:dyDescent="0.3">
      <c r="AD359" s="13"/>
      <c r="AE359" s="13"/>
      <c r="AF359" s="13"/>
      <c r="AJ359" s="13"/>
      <c r="AK359" s="13"/>
      <c r="AL359" s="13"/>
      <c r="AM359" s="13"/>
      <c r="AN359" s="13"/>
      <c r="AO359" s="13"/>
      <c r="AP359" s="13"/>
      <c r="AQ359" s="13"/>
      <c r="AR359" s="13"/>
    </row>
    <row r="360" spans="30:44" x14ac:dyDescent="0.3">
      <c r="AD360" s="13"/>
      <c r="AE360" s="13"/>
      <c r="AF360" s="13"/>
      <c r="AJ360" s="13"/>
      <c r="AK360" s="13"/>
      <c r="AL360" s="13"/>
      <c r="AM360" s="13"/>
      <c r="AN360" s="13"/>
      <c r="AO360" s="13"/>
      <c r="AP360" s="13"/>
      <c r="AQ360" s="13"/>
      <c r="AR360" s="13"/>
    </row>
    <row r="361" spans="30:44" x14ac:dyDescent="0.3">
      <c r="AD361" s="13"/>
      <c r="AE361" s="13"/>
      <c r="AF361" s="13"/>
      <c r="AJ361" s="13"/>
      <c r="AK361" s="13"/>
      <c r="AL361" s="13"/>
      <c r="AM361" s="13"/>
      <c r="AN361" s="13"/>
      <c r="AO361" s="13"/>
      <c r="AP361" s="13"/>
      <c r="AQ361" s="13"/>
      <c r="AR361" s="13"/>
    </row>
    <row r="362" spans="30:44" x14ac:dyDescent="0.3">
      <c r="AD362" s="13"/>
      <c r="AE362" s="13"/>
      <c r="AF362" s="13"/>
      <c r="AJ362" s="13"/>
      <c r="AK362" s="13"/>
      <c r="AL362" s="13"/>
      <c r="AM362" s="13"/>
      <c r="AN362" s="13"/>
      <c r="AO362" s="13"/>
      <c r="AP362" s="13"/>
      <c r="AQ362" s="13"/>
      <c r="AR362" s="13"/>
    </row>
    <row r="363" spans="30:44" x14ac:dyDescent="0.3">
      <c r="AD363" s="13"/>
      <c r="AE363" s="13"/>
      <c r="AF363" s="13"/>
      <c r="AJ363" s="13"/>
      <c r="AK363" s="13"/>
      <c r="AL363" s="13"/>
      <c r="AM363" s="13"/>
      <c r="AN363" s="13"/>
      <c r="AO363" s="13"/>
      <c r="AP363" s="13"/>
      <c r="AQ363" s="13"/>
      <c r="AR363" s="13"/>
    </row>
    <row r="364" spans="30:44" x14ac:dyDescent="0.3">
      <c r="AD364" s="13"/>
      <c r="AE364" s="13"/>
      <c r="AF364" s="13"/>
      <c r="AJ364" s="13"/>
      <c r="AK364" s="13"/>
      <c r="AL364" s="13"/>
      <c r="AM364" s="13"/>
      <c r="AN364" s="13"/>
      <c r="AO364" s="13"/>
      <c r="AP364" s="13"/>
      <c r="AQ364" s="13"/>
      <c r="AR364" s="13"/>
    </row>
    <row r="365" spans="30:44" x14ac:dyDescent="0.3">
      <c r="AD365" s="13"/>
      <c r="AE365" s="13"/>
      <c r="AF365" s="13"/>
      <c r="AJ365" s="13"/>
      <c r="AK365" s="13"/>
      <c r="AL365" s="13"/>
      <c r="AM365" s="13"/>
      <c r="AN365" s="13"/>
      <c r="AO365" s="13"/>
      <c r="AP365" s="13"/>
      <c r="AQ365" s="13"/>
      <c r="AR365" s="13"/>
    </row>
    <row r="366" spans="30:44" x14ac:dyDescent="0.3">
      <c r="AD366" s="13"/>
      <c r="AE366" s="13"/>
      <c r="AF366" s="13"/>
      <c r="AJ366" s="13"/>
      <c r="AK366" s="13"/>
      <c r="AL366" s="13"/>
      <c r="AM366" s="13"/>
      <c r="AN366" s="13"/>
      <c r="AO366" s="13"/>
      <c r="AP366" s="13"/>
      <c r="AQ366" s="13"/>
      <c r="AR366" s="13"/>
    </row>
    <row r="367" spans="30:44" x14ac:dyDescent="0.3">
      <c r="AD367" s="13"/>
      <c r="AE367" s="13"/>
      <c r="AF367" s="13"/>
      <c r="AJ367" s="13"/>
      <c r="AK367" s="13"/>
      <c r="AL367" s="13"/>
      <c r="AM367" s="13"/>
      <c r="AN367" s="13"/>
      <c r="AO367" s="13"/>
      <c r="AP367" s="13"/>
      <c r="AQ367" s="13"/>
      <c r="AR367" s="13"/>
    </row>
    <row r="368" spans="30:44" x14ac:dyDescent="0.3">
      <c r="AD368" s="13"/>
      <c r="AE368" s="13"/>
      <c r="AF368" s="13"/>
      <c r="AJ368" s="13"/>
      <c r="AK368" s="13"/>
      <c r="AL368" s="13"/>
      <c r="AM368" s="13"/>
      <c r="AN368" s="13"/>
      <c r="AO368" s="13"/>
      <c r="AP368" s="13"/>
      <c r="AQ368" s="13"/>
      <c r="AR368" s="13"/>
    </row>
    <row r="369" spans="30:44" x14ac:dyDescent="0.3">
      <c r="AD369" s="13"/>
      <c r="AE369" s="13"/>
      <c r="AF369" s="13"/>
      <c r="AJ369" s="13"/>
      <c r="AK369" s="13"/>
      <c r="AL369" s="13"/>
      <c r="AM369" s="13"/>
      <c r="AN369" s="13"/>
      <c r="AO369" s="13"/>
      <c r="AP369" s="13"/>
      <c r="AQ369" s="13"/>
      <c r="AR369" s="13"/>
    </row>
    <row r="370" spans="30:44" x14ac:dyDescent="0.3">
      <c r="AD370" s="13"/>
      <c r="AE370" s="13"/>
      <c r="AF370" s="13"/>
      <c r="AJ370" s="13"/>
      <c r="AK370" s="13"/>
      <c r="AL370" s="13"/>
      <c r="AM370" s="13"/>
      <c r="AN370" s="13"/>
      <c r="AO370" s="13"/>
      <c r="AP370" s="13"/>
      <c r="AQ370" s="13"/>
      <c r="AR370" s="13"/>
    </row>
    <row r="371" spans="30:44" x14ac:dyDescent="0.3">
      <c r="AD371" s="13"/>
      <c r="AE371" s="13"/>
      <c r="AF371" s="13"/>
      <c r="AJ371" s="13"/>
      <c r="AK371" s="13"/>
      <c r="AL371" s="13"/>
      <c r="AM371" s="13"/>
      <c r="AN371" s="13"/>
      <c r="AO371" s="13"/>
      <c r="AP371" s="13"/>
      <c r="AQ371" s="13"/>
      <c r="AR371" s="13"/>
    </row>
    <row r="372" spans="30:44" x14ac:dyDescent="0.3">
      <c r="AD372" s="13"/>
      <c r="AE372" s="13"/>
      <c r="AF372" s="13"/>
      <c r="AJ372" s="13"/>
      <c r="AK372" s="13"/>
      <c r="AL372" s="13"/>
      <c r="AM372" s="13"/>
      <c r="AN372" s="13"/>
      <c r="AO372" s="13"/>
      <c r="AP372" s="13"/>
      <c r="AQ372" s="13"/>
      <c r="AR372" s="13"/>
    </row>
    <row r="373" spans="30:44" x14ac:dyDescent="0.3">
      <c r="AD373" s="13"/>
      <c r="AE373" s="13"/>
      <c r="AF373" s="13"/>
      <c r="AJ373" s="13"/>
      <c r="AK373" s="13"/>
      <c r="AL373" s="13"/>
      <c r="AM373" s="13"/>
      <c r="AN373" s="13"/>
      <c r="AO373" s="13"/>
      <c r="AP373" s="13"/>
      <c r="AQ373" s="13"/>
      <c r="AR373" s="13"/>
    </row>
    <row r="374" spans="30:44" x14ac:dyDescent="0.3">
      <c r="AD374" s="13"/>
      <c r="AE374" s="13"/>
      <c r="AF374" s="13"/>
      <c r="AJ374" s="13"/>
      <c r="AK374" s="13"/>
      <c r="AL374" s="13"/>
      <c r="AM374" s="13"/>
      <c r="AN374" s="13"/>
      <c r="AO374" s="13"/>
      <c r="AP374" s="13"/>
      <c r="AQ374" s="13"/>
      <c r="AR374" s="13"/>
    </row>
    <row r="375" spans="30:44" x14ac:dyDescent="0.3">
      <c r="AD375" s="13"/>
      <c r="AE375" s="13"/>
      <c r="AF375" s="13"/>
      <c r="AJ375" s="13"/>
      <c r="AK375" s="13"/>
      <c r="AL375" s="13"/>
      <c r="AM375" s="13"/>
      <c r="AN375" s="13"/>
      <c r="AO375" s="13"/>
      <c r="AP375" s="13"/>
      <c r="AQ375" s="13"/>
      <c r="AR375" s="13"/>
    </row>
    <row r="376" spans="30:44" x14ac:dyDescent="0.3">
      <c r="AD376" s="13"/>
      <c r="AE376" s="13"/>
      <c r="AF376" s="13"/>
      <c r="AJ376" s="13"/>
      <c r="AK376" s="13"/>
      <c r="AL376" s="13"/>
      <c r="AM376" s="13"/>
      <c r="AN376" s="13"/>
      <c r="AO376" s="13"/>
      <c r="AP376" s="13"/>
      <c r="AQ376" s="13"/>
      <c r="AR376" s="13"/>
    </row>
    <row r="377" spans="30:44" x14ac:dyDescent="0.3">
      <c r="AD377" s="13"/>
      <c r="AE377" s="13"/>
      <c r="AF377" s="13"/>
      <c r="AJ377" s="13"/>
      <c r="AK377" s="13"/>
      <c r="AL377" s="13"/>
      <c r="AM377" s="13"/>
      <c r="AN377" s="13"/>
      <c r="AO377" s="13"/>
      <c r="AP377" s="13"/>
      <c r="AQ377" s="13"/>
      <c r="AR377" s="13"/>
    </row>
    <row r="378" spans="30:44" x14ac:dyDescent="0.3">
      <c r="AD378" s="13"/>
      <c r="AE378" s="13"/>
      <c r="AF378" s="13"/>
      <c r="AJ378" s="13"/>
      <c r="AK378" s="13"/>
      <c r="AL378" s="13"/>
      <c r="AM378" s="13"/>
      <c r="AN378" s="13"/>
      <c r="AO378" s="13"/>
      <c r="AP378" s="13"/>
      <c r="AQ378" s="13"/>
      <c r="AR378" s="13"/>
    </row>
    <row r="379" spans="30:44" x14ac:dyDescent="0.3">
      <c r="AD379" s="13"/>
      <c r="AE379" s="13"/>
      <c r="AF379" s="13"/>
      <c r="AJ379" s="13"/>
      <c r="AK379" s="13"/>
      <c r="AL379" s="13"/>
      <c r="AM379" s="13"/>
      <c r="AN379" s="13"/>
      <c r="AO379" s="13"/>
      <c r="AP379" s="13"/>
      <c r="AQ379" s="13"/>
      <c r="AR379" s="13"/>
    </row>
    <row r="380" spans="30:44" x14ac:dyDescent="0.3">
      <c r="AD380" s="13"/>
      <c r="AE380" s="13"/>
      <c r="AF380" s="13"/>
      <c r="AJ380" s="13"/>
      <c r="AK380" s="13"/>
      <c r="AL380" s="13"/>
      <c r="AM380" s="13"/>
      <c r="AN380" s="13"/>
      <c r="AO380" s="13"/>
      <c r="AP380" s="13"/>
      <c r="AQ380" s="13"/>
      <c r="AR380" s="13"/>
    </row>
    <row r="381" spans="30:44" x14ac:dyDescent="0.3">
      <c r="AD381" s="13"/>
      <c r="AE381" s="13"/>
      <c r="AF381" s="13"/>
      <c r="AJ381" s="13"/>
      <c r="AK381" s="13"/>
      <c r="AL381" s="13"/>
      <c r="AM381" s="13"/>
      <c r="AN381" s="13"/>
      <c r="AO381" s="13"/>
      <c r="AP381" s="13"/>
      <c r="AQ381" s="13"/>
      <c r="AR381" s="13"/>
    </row>
    <row r="382" spans="30:44" x14ac:dyDescent="0.3">
      <c r="AD382" s="13"/>
      <c r="AE382" s="13"/>
      <c r="AF382" s="13"/>
      <c r="AJ382" s="13"/>
      <c r="AK382" s="13"/>
      <c r="AL382" s="13"/>
      <c r="AM382" s="13"/>
      <c r="AN382" s="13"/>
      <c r="AO382" s="13"/>
      <c r="AP382" s="13"/>
      <c r="AQ382" s="13"/>
      <c r="AR382" s="13"/>
    </row>
    <row r="383" spans="30:44" x14ac:dyDescent="0.3">
      <c r="AD383" s="13"/>
      <c r="AE383" s="13"/>
      <c r="AF383" s="13"/>
      <c r="AJ383" s="13"/>
      <c r="AK383" s="13"/>
      <c r="AL383" s="13"/>
      <c r="AM383" s="13"/>
      <c r="AN383" s="13"/>
      <c r="AO383" s="13"/>
      <c r="AP383" s="13"/>
      <c r="AQ383" s="13"/>
      <c r="AR383" s="13"/>
    </row>
    <row r="384" spans="30:44" x14ac:dyDescent="0.3">
      <c r="AD384" s="13"/>
      <c r="AE384" s="13"/>
      <c r="AF384" s="13"/>
      <c r="AJ384" s="13"/>
      <c r="AK384" s="13"/>
      <c r="AL384" s="13"/>
      <c r="AM384" s="13"/>
      <c r="AN384" s="13"/>
      <c r="AO384" s="13"/>
      <c r="AP384" s="13"/>
      <c r="AQ384" s="13"/>
      <c r="AR384" s="13"/>
    </row>
    <row r="385" spans="30:44" x14ac:dyDescent="0.3">
      <c r="AD385" s="13"/>
      <c r="AE385" s="13"/>
      <c r="AF385" s="13"/>
      <c r="AJ385" s="13"/>
      <c r="AK385" s="13"/>
      <c r="AL385" s="13"/>
      <c r="AM385" s="13"/>
      <c r="AN385" s="13"/>
      <c r="AO385" s="13"/>
      <c r="AP385" s="13"/>
      <c r="AQ385" s="13"/>
      <c r="AR385" s="13"/>
    </row>
    <row r="386" spans="30:44" x14ac:dyDescent="0.3">
      <c r="AD386" s="13"/>
      <c r="AE386" s="13"/>
      <c r="AF386" s="13"/>
      <c r="AJ386" s="13"/>
      <c r="AK386" s="13"/>
      <c r="AL386" s="13"/>
      <c r="AM386" s="13"/>
      <c r="AN386" s="13"/>
      <c r="AO386" s="13"/>
      <c r="AP386" s="13"/>
      <c r="AQ386" s="13"/>
      <c r="AR386" s="13"/>
    </row>
    <row r="387" spans="30:44" x14ac:dyDescent="0.3">
      <c r="AD387" s="13"/>
      <c r="AE387" s="13"/>
      <c r="AF387" s="13"/>
      <c r="AJ387" s="13"/>
      <c r="AK387" s="13"/>
      <c r="AL387" s="13"/>
      <c r="AM387" s="13"/>
      <c r="AN387" s="13"/>
      <c r="AO387" s="13"/>
      <c r="AP387" s="13"/>
      <c r="AQ387" s="13"/>
      <c r="AR387" s="13"/>
    </row>
    <row r="388" spans="30:44" x14ac:dyDescent="0.3">
      <c r="AD388" s="13"/>
      <c r="AE388" s="13"/>
      <c r="AF388" s="13"/>
      <c r="AJ388" s="13"/>
      <c r="AK388" s="13"/>
      <c r="AL388" s="13"/>
      <c r="AM388" s="13"/>
      <c r="AN388" s="13"/>
      <c r="AO388" s="13"/>
      <c r="AP388" s="13"/>
      <c r="AQ388" s="13"/>
      <c r="AR388" s="13"/>
    </row>
    <row r="389" spans="30:44" x14ac:dyDescent="0.3">
      <c r="AD389" s="13"/>
      <c r="AE389" s="13"/>
      <c r="AF389" s="13"/>
      <c r="AJ389" s="13"/>
      <c r="AK389" s="13"/>
      <c r="AL389" s="13"/>
      <c r="AM389" s="13"/>
      <c r="AN389" s="13"/>
      <c r="AO389" s="13"/>
      <c r="AP389" s="13"/>
      <c r="AQ389" s="13"/>
      <c r="AR389" s="13"/>
    </row>
    <row r="390" spans="30:44" x14ac:dyDescent="0.3">
      <c r="AD390" s="13"/>
      <c r="AE390" s="13"/>
      <c r="AF390" s="13"/>
      <c r="AJ390" s="13"/>
      <c r="AK390" s="13"/>
      <c r="AL390" s="13"/>
      <c r="AM390" s="13"/>
      <c r="AN390" s="13"/>
      <c r="AO390" s="13"/>
      <c r="AP390" s="13"/>
      <c r="AQ390" s="13"/>
      <c r="AR390" s="13"/>
    </row>
    <row r="391" spans="30:44" x14ac:dyDescent="0.3">
      <c r="AD391" s="13"/>
      <c r="AE391" s="13"/>
      <c r="AF391" s="13"/>
      <c r="AJ391" s="13"/>
      <c r="AK391" s="13"/>
      <c r="AL391" s="13"/>
      <c r="AM391" s="13"/>
      <c r="AN391" s="13"/>
      <c r="AO391" s="13"/>
      <c r="AP391" s="13"/>
      <c r="AQ391" s="13"/>
      <c r="AR391" s="13"/>
    </row>
    <row r="392" spans="30:44" x14ac:dyDescent="0.3">
      <c r="AD392" s="13"/>
      <c r="AE392" s="13"/>
      <c r="AF392" s="13"/>
      <c r="AJ392" s="13"/>
      <c r="AK392" s="13"/>
      <c r="AL392" s="13"/>
      <c r="AM392" s="13"/>
      <c r="AN392" s="13"/>
      <c r="AO392" s="13"/>
      <c r="AP392" s="13"/>
      <c r="AQ392" s="13"/>
      <c r="AR392" s="13"/>
    </row>
    <row r="393" spans="30:44" x14ac:dyDescent="0.3">
      <c r="AD393" s="13"/>
      <c r="AE393" s="13"/>
      <c r="AF393" s="13"/>
      <c r="AJ393" s="13"/>
      <c r="AK393" s="13"/>
      <c r="AL393" s="13"/>
      <c r="AM393" s="13"/>
      <c r="AN393" s="13"/>
      <c r="AO393" s="13"/>
      <c r="AP393" s="13"/>
      <c r="AQ393" s="13"/>
      <c r="AR393" s="13"/>
    </row>
    <row r="394" spans="30:44" x14ac:dyDescent="0.3">
      <c r="AD394" s="13"/>
      <c r="AE394" s="13"/>
      <c r="AF394" s="13"/>
      <c r="AJ394" s="13"/>
      <c r="AK394" s="13"/>
      <c r="AL394" s="13"/>
      <c r="AM394" s="13"/>
      <c r="AN394" s="13"/>
      <c r="AO394" s="13"/>
      <c r="AP394" s="13"/>
      <c r="AQ394" s="13"/>
      <c r="AR394" s="13"/>
    </row>
    <row r="395" spans="30:44" x14ac:dyDescent="0.3">
      <c r="AD395" s="13"/>
      <c r="AE395" s="13"/>
      <c r="AF395" s="13"/>
      <c r="AJ395" s="13"/>
      <c r="AK395" s="13"/>
      <c r="AL395" s="13"/>
      <c r="AM395" s="13"/>
      <c r="AN395" s="13"/>
      <c r="AO395" s="13"/>
      <c r="AP395" s="13"/>
      <c r="AQ395" s="13"/>
      <c r="AR395" s="13"/>
    </row>
    <row r="396" spans="30:44" x14ac:dyDescent="0.3">
      <c r="AD396" s="13"/>
      <c r="AE396" s="13"/>
      <c r="AF396" s="13"/>
      <c r="AJ396" s="13"/>
      <c r="AK396" s="13"/>
      <c r="AL396" s="13"/>
      <c r="AM396" s="13"/>
      <c r="AN396" s="13"/>
      <c r="AO396" s="13"/>
      <c r="AP396" s="13"/>
      <c r="AQ396" s="13"/>
      <c r="AR396" s="13"/>
    </row>
    <row r="397" spans="30:44" x14ac:dyDescent="0.3">
      <c r="AD397" s="13"/>
      <c r="AE397" s="13"/>
      <c r="AF397" s="13"/>
      <c r="AJ397" s="13"/>
      <c r="AK397" s="13"/>
      <c r="AL397" s="13"/>
      <c r="AM397" s="13"/>
      <c r="AN397" s="13"/>
      <c r="AO397" s="13"/>
      <c r="AP397" s="13"/>
      <c r="AQ397" s="13"/>
      <c r="AR397" s="13"/>
    </row>
    <row r="398" spans="30:44" x14ac:dyDescent="0.3">
      <c r="AD398" s="13"/>
      <c r="AE398" s="13"/>
      <c r="AF398" s="13"/>
      <c r="AJ398" s="13"/>
      <c r="AK398" s="13"/>
      <c r="AL398" s="13"/>
      <c r="AM398" s="13"/>
      <c r="AN398" s="13"/>
      <c r="AO398" s="13"/>
      <c r="AP398" s="13"/>
      <c r="AQ398" s="13"/>
      <c r="AR398" s="13"/>
    </row>
    <row r="399" spans="30:44" x14ac:dyDescent="0.3">
      <c r="AD399" s="13"/>
      <c r="AE399" s="13"/>
      <c r="AF399" s="13"/>
      <c r="AJ399" s="13"/>
      <c r="AK399" s="13"/>
      <c r="AL399" s="13"/>
      <c r="AM399" s="13"/>
      <c r="AN399" s="13"/>
      <c r="AO399" s="13"/>
      <c r="AP399" s="13"/>
      <c r="AQ399" s="13"/>
      <c r="AR399" s="13"/>
    </row>
    <row r="400" spans="30:44" x14ac:dyDescent="0.3">
      <c r="AD400" s="13"/>
      <c r="AE400" s="13"/>
      <c r="AF400" s="13"/>
      <c r="AJ400" s="13"/>
      <c r="AK400" s="13"/>
      <c r="AL400" s="13"/>
      <c r="AM400" s="13"/>
      <c r="AN400" s="13"/>
      <c r="AO400" s="13"/>
      <c r="AP400" s="13"/>
      <c r="AQ400" s="13"/>
      <c r="AR400" s="13"/>
    </row>
    <row r="401" spans="30:44" x14ac:dyDescent="0.3">
      <c r="AD401" s="13"/>
      <c r="AE401" s="13"/>
      <c r="AF401" s="13"/>
      <c r="AJ401" s="13"/>
      <c r="AK401" s="13"/>
      <c r="AL401" s="13"/>
      <c r="AM401" s="13"/>
      <c r="AN401" s="13"/>
      <c r="AO401" s="13"/>
      <c r="AP401" s="13"/>
      <c r="AQ401" s="13"/>
      <c r="AR401" s="13"/>
    </row>
    <row r="402" spans="30:44" x14ac:dyDescent="0.3">
      <c r="AD402" s="13"/>
      <c r="AE402" s="13"/>
      <c r="AF402" s="13"/>
      <c r="AJ402" s="13"/>
      <c r="AK402" s="13"/>
      <c r="AL402" s="13"/>
      <c r="AM402" s="13"/>
      <c r="AN402" s="13"/>
      <c r="AO402" s="13"/>
      <c r="AP402" s="13"/>
      <c r="AQ402" s="13"/>
      <c r="AR402" s="13"/>
    </row>
    <row r="403" spans="30:44" x14ac:dyDescent="0.3">
      <c r="AD403" s="13"/>
      <c r="AE403" s="13"/>
      <c r="AF403" s="13"/>
      <c r="AJ403" s="13"/>
      <c r="AK403" s="13"/>
      <c r="AL403" s="13"/>
      <c r="AM403" s="13"/>
      <c r="AN403" s="13"/>
      <c r="AO403" s="13"/>
      <c r="AP403" s="13"/>
      <c r="AQ403" s="13"/>
      <c r="AR403" s="13"/>
    </row>
    <row r="404" spans="30:44" x14ac:dyDescent="0.3">
      <c r="AD404" s="13"/>
      <c r="AE404" s="13"/>
      <c r="AF404" s="13"/>
      <c r="AJ404" s="13"/>
      <c r="AK404" s="13"/>
      <c r="AL404" s="13"/>
      <c r="AM404" s="13"/>
      <c r="AN404" s="13"/>
      <c r="AO404" s="13"/>
      <c r="AP404" s="13"/>
      <c r="AQ404" s="13"/>
      <c r="AR404" s="13"/>
    </row>
    <row r="405" spans="30:44" x14ac:dyDescent="0.3">
      <c r="AD405" s="13"/>
      <c r="AE405" s="13"/>
      <c r="AF405" s="13"/>
      <c r="AJ405" s="13"/>
      <c r="AK405" s="13"/>
      <c r="AL405" s="13"/>
      <c r="AM405" s="13"/>
      <c r="AN405" s="13"/>
      <c r="AO405" s="13"/>
      <c r="AP405" s="13"/>
      <c r="AQ405" s="13"/>
      <c r="AR405" s="13"/>
    </row>
    <row r="406" spans="30:44" x14ac:dyDescent="0.3">
      <c r="AD406" s="13"/>
      <c r="AE406" s="13"/>
      <c r="AF406" s="13"/>
      <c r="AJ406" s="13"/>
      <c r="AK406" s="13"/>
      <c r="AL406" s="13"/>
      <c r="AM406" s="13"/>
      <c r="AN406" s="13"/>
      <c r="AO406" s="13"/>
      <c r="AP406" s="13"/>
      <c r="AQ406" s="13"/>
      <c r="AR406" s="13"/>
    </row>
    <row r="407" spans="30:44" x14ac:dyDescent="0.3">
      <c r="AD407" s="13"/>
      <c r="AE407" s="13"/>
      <c r="AF407" s="13"/>
      <c r="AJ407" s="13"/>
      <c r="AK407" s="13"/>
      <c r="AL407" s="13"/>
      <c r="AM407" s="13"/>
      <c r="AN407" s="13"/>
      <c r="AO407" s="13"/>
      <c r="AP407" s="13"/>
      <c r="AQ407" s="13"/>
      <c r="AR407" s="13"/>
    </row>
    <row r="408" spans="30:44" x14ac:dyDescent="0.3">
      <c r="AD408" s="13"/>
      <c r="AE408" s="13"/>
      <c r="AF408" s="13"/>
      <c r="AJ408" s="13"/>
      <c r="AK408" s="13"/>
      <c r="AL408" s="13"/>
      <c r="AM408" s="13"/>
      <c r="AN408" s="13"/>
      <c r="AO408" s="13"/>
      <c r="AP408" s="13"/>
      <c r="AQ408" s="13"/>
      <c r="AR408" s="13"/>
    </row>
    <row r="409" spans="30:44" x14ac:dyDescent="0.3">
      <c r="AD409" s="13"/>
      <c r="AE409" s="13"/>
      <c r="AF409" s="13"/>
      <c r="AJ409" s="13"/>
      <c r="AK409" s="13"/>
      <c r="AL409" s="13"/>
      <c r="AM409" s="13"/>
      <c r="AN409" s="13"/>
      <c r="AO409" s="13"/>
      <c r="AP409" s="13"/>
      <c r="AQ409" s="13"/>
      <c r="AR409" s="13"/>
    </row>
    <row r="410" spans="30:44" x14ac:dyDescent="0.3">
      <c r="AD410" s="13"/>
      <c r="AE410" s="13"/>
      <c r="AF410" s="13"/>
      <c r="AJ410" s="13"/>
      <c r="AK410" s="13"/>
      <c r="AL410" s="13"/>
      <c r="AM410" s="13"/>
      <c r="AN410" s="13"/>
      <c r="AO410" s="13"/>
      <c r="AP410" s="13"/>
      <c r="AQ410" s="13"/>
      <c r="AR410" s="13"/>
    </row>
    <row r="411" spans="30:44" x14ac:dyDescent="0.3">
      <c r="AD411" s="13"/>
      <c r="AE411" s="13"/>
      <c r="AF411" s="13"/>
      <c r="AJ411" s="13"/>
      <c r="AK411" s="13"/>
      <c r="AL411" s="13"/>
      <c r="AM411" s="13"/>
      <c r="AN411" s="13"/>
      <c r="AO411" s="13"/>
      <c r="AP411" s="13"/>
      <c r="AQ411" s="13"/>
      <c r="AR411" s="13"/>
    </row>
    <row r="412" spans="30:44" x14ac:dyDescent="0.3">
      <c r="AD412" s="13"/>
      <c r="AE412" s="13"/>
      <c r="AF412" s="13"/>
      <c r="AJ412" s="13"/>
      <c r="AK412" s="13"/>
      <c r="AL412" s="13"/>
      <c r="AM412" s="13"/>
      <c r="AN412" s="13"/>
      <c r="AO412" s="13"/>
      <c r="AP412" s="13"/>
      <c r="AQ412" s="13"/>
      <c r="AR412" s="13"/>
    </row>
    <row r="413" spans="30:44" x14ac:dyDescent="0.3">
      <c r="AD413" s="13"/>
      <c r="AE413" s="13"/>
      <c r="AF413" s="13"/>
      <c r="AJ413" s="13"/>
      <c r="AK413" s="13"/>
      <c r="AL413" s="13"/>
      <c r="AM413" s="13"/>
      <c r="AN413" s="13"/>
      <c r="AO413" s="13"/>
      <c r="AP413" s="13"/>
      <c r="AQ413" s="13"/>
      <c r="AR413" s="13"/>
    </row>
    <row r="414" spans="30:44" x14ac:dyDescent="0.3">
      <c r="AD414" s="13"/>
      <c r="AE414" s="13"/>
      <c r="AF414" s="13"/>
      <c r="AJ414" s="13"/>
      <c r="AK414" s="13"/>
      <c r="AL414" s="13"/>
      <c r="AM414" s="13"/>
      <c r="AN414" s="13"/>
      <c r="AO414" s="13"/>
      <c r="AP414" s="13"/>
      <c r="AQ414" s="13"/>
      <c r="AR414" s="13"/>
    </row>
    <row r="415" spans="30:44" x14ac:dyDescent="0.3">
      <c r="AD415" s="13"/>
      <c r="AE415" s="13"/>
      <c r="AF415" s="13"/>
      <c r="AJ415" s="13"/>
      <c r="AK415" s="13"/>
      <c r="AL415" s="13"/>
      <c r="AM415" s="13"/>
      <c r="AN415" s="13"/>
      <c r="AO415" s="13"/>
      <c r="AP415" s="13"/>
      <c r="AQ415" s="13"/>
      <c r="AR415" s="13"/>
    </row>
    <row r="416" spans="30:44" x14ac:dyDescent="0.3">
      <c r="AD416" s="13"/>
      <c r="AE416" s="13"/>
      <c r="AF416" s="13"/>
      <c r="AJ416" s="13"/>
      <c r="AK416" s="13"/>
      <c r="AL416" s="13"/>
      <c r="AM416" s="13"/>
      <c r="AN416" s="13"/>
      <c r="AO416" s="13"/>
      <c r="AP416" s="13"/>
      <c r="AQ416" s="13"/>
      <c r="AR416" s="13"/>
    </row>
    <row r="417" spans="30:44" x14ac:dyDescent="0.3">
      <c r="AD417" s="13"/>
      <c r="AE417" s="13"/>
      <c r="AF417" s="13"/>
      <c r="AJ417" s="13"/>
      <c r="AK417" s="13"/>
      <c r="AL417" s="13"/>
      <c r="AM417" s="13"/>
      <c r="AN417" s="13"/>
      <c r="AO417" s="13"/>
      <c r="AP417" s="13"/>
      <c r="AQ417" s="13"/>
      <c r="AR417" s="13"/>
    </row>
    <row r="418" spans="30:44" x14ac:dyDescent="0.3">
      <c r="AD418" s="13"/>
      <c r="AE418" s="13"/>
      <c r="AF418" s="13"/>
      <c r="AJ418" s="13"/>
      <c r="AK418" s="13"/>
      <c r="AL418" s="13"/>
      <c r="AM418" s="13"/>
      <c r="AN418" s="13"/>
      <c r="AO418" s="13"/>
      <c r="AP418" s="13"/>
      <c r="AQ418" s="13"/>
      <c r="AR418" s="13"/>
    </row>
    <row r="419" spans="30:44" x14ac:dyDescent="0.3">
      <c r="AD419" s="13"/>
      <c r="AE419" s="13"/>
      <c r="AF419" s="13"/>
      <c r="AJ419" s="13"/>
      <c r="AK419" s="13"/>
      <c r="AL419" s="13"/>
      <c r="AM419" s="13"/>
      <c r="AN419" s="13"/>
      <c r="AO419" s="13"/>
      <c r="AP419" s="13"/>
      <c r="AQ419" s="13"/>
      <c r="AR419" s="13"/>
    </row>
    <row r="420" spans="30:44" x14ac:dyDescent="0.3">
      <c r="AD420" s="13"/>
      <c r="AE420" s="13"/>
      <c r="AF420" s="13"/>
      <c r="AJ420" s="13"/>
      <c r="AK420" s="13"/>
      <c r="AL420" s="13"/>
      <c r="AM420" s="13"/>
      <c r="AN420" s="13"/>
      <c r="AO420" s="13"/>
      <c r="AP420" s="13"/>
      <c r="AQ420" s="13"/>
      <c r="AR420" s="13"/>
    </row>
    <row r="421" spans="30:44" x14ac:dyDescent="0.3">
      <c r="AD421" s="13"/>
      <c r="AE421" s="13"/>
      <c r="AF421" s="13"/>
      <c r="AJ421" s="13"/>
      <c r="AK421" s="13"/>
      <c r="AL421" s="13"/>
      <c r="AM421" s="13"/>
      <c r="AN421" s="13"/>
      <c r="AO421" s="13"/>
      <c r="AP421" s="13"/>
      <c r="AQ421" s="13"/>
      <c r="AR421" s="13"/>
    </row>
    <row r="422" spans="30:44" x14ac:dyDescent="0.3">
      <c r="AD422" s="13"/>
      <c r="AE422" s="13"/>
      <c r="AF422" s="13"/>
      <c r="AJ422" s="13"/>
      <c r="AK422" s="13"/>
      <c r="AL422" s="13"/>
      <c r="AM422" s="13"/>
      <c r="AN422" s="13"/>
      <c r="AO422" s="13"/>
      <c r="AP422" s="13"/>
      <c r="AQ422" s="13"/>
      <c r="AR422" s="13"/>
    </row>
    <row r="423" spans="30:44" x14ac:dyDescent="0.3">
      <c r="AD423" s="13"/>
      <c r="AE423" s="13"/>
      <c r="AF423" s="13"/>
      <c r="AJ423" s="13"/>
      <c r="AK423" s="13"/>
      <c r="AL423" s="13"/>
      <c r="AM423" s="13"/>
      <c r="AN423" s="13"/>
      <c r="AO423" s="13"/>
      <c r="AP423" s="13"/>
      <c r="AQ423" s="13"/>
      <c r="AR423" s="13"/>
    </row>
    <row r="424" spans="30:44" x14ac:dyDescent="0.3">
      <c r="AD424" s="13"/>
      <c r="AE424" s="13"/>
      <c r="AF424" s="13"/>
      <c r="AJ424" s="13"/>
      <c r="AK424" s="13"/>
      <c r="AL424" s="13"/>
      <c r="AM424" s="13"/>
      <c r="AN424" s="13"/>
      <c r="AO424" s="13"/>
      <c r="AP424" s="13"/>
      <c r="AQ424" s="13"/>
      <c r="AR424" s="13"/>
    </row>
    <row r="425" spans="30:44" x14ac:dyDescent="0.3">
      <c r="AD425" s="13"/>
      <c r="AE425" s="13"/>
      <c r="AF425" s="13"/>
      <c r="AJ425" s="13"/>
      <c r="AK425" s="13"/>
      <c r="AL425" s="13"/>
      <c r="AM425" s="13"/>
      <c r="AN425" s="13"/>
      <c r="AO425" s="13"/>
      <c r="AP425" s="13"/>
      <c r="AQ425" s="13"/>
      <c r="AR425" s="13"/>
    </row>
    <row r="426" spans="30:44" x14ac:dyDescent="0.3">
      <c r="AD426" s="13"/>
      <c r="AE426" s="13"/>
      <c r="AF426" s="13"/>
      <c r="AJ426" s="13"/>
      <c r="AK426" s="13"/>
      <c r="AL426" s="13"/>
      <c r="AM426" s="13"/>
      <c r="AN426" s="13"/>
      <c r="AO426" s="13"/>
      <c r="AP426" s="13"/>
      <c r="AQ426" s="13"/>
      <c r="AR426" s="13"/>
    </row>
    <row r="427" spans="30:44" x14ac:dyDescent="0.3">
      <c r="AD427" s="13"/>
      <c r="AE427" s="13"/>
      <c r="AF427" s="13"/>
      <c r="AJ427" s="13"/>
      <c r="AK427" s="13"/>
      <c r="AL427" s="13"/>
      <c r="AM427" s="13"/>
      <c r="AN427" s="13"/>
      <c r="AO427" s="13"/>
      <c r="AP427" s="13"/>
      <c r="AQ427" s="13"/>
      <c r="AR427" s="13"/>
    </row>
    <row r="428" spans="30:44" x14ac:dyDescent="0.3">
      <c r="AD428" s="13"/>
      <c r="AE428" s="13"/>
      <c r="AF428" s="13"/>
      <c r="AJ428" s="13"/>
      <c r="AK428" s="13"/>
      <c r="AL428" s="13"/>
      <c r="AM428" s="13"/>
      <c r="AN428" s="13"/>
      <c r="AO428" s="13"/>
      <c r="AP428" s="13"/>
      <c r="AQ428" s="13"/>
      <c r="AR428" s="13"/>
    </row>
    <row r="429" spans="30:44" x14ac:dyDescent="0.3">
      <c r="AD429" s="13"/>
      <c r="AE429" s="13"/>
      <c r="AF429" s="13"/>
      <c r="AJ429" s="13"/>
      <c r="AK429" s="13"/>
      <c r="AL429" s="13"/>
      <c r="AM429" s="13"/>
      <c r="AN429" s="13"/>
      <c r="AO429" s="13"/>
      <c r="AP429" s="13"/>
      <c r="AQ429" s="13"/>
      <c r="AR429" s="13"/>
    </row>
    <row r="430" spans="30:44" x14ac:dyDescent="0.3">
      <c r="AD430" s="13"/>
      <c r="AE430" s="13"/>
      <c r="AF430" s="13"/>
      <c r="AJ430" s="13"/>
      <c r="AK430" s="13"/>
      <c r="AL430" s="13"/>
      <c r="AM430" s="13"/>
      <c r="AN430" s="13"/>
      <c r="AO430" s="13"/>
      <c r="AP430" s="13"/>
      <c r="AQ430" s="13"/>
      <c r="AR430" s="13"/>
    </row>
    <row r="431" spans="30:44" x14ac:dyDescent="0.3">
      <c r="AD431" s="13"/>
      <c r="AE431" s="13"/>
      <c r="AF431" s="13"/>
      <c r="AJ431" s="13"/>
      <c r="AK431" s="13"/>
      <c r="AL431" s="13"/>
      <c r="AM431" s="13"/>
      <c r="AN431" s="13"/>
      <c r="AO431" s="13"/>
      <c r="AP431" s="13"/>
      <c r="AQ431" s="13"/>
      <c r="AR431" s="13"/>
    </row>
    <row r="432" spans="30:44" x14ac:dyDescent="0.3">
      <c r="AD432" s="13"/>
      <c r="AE432" s="13"/>
      <c r="AF432" s="13"/>
      <c r="AJ432" s="13"/>
      <c r="AK432" s="13"/>
      <c r="AL432" s="13"/>
      <c r="AM432" s="13"/>
      <c r="AN432" s="13"/>
      <c r="AO432" s="13"/>
      <c r="AP432" s="13"/>
      <c r="AQ432" s="13"/>
      <c r="AR432" s="13"/>
    </row>
    <row r="433" spans="30:44" x14ac:dyDescent="0.3">
      <c r="AD433" s="13"/>
      <c r="AE433" s="13"/>
      <c r="AF433" s="13"/>
      <c r="AJ433" s="13"/>
      <c r="AK433" s="13"/>
      <c r="AL433" s="13"/>
      <c r="AM433" s="13"/>
      <c r="AN433" s="13"/>
      <c r="AO433" s="13"/>
      <c r="AP433" s="13"/>
      <c r="AQ433" s="13"/>
      <c r="AR433" s="13"/>
    </row>
    <row r="434" spans="30:44" x14ac:dyDescent="0.3">
      <c r="AD434" s="13"/>
      <c r="AE434" s="13"/>
      <c r="AF434" s="13"/>
      <c r="AJ434" s="13"/>
      <c r="AK434" s="13"/>
      <c r="AL434" s="13"/>
      <c r="AM434" s="13"/>
      <c r="AN434" s="13"/>
      <c r="AO434" s="13"/>
      <c r="AP434" s="13"/>
      <c r="AQ434" s="13"/>
      <c r="AR434" s="13"/>
    </row>
    <row r="435" spans="30:44" x14ac:dyDescent="0.3">
      <c r="AD435" s="13"/>
      <c r="AE435" s="13"/>
      <c r="AF435" s="13"/>
      <c r="AJ435" s="13"/>
      <c r="AK435" s="13"/>
      <c r="AL435" s="13"/>
      <c r="AM435" s="13"/>
      <c r="AN435" s="13"/>
      <c r="AO435" s="13"/>
      <c r="AP435" s="13"/>
      <c r="AQ435" s="13"/>
      <c r="AR435" s="13"/>
    </row>
    <row r="436" spans="30:44" x14ac:dyDescent="0.3">
      <c r="AD436" s="13"/>
      <c r="AE436" s="13"/>
      <c r="AF436" s="13"/>
      <c r="AJ436" s="13"/>
      <c r="AK436" s="13"/>
      <c r="AL436" s="13"/>
      <c r="AM436" s="13"/>
      <c r="AN436" s="13"/>
      <c r="AO436" s="13"/>
      <c r="AP436" s="13"/>
      <c r="AQ436" s="13"/>
      <c r="AR436" s="13"/>
    </row>
    <row r="437" spans="30:44" x14ac:dyDescent="0.3">
      <c r="AD437" s="13"/>
      <c r="AE437" s="13"/>
      <c r="AF437" s="13"/>
      <c r="AJ437" s="13"/>
      <c r="AK437" s="13"/>
      <c r="AL437" s="13"/>
      <c r="AM437" s="13"/>
      <c r="AN437" s="13"/>
      <c r="AO437" s="13"/>
      <c r="AP437" s="13"/>
      <c r="AQ437" s="13"/>
      <c r="AR437" s="13"/>
    </row>
    <row r="438" spans="30:44" x14ac:dyDescent="0.3">
      <c r="AD438" s="13"/>
      <c r="AE438" s="13"/>
      <c r="AF438" s="13"/>
      <c r="AJ438" s="13"/>
      <c r="AK438" s="13"/>
      <c r="AL438" s="13"/>
      <c r="AM438" s="13"/>
      <c r="AN438" s="13"/>
      <c r="AO438" s="13"/>
      <c r="AP438" s="13"/>
      <c r="AQ438" s="13"/>
      <c r="AR438" s="13"/>
    </row>
    <row r="439" spans="30:44" x14ac:dyDescent="0.3">
      <c r="AD439" s="13"/>
      <c r="AE439" s="13"/>
      <c r="AF439" s="13"/>
      <c r="AJ439" s="13"/>
      <c r="AK439" s="13"/>
      <c r="AL439" s="13"/>
      <c r="AM439" s="13"/>
      <c r="AN439" s="13"/>
      <c r="AO439" s="13"/>
      <c r="AP439" s="13"/>
      <c r="AQ439" s="13"/>
      <c r="AR439" s="13"/>
    </row>
    <row r="440" spans="30:44" x14ac:dyDescent="0.3">
      <c r="AD440" s="13"/>
      <c r="AE440" s="13"/>
      <c r="AF440" s="13"/>
      <c r="AJ440" s="13"/>
      <c r="AK440" s="13"/>
      <c r="AL440" s="13"/>
      <c r="AM440" s="13"/>
      <c r="AN440" s="13"/>
      <c r="AO440" s="13"/>
      <c r="AP440" s="13"/>
      <c r="AQ440" s="13"/>
      <c r="AR440" s="13"/>
    </row>
    <row r="441" spans="30:44" x14ac:dyDescent="0.3">
      <c r="AD441" s="13"/>
      <c r="AE441" s="13"/>
      <c r="AF441" s="13"/>
      <c r="AJ441" s="13"/>
      <c r="AK441" s="13"/>
      <c r="AL441" s="13"/>
      <c r="AM441" s="13"/>
      <c r="AN441" s="13"/>
      <c r="AO441" s="13"/>
      <c r="AP441" s="13"/>
      <c r="AQ441" s="13"/>
      <c r="AR441" s="13"/>
    </row>
    <row r="442" spans="30:44" x14ac:dyDescent="0.3">
      <c r="AD442" s="13"/>
      <c r="AE442" s="13"/>
      <c r="AF442" s="13"/>
      <c r="AJ442" s="13"/>
      <c r="AK442" s="13"/>
      <c r="AL442" s="13"/>
      <c r="AM442" s="13"/>
      <c r="AN442" s="13"/>
      <c r="AO442" s="13"/>
      <c r="AP442" s="13"/>
      <c r="AQ442" s="13"/>
      <c r="AR442" s="13"/>
    </row>
    <row r="443" spans="30:44" x14ac:dyDescent="0.3">
      <c r="AD443" s="13"/>
      <c r="AE443" s="13"/>
      <c r="AF443" s="13"/>
      <c r="AJ443" s="13"/>
      <c r="AK443" s="13"/>
      <c r="AL443" s="13"/>
      <c r="AM443" s="13"/>
      <c r="AN443" s="13"/>
      <c r="AO443" s="13"/>
      <c r="AP443" s="13"/>
      <c r="AQ443" s="13"/>
      <c r="AR443" s="13"/>
    </row>
    <row r="444" spans="30:44" x14ac:dyDescent="0.3">
      <c r="AD444" s="13"/>
      <c r="AE444" s="13"/>
      <c r="AF444" s="13"/>
      <c r="AJ444" s="13"/>
      <c r="AK444" s="13"/>
      <c r="AL444" s="13"/>
      <c r="AM444" s="13"/>
      <c r="AN444" s="13"/>
      <c r="AO444" s="13"/>
      <c r="AP444" s="13"/>
      <c r="AQ444" s="13"/>
      <c r="AR444" s="13"/>
    </row>
    <row r="445" spans="30:44" x14ac:dyDescent="0.3">
      <c r="AD445" s="13"/>
      <c r="AE445" s="13"/>
      <c r="AF445" s="13"/>
      <c r="AJ445" s="13"/>
      <c r="AK445" s="13"/>
      <c r="AL445" s="13"/>
      <c r="AM445" s="13"/>
      <c r="AN445" s="13"/>
      <c r="AO445" s="13"/>
      <c r="AP445" s="13"/>
      <c r="AQ445" s="13"/>
      <c r="AR445" s="13"/>
    </row>
    <row r="446" spans="30:44" x14ac:dyDescent="0.3">
      <c r="AD446" s="13"/>
      <c r="AE446" s="13"/>
      <c r="AF446" s="13"/>
      <c r="AJ446" s="13"/>
      <c r="AK446" s="13"/>
      <c r="AL446" s="13"/>
      <c r="AM446" s="13"/>
      <c r="AN446" s="13"/>
      <c r="AO446" s="13"/>
      <c r="AP446" s="13"/>
      <c r="AQ446" s="13"/>
      <c r="AR446" s="13"/>
    </row>
    <row r="447" spans="30:44" x14ac:dyDescent="0.3">
      <c r="AD447" s="13"/>
      <c r="AE447" s="13"/>
      <c r="AF447" s="13"/>
      <c r="AJ447" s="13"/>
      <c r="AK447" s="13"/>
      <c r="AL447" s="13"/>
      <c r="AM447" s="13"/>
      <c r="AN447" s="13"/>
      <c r="AO447" s="13"/>
      <c r="AP447" s="13"/>
      <c r="AQ447" s="13"/>
      <c r="AR447" s="13"/>
    </row>
    <row r="448" spans="30:44" x14ac:dyDescent="0.3">
      <c r="AD448" s="13"/>
      <c r="AE448" s="13"/>
      <c r="AF448" s="13"/>
      <c r="AJ448" s="13"/>
      <c r="AK448" s="13"/>
      <c r="AL448" s="13"/>
      <c r="AM448" s="13"/>
      <c r="AN448" s="13"/>
      <c r="AO448" s="13"/>
      <c r="AP448" s="13"/>
      <c r="AQ448" s="13"/>
      <c r="AR448" s="13"/>
    </row>
    <row r="449" spans="30:44" x14ac:dyDescent="0.3">
      <c r="AD449" s="13"/>
      <c r="AE449" s="13"/>
      <c r="AF449" s="13"/>
      <c r="AJ449" s="13"/>
      <c r="AK449" s="13"/>
      <c r="AL449" s="13"/>
      <c r="AM449" s="13"/>
      <c r="AN449" s="13"/>
      <c r="AO449" s="13"/>
      <c r="AP449" s="13"/>
      <c r="AQ449" s="13"/>
      <c r="AR449" s="13"/>
    </row>
    <row r="450" spans="30:44" x14ac:dyDescent="0.3">
      <c r="AD450" s="13"/>
      <c r="AE450" s="13"/>
      <c r="AF450" s="13"/>
      <c r="AJ450" s="13"/>
      <c r="AK450" s="13"/>
      <c r="AL450" s="13"/>
      <c r="AM450" s="13"/>
      <c r="AN450" s="13"/>
      <c r="AO450" s="13"/>
      <c r="AP450" s="13"/>
      <c r="AQ450" s="13"/>
      <c r="AR450" s="13"/>
    </row>
    <row r="451" spans="30:44" x14ac:dyDescent="0.3">
      <c r="AD451" s="13"/>
      <c r="AE451" s="13"/>
      <c r="AF451" s="13"/>
      <c r="AJ451" s="13"/>
      <c r="AK451" s="13"/>
      <c r="AL451" s="13"/>
      <c r="AM451" s="13"/>
      <c r="AN451" s="13"/>
      <c r="AO451" s="13"/>
      <c r="AP451" s="13"/>
      <c r="AQ451" s="13"/>
      <c r="AR451" s="13"/>
    </row>
    <row r="452" spans="30:44" x14ac:dyDescent="0.3">
      <c r="AD452" s="13"/>
      <c r="AE452" s="13"/>
      <c r="AF452" s="13"/>
      <c r="AJ452" s="13"/>
      <c r="AK452" s="13"/>
      <c r="AL452" s="13"/>
      <c r="AM452" s="13"/>
      <c r="AN452" s="13"/>
      <c r="AO452" s="13"/>
      <c r="AP452" s="13"/>
      <c r="AQ452" s="13"/>
      <c r="AR452" s="13"/>
    </row>
    <row r="453" spans="30:44" x14ac:dyDescent="0.3">
      <c r="AD453" s="13"/>
      <c r="AE453" s="13"/>
      <c r="AF453" s="13"/>
      <c r="AJ453" s="13"/>
      <c r="AK453" s="13"/>
      <c r="AL453" s="13"/>
      <c r="AM453" s="13"/>
      <c r="AN453" s="13"/>
      <c r="AO453" s="13"/>
      <c r="AP453" s="13"/>
      <c r="AQ453" s="13"/>
      <c r="AR453" s="13"/>
    </row>
    <row r="454" spans="30:44" x14ac:dyDescent="0.3">
      <c r="AD454" s="13"/>
      <c r="AE454" s="13"/>
      <c r="AF454" s="13"/>
      <c r="AJ454" s="13"/>
      <c r="AK454" s="13"/>
      <c r="AL454" s="13"/>
      <c r="AM454" s="13"/>
      <c r="AN454" s="13"/>
      <c r="AO454" s="13"/>
      <c r="AP454" s="13"/>
      <c r="AQ454" s="13"/>
      <c r="AR454" s="13"/>
    </row>
    <row r="455" spans="30:44" x14ac:dyDescent="0.3">
      <c r="AD455" s="13"/>
      <c r="AE455" s="13"/>
      <c r="AF455" s="13"/>
      <c r="AJ455" s="13"/>
      <c r="AK455" s="13"/>
      <c r="AL455" s="13"/>
      <c r="AM455" s="13"/>
      <c r="AN455" s="13"/>
      <c r="AO455" s="13"/>
      <c r="AP455" s="13"/>
      <c r="AQ455" s="13"/>
      <c r="AR455" s="13"/>
    </row>
    <row r="456" spans="30:44" x14ac:dyDescent="0.3">
      <c r="AD456" s="13"/>
      <c r="AE456" s="13"/>
      <c r="AF456" s="13"/>
      <c r="AJ456" s="13"/>
      <c r="AK456" s="13"/>
      <c r="AL456" s="13"/>
      <c r="AM456" s="13"/>
      <c r="AN456" s="13"/>
      <c r="AO456" s="13"/>
      <c r="AP456" s="13"/>
      <c r="AQ456" s="13"/>
      <c r="AR456" s="13"/>
    </row>
    <row r="457" spans="30:44" x14ac:dyDescent="0.3">
      <c r="AD457" s="13"/>
      <c r="AE457" s="13"/>
      <c r="AF457" s="13"/>
      <c r="AJ457" s="13"/>
      <c r="AK457" s="13"/>
      <c r="AL457" s="13"/>
      <c r="AM457" s="13"/>
      <c r="AN457" s="13"/>
      <c r="AO457" s="13"/>
      <c r="AP457" s="13"/>
      <c r="AQ457" s="13"/>
      <c r="AR457" s="13"/>
    </row>
    <row r="458" spans="30:44" x14ac:dyDescent="0.3">
      <c r="AD458" s="13"/>
      <c r="AE458" s="13"/>
      <c r="AF458" s="13"/>
      <c r="AJ458" s="13"/>
      <c r="AK458" s="13"/>
      <c r="AL458" s="13"/>
      <c r="AM458" s="13"/>
      <c r="AN458" s="13"/>
      <c r="AO458" s="13"/>
      <c r="AP458" s="13"/>
      <c r="AQ458" s="13"/>
      <c r="AR458" s="13"/>
    </row>
    <row r="459" spans="30:44" x14ac:dyDescent="0.3">
      <c r="AD459" s="13"/>
      <c r="AE459" s="13"/>
      <c r="AF459" s="13"/>
      <c r="AJ459" s="13"/>
      <c r="AK459" s="13"/>
      <c r="AL459" s="13"/>
      <c r="AM459" s="13"/>
      <c r="AN459" s="13"/>
      <c r="AO459" s="13"/>
      <c r="AP459" s="13"/>
      <c r="AQ459" s="13"/>
      <c r="AR459" s="13"/>
    </row>
    <row r="460" spans="30:44" x14ac:dyDescent="0.3">
      <c r="AD460" s="13"/>
      <c r="AE460" s="13"/>
      <c r="AF460" s="13"/>
      <c r="AJ460" s="13"/>
      <c r="AK460" s="13"/>
      <c r="AL460" s="13"/>
      <c r="AM460" s="13"/>
      <c r="AN460" s="13"/>
      <c r="AO460" s="13"/>
      <c r="AP460" s="13"/>
      <c r="AQ460" s="13"/>
      <c r="AR460" s="13"/>
    </row>
    <row r="461" spans="30:44" x14ac:dyDescent="0.3">
      <c r="AD461" s="13"/>
      <c r="AE461" s="13"/>
      <c r="AF461" s="13"/>
      <c r="AJ461" s="13"/>
      <c r="AK461" s="13"/>
      <c r="AL461" s="13"/>
      <c r="AM461" s="13"/>
      <c r="AN461" s="13"/>
      <c r="AO461" s="13"/>
      <c r="AP461" s="13"/>
      <c r="AQ461" s="13"/>
      <c r="AR461" s="13"/>
    </row>
    <row r="462" spans="30:44" x14ac:dyDescent="0.3">
      <c r="AD462" s="13"/>
      <c r="AE462" s="13"/>
      <c r="AF462" s="13"/>
      <c r="AJ462" s="13"/>
      <c r="AK462" s="13"/>
      <c r="AL462" s="13"/>
      <c r="AM462" s="13"/>
      <c r="AN462" s="13"/>
      <c r="AO462" s="13"/>
      <c r="AP462" s="13"/>
      <c r="AQ462" s="13"/>
      <c r="AR462" s="13"/>
    </row>
    <row r="463" spans="30:44" x14ac:dyDescent="0.3">
      <c r="AD463" s="13"/>
      <c r="AE463" s="13"/>
      <c r="AF463" s="13"/>
      <c r="AJ463" s="13"/>
      <c r="AK463" s="13"/>
      <c r="AL463" s="13"/>
      <c r="AM463" s="13"/>
      <c r="AN463" s="13"/>
      <c r="AO463" s="13"/>
      <c r="AP463" s="13"/>
      <c r="AQ463" s="13"/>
      <c r="AR463" s="13"/>
    </row>
    <row r="464" spans="30:44" x14ac:dyDescent="0.3">
      <c r="AD464" s="13"/>
      <c r="AE464" s="13"/>
      <c r="AF464" s="13"/>
      <c r="AJ464" s="13"/>
      <c r="AK464" s="13"/>
      <c r="AL464" s="13"/>
      <c r="AM464" s="13"/>
      <c r="AN464" s="13"/>
      <c r="AO464" s="13"/>
      <c r="AP464" s="13"/>
      <c r="AQ464" s="13"/>
      <c r="AR464" s="13"/>
    </row>
    <row r="465" spans="30:44" x14ac:dyDescent="0.3">
      <c r="AD465" s="13"/>
      <c r="AE465" s="13"/>
      <c r="AF465" s="13"/>
      <c r="AJ465" s="13"/>
      <c r="AK465" s="13"/>
      <c r="AL465" s="13"/>
      <c r="AM465" s="13"/>
      <c r="AN465" s="13"/>
      <c r="AO465" s="13"/>
      <c r="AP465" s="13"/>
      <c r="AQ465" s="13"/>
      <c r="AR465" s="13"/>
    </row>
    <row r="466" spans="30:44" x14ac:dyDescent="0.3">
      <c r="AD466" s="13"/>
      <c r="AE466" s="13"/>
      <c r="AF466" s="13"/>
      <c r="AJ466" s="13"/>
      <c r="AK466" s="13"/>
      <c r="AL466" s="13"/>
      <c r="AM466" s="13"/>
      <c r="AN466" s="13"/>
      <c r="AO466" s="13"/>
      <c r="AP466" s="13"/>
      <c r="AQ466" s="13"/>
      <c r="AR466" s="13"/>
    </row>
    <row r="467" spans="30:44" x14ac:dyDescent="0.3">
      <c r="AD467" s="13"/>
      <c r="AE467" s="13"/>
      <c r="AF467" s="13"/>
      <c r="AJ467" s="13"/>
      <c r="AK467" s="13"/>
      <c r="AL467" s="13"/>
      <c r="AM467" s="13"/>
      <c r="AN467" s="13"/>
      <c r="AO467" s="13"/>
      <c r="AP467" s="13"/>
      <c r="AQ467" s="13"/>
      <c r="AR467" s="13"/>
    </row>
    <row r="468" spans="30:44" x14ac:dyDescent="0.3">
      <c r="AD468" s="13"/>
      <c r="AE468" s="13"/>
      <c r="AF468" s="13"/>
      <c r="AJ468" s="13"/>
      <c r="AK468" s="13"/>
      <c r="AL468" s="13"/>
      <c r="AM468" s="13"/>
      <c r="AN468" s="13"/>
      <c r="AO468" s="13"/>
      <c r="AP468" s="13"/>
      <c r="AQ468" s="13"/>
      <c r="AR468" s="13"/>
    </row>
    <row r="469" spans="30:44" x14ac:dyDescent="0.3">
      <c r="AD469" s="13"/>
      <c r="AE469" s="13"/>
      <c r="AF469" s="13"/>
      <c r="AJ469" s="13"/>
      <c r="AK469" s="13"/>
      <c r="AL469" s="13"/>
      <c r="AM469" s="13"/>
      <c r="AN469" s="13"/>
      <c r="AO469" s="13"/>
      <c r="AP469" s="13"/>
      <c r="AQ469" s="13"/>
      <c r="AR469" s="13"/>
    </row>
    <row r="470" spans="30:44" x14ac:dyDescent="0.3">
      <c r="AD470" s="13"/>
      <c r="AE470" s="13"/>
      <c r="AF470" s="13"/>
      <c r="AJ470" s="13"/>
      <c r="AK470" s="13"/>
      <c r="AL470" s="13"/>
      <c r="AM470" s="13"/>
      <c r="AN470" s="13"/>
      <c r="AO470" s="13"/>
      <c r="AP470" s="13"/>
      <c r="AQ470" s="13"/>
      <c r="AR470" s="13"/>
    </row>
    <row r="471" spans="30:44" x14ac:dyDescent="0.3">
      <c r="AD471" s="13"/>
      <c r="AE471" s="13"/>
      <c r="AF471" s="13"/>
      <c r="AJ471" s="13"/>
      <c r="AK471" s="13"/>
      <c r="AL471" s="13"/>
      <c r="AM471" s="13"/>
      <c r="AN471" s="13"/>
      <c r="AO471" s="13"/>
      <c r="AP471" s="13"/>
      <c r="AQ471" s="13"/>
      <c r="AR471" s="13"/>
    </row>
    <row r="472" spans="30:44" x14ac:dyDescent="0.3">
      <c r="AD472" s="13"/>
      <c r="AE472" s="13"/>
      <c r="AF472" s="13"/>
      <c r="AJ472" s="13"/>
      <c r="AK472" s="13"/>
      <c r="AL472" s="13"/>
      <c r="AM472" s="13"/>
      <c r="AN472" s="13"/>
      <c r="AO472" s="13"/>
      <c r="AP472" s="13"/>
      <c r="AQ472" s="13"/>
      <c r="AR472" s="13"/>
    </row>
    <row r="473" spans="30:44" x14ac:dyDescent="0.3">
      <c r="AD473" s="13"/>
      <c r="AE473" s="13"/>
      <c r="AF473" s="13"/>
      <c r="AJ473" s="13"/>
      <c r="AK473" s="13"/>
      <c r="AL473" s="13"/>
      <c r="AM473" s="13"/>
      <c r="AN473" s="13"/>
      <c r="AO473" s="13"/>
      <c r="AP473" s="13"/>
      <c r="AQ473" s="13"/>
      <c r="AR473" s="13"/>
    </row>
    <row r="474" spans="30:44" x14ac:dyDescent="0.3">
      <c r="AD474" s="13"/>
      <c r="AE474" s="13"/>
      <c r="AF474" s="13"/>
      <c r="AJ474" s="13"/>
      <c r="AK474" s="13"/>
      <c r="AL474" s="13"/>
      <c r="AM474" s="13"/>
      <c r="AN474" s="13"/>
      <c r="AO474" s="13"/>
      <c r="AP474" s="13"/>
      <c r="AQ474" s="13"/>
      <c r="AR474" s="13"/>
    </row>
    <row r="475" spans="30:44" x14ac:dyDescent="0.3">
      <c r="AD475" s="13"/>
      <c r="AE475" s="13"/>
      <c r="AF475" s="13"/>
      <c r="AJ475" s="13"/>
      <c r="AK475" s="13"/>
      <c r="AL475" s="13"/>
      <c r="AM475" s="13"/>
      <c r="AN475" s="13"/>
      <c r="AO475" s="13"/>
      <c r="AP475" s="13"/>
      <c r="AQ475" s="13"/>
      <c r="AR475" s="13"/>
    </row>
    <row r="476" spans="30:44" x14ac:dyDescent="0.3">
      <c r="AD476" s="13"/>
      <c r="AE476" s="13"/>
      <c r="AF476" s="13"/>
      <c r="AJ476" s="13"/>
      <c r="AK476" s="13"/>
      <c r="AL476" s="13"/>
      <c r="AM476" s="13"/>
      <c r="AN476" s="13"/>
      <c r="AO476" s="13"/>
      <c r="AP476" s="13"/>
      <c r="AQ476" s="13"/>
      <c r="AR476" s="13"/>
    </row>
    <row r="477" spans="30:44" x14ac:dyDescent="0.3">
      <c r="AD477" s="13"/>
      <c r="AE477" s="13"/>
      <c r="AF477" s="13"/>
      <c r="AJ477" s="13"/>
      <c r="AK477" s="13"/>
      <c r="AL477" s="13"/>
      <c r="AM477" s="13"/>
      <c r="AN477" s="13"/>
      <c r="AO477" s="13"/>
      <c r="AP477" s="13"/>
      <c r="AQ477" s="13"/>
      <c r="AR477" s="13"/>
    </row>
    <row r="478" spans="30:44" x14ac:dyDescent="0.3">
      <c r="AD478" s="13"/>
      <c r="AE478" s="13"/>
      <c r="AF478" s="13"/>
      <c r="AJ478" s="13"/>
      <c r="AK478" s="13"/>
      <c r="AL478" s="13"/>
      <c r="AM478" s="13"/>
      <c r="AN478" s="13"/>
      <c r="AO478" s="13"/>
      <c r="AP478" s="13"/>
      <c r="AQ478" s="13"/>
      <c r="AR478" s="13"/>
    </row>
    <row r="479" spans="30:44" x14ac:dyDescent="0.3">
      <c r="AD479" s="13"/>
      <c r="AE479" s="13"/>
      <c r="AF479" s="13"/>
      <c r="AJ479" s="13"/>
      <c r="AK479" s="13"/>
      <c r="AL479" s="13"/>
      <c r="AM479" s="13"/>
      <c r="AN479" s="13"/>
      <c r="AO479" s="13"/>
      <c r="AP479" s="13"/>
      <c r="AQ479" s="13"/>
      <c r="AR479" s="13"/>
    </row>
    <row r="480" spans="30:44" x14ac:dyDescent="0.3">
      <c r="AD480" s="13"/>
      <c r="AE480" s="13"/>
      <c r="AF480" s="13"/>
      <c r="AJ480" s="13"/>
      <c r="AK480" s="13"/>
      <c r="AL480" s="13"/>
      <c r="AM480" s="13"/>
      <c r="AN480" s="13"/>
      <c r="AO480" s="13"/>
      <c r="AP480" s="13"/>
      <c r="AQ480" s="13"/>
      <c r="AR480" s="13"/>
    </row>
    <row r="481" spans="30:44" x14ac:dyDescent="0.3">
      <c r="AD481" s="13"/>
      <c r="AE481" s="13"/>
      <c r="AF481" s="13"/>
      <c r="AJ481" s="13"/>
      <c r="AK481" s="13"/>
      <c r="AL481" s="13"/>
      <c r="AM481" s="13"/>
      <c r="AN481" s="13"/>
      <c r="AO481" s="13"/>
      <c r="AP481" s="13"/>
      <c r="AQ481" s="13"/>
      <c r="AR481" s="13"/>
    </row>
    <row r="482" spans="30:44" x14ac:dyDescent="0.3">
      <c r="AD482" s="13"/>
      <c r="AE482" s="13"/>
      <c r="AF482" s="13"/>
      <c r="AJ482" s="13"/>
      <c r="AK482" s="13"/>
      <c r="AL482" s="13"/>
      <c r="AM482" s="13"/>
      <c r="AN482" s="13"/>
      <c r="AO482" s="13"/>
      <c r="AP482" s="13"/>
      <c r="AQ482" s="13"/>
      <c r="AR482" s="13"/>
    </row>
    <row r="483" spans="30:44" x14ac:dyDescent="0.3">
      <c r="AD483" s="13"/>
      <c r="AE483" s="13"/>
      <c r="AF483" s="13"/>
      <c r="AJ483" s="13"/>
      <c r="AK483" s="13"/>
      <c r="AL483" s="13"/>
      <c r="AM483" s="13"/>
      <c r="AN483" s="13"/>
      <c r="AO483" s="13"/>
      <c r="AP483" s="13"/>
      <c r="AQ483" s="13"/>
      <c r="AR483" s="13"/>
    </row>
    <row r="484" spans="30:44" x14ac:dyDescent="0.3">
      <c r="AD484" s="13"/>
      <c r="AE484" s="13"/>
      <c r="AF484" s="13"/>
      <c r="AJ484" s="13"/>
      <c r="AK484" s="13"/>
      <c r="AL484" s="13"/>
      <c r="AM484" s="13"/>
      <c r="AN484" s="13"/>
      <c r="AO484" s="13"/>
      <c r="AP484" s="13"/>
      <c r="AQ484" s="13"/>
      <c r="AR484" s="13"/>
    </row>
    <row r="485" spans="30:44" x14ac:dyDescent="0.3">
      <c r="AD485" s="13"/>
      <c r="AE485" s="13"/>
      <c r="AF485" s="13"/>
      <c r="AJ485" s="13"/>
      <c r="AK485" s="13"/>
      <c r="AL485" s="13"/>
      <c r="AM485" s="13"/>
      <c r="AN485" s="13"/>
      <c r="AO485" s="13"/>
      <c r="AP485" s="13"/>
      <c r="AQ485" s="13"/>
      <c r="AR485" s="13"/>
    </row>
    <row r="486" spans="30:44" x14ac:dyDescent="0.3">
      <c r="AD486" s="13"/>
      <c r="AE486" s="13"/>
      <c r="AF486" s="13"/>
      <c r="AJ486" s="13"/>
      <c r="AK486" s="13"/>
      <c r="AL486" s="13"/>
      <c r="AM486" s="13"/>
      <c r="AN486" s="13"/>
      <c r="AO486" s="13"/>
      <c r="AP486" s="13"/>
      <c r="AQ486" s="13"/>
      <c r="AR486" s="13"/>
    </row>
    <row r="487" spans="30:44" x14ac:dyDescent="0.3">
      <c r="AD487" s="13"/>
      <c r="AE487" s="13"/>
      <c r="AF487" s="13"/>
      <c r="AJ487" s="13"/>
      <c r="AK487" s="13"/>
      <c r="AL487" s="13"/>
      <c r="AM487" s="13"/>
      <c r="AN487" s="13"/>
      <c r="AO487" s="13"/>
      <c r="AP487" s="13"/>
      <c r="AQ487" s="13"/>
      <c r="AR487" s="13"/>
    </row>
    <row r="488" spans="30:44" x14ac:dyDescent="0.3">
      <c r="AD488" s="13"/>
      <c r="AE488" s="13"/>
      <c r="AF488" s="13"/>
      <c r="AJ488" s="13"/>
      <c r="AK488" s="13"/>
      <c r="AL488" s="13"/>
      <c r="AM488" s="13"/>
      <c r="AN488" s="13"/>
      <c r="AO488" s="13"/>
      <c r="AP488" s="13"/>
      <c r="AQ488" s="13"/>
      <c r="AR488" s="13"/>
    </row>
    <row r="489" spans="30:44" x14ac:dyDescent="0.3">
      <c r="AD489" s="13"/>
      <c r="AE489" s="13"/>
      <c r="AF489" s="13"/>
      <c r="AJ489" s="13"/>
      <c r="AK489" s="13"/>
      <c r="AL489" s="13"/>
      <c r="AM489" s="13"/>
      <c r="AN489" s="13"/>
      <c r="AO489" s="13"/>
      <c r="AP489" s="13"/>
      <c r="AQ489" s="13"/>
      <c r="AR489" s="13"/>
    </row>
    <row r="490" spans="30:44" x14ac:dyDescent="0.3">
      <c r="AD490" s="13"/>
      <c r="AE490" s="13"/>
      <c r="AF490" s="13"/>
      <c r="AJ490" s="13"/>
      <c r="AK490" s="13"/>
      <c r="AL490" s="13"/>
      <c r="AM490" s="13"/>
      <c r="AN490" s="13"/>
      <c r="AO490" s="13"/>
      <c r="AP490" s="13"/>
      <c r="AQ490" s="13"/>
      <c r="AR490" s="13"/>
    </row>
    <row r="491" spans="30:44" x14ac:dyDescent="0.3">
      <c r="AD491" s="13"/>
      <c r="AE491" s="13"/>
      <c r="AF491" s="13"/>
      <c r="AJ491" s="13"/>
      <c r="AK491" s="13"/>
      <c r="AL491" s="13"/>
      <c r="AM491" s="13"/>
      <c r="AN491" s="13"/>
      <c r="AO491" s="13"/>
      <c r="AP491" s="13"/>
      <c r="AQ491" s="13"/>
      <c r="AR491" s="13"/>
    </row>
    <row r="492" spans="30:44" x14ac:dyDescent="0.3">
      <c r="AD492" s="13"/>
      <c r="AE492" s="13"/>
      <c r="AF492" s="13"/>
      <c r="AJ492" s="13"/>
      <c r="AK492" s="13"/>
      <c r="AL492" s="13"/>
      <c r="AM492" s="13"/>
      <c r="AN492" s="13"/>
      <c r="AO492" s="13"/>
      <c r="AP492" s="13"/>
      <c r="AQ492" s="13"/>
      <c r="AR492" s="13"/>
    </row>
    <row r="493" spans="30:44" x14ac:dyDescent="0.3">
      <c r="AD493" s="13"/>
      <c r="AE493" s="13"/>
      <c r="AF493" s="13"/>
      <c r="AJ493" s="13"/>
      <c r="AK493" s="13"/>
      <c r="AL493" s="13"/>
      <c r="AM493" s="13"/>
      <c r="AN493" s="13"/>
      <c r="AO493" s="13"/>
      <c r="AP493" s="13"/>
      <c r="AQ493" s="13"/>
      <c r="AR493" s="13"/>
    </row>
    <row r="494" spans="30:44" x14ac:dyDescent="0.3">
      <c r="AD494" s="13"/>
      <c r="AE494" s="13"/>
      <c r="AF494" s="13"/>
      <c r="AJ494" s="13"/>
      <c r="AK494" s="13"/>
      <c r="AL494" s="13"/>
      <c r="AM494" s="13"/>
      <c r="AN494" s="13"/>
      <c r="AO494" s="13"/>
      <c r="AP494" s="13"/>
      <c r="AQ494" s="13"/>
      <c r="AR494" s="13"/>
    </row>
    <row r="495" spans="30:44" x14ac:dyDescent="0.3">
      <c r="AD495" s="13"/>
      <c r="AE495" s="13"/>
      <c r="AF495" s="13"/>
      <c r="AJ495" s="13"/>
      <c r="AK495" s="13"/>
      <c r="AL495" s="13"/>
      <c r="AM495" s="13"/>
      <c r="AN495" s="13"/>
      <c r="AO495" s="13"/>
      <c r="AP495" s="13"/>
      <c r="AQ495" s="13"/>
      <c r="AR495" s="13"/>
    </row>
    <row r="496" spans="30:44" x14ac:dyDescent="0.3">
      <c r="AD496" s="13"/>
      <c r="AE496" s="13"/>
      <c r="AF496" s="13"/>
      <c r="AJ496" s="13"/>
      <c r="AK496" s="13"/>
      <c r="AL496" s="13"/>
      <c r="AM496" s="13"/>
      <c r="AN496" s="13"/>
      <c r="AO496" s="13"/>
      <c r="AP496" s="13"/>
      <c r="AQ496" s="13"/>
      <c r="AR496" s="13"/>
    </row>
    <row r="497" spans="30:44" x14ac:dyDescent="0.3">
      <c r="AD497" s="13"/>
      <c r="AE497" s="13"/>
      <c r="AF497" s="13"/>
      <c r="AJ497" s="13"/>
      <c r="AK497" s="13"/>
      <c r="AL497" s="13"/>
      <c r="AM497" s="13"/>
      <c r="AN497" s="13"/>
      <c r="AO497" s="13"/>
      <c r="AP497" s="13"/>
      <c r="AQ497" s="13"/>
      <c r="AR497" s="13"/>
    </row>
    <row r="498" spans="30:44" x14ac:dyDescent="0.3">
      <c r="AD498" s="13"/>
      <c r="AE498" s="13"/>
      <c r="AF498" s="13"/>
      <c r="AJ498" s="13"/>
      <c r="AK498" s="13"/>
      <c r="AL498" s="13"/>
      <c r="AM498" s="13"/>
      <c r="AN498" s="13"/>
      <c r="AO498" s="13"/>
      <c r="AP498" s="13"/>
      <c r="AQ498" s="13"/>
      <c r="AR498" s="13"/>
    </row>
    <row r="499" spans="30:44" x14ac:dyDescent="0.3">
      <c r="AD499" s="13"/>
      <c r="AE499" s="13"/>
      <c r="AF499" s="13"/>
      <c r="AJ499" s="13"/>
      <c r="AK499" s="13"/>
      <c r="AL499" s="13"/>
      <c r="AM499" s="13"/>
      <c r="AN499" s="13"/>
      <c r="AO499" s="13"/>
      <c r="AP499" s="13"/>
      <c r="AQ499" s="13"/>
      <c r="AR499" s="13"/>
    </row>
    <row r="500" spans="30:44" x14ac:dyDescent="0.3">
      <c r="AD500" s="13"/>
      <c r="AE500" s="13"/>
      <c r="AF500" s="13"/>
      <c r="AJ500" s="13"/>
      <c r="AK500" s="13"/>
      <c r="AL500" s="13"/>
      <c r="AM500" s="13"/>
      <c r="AN500" s="13"/>
      <c r="AO500" s="13"/>
      <c r="AP500" s="13"/>
      <c r="AQ500" s="13"/>
      <c r="AR500" s="13"/>
    </row>
    <row r="501" spans="30:44" x14ac:dyDescent="0.3">
      <c r="AD501" s="13"/>
      <c r="AE501" s="13"/>
      <c r="AF501" s="13"/>
      <c r="AJ501" s="13"/>
      <c r="AK501" s="13"/>
      <c r="AL501" s="13"/>
      <c r="AM501" s="13"/>
      <c r="AN501" s="13"/>
      <c r="AO501" s="13"/>
      <c r="AP501" s="13"/>
      <c r="AQ501" s="13"/>
      <c r="AR501" s="13"/>
    </row>
    <row r="502" spans="30:44" x14ac:dyDescent="0.3">
      <c r="AD502" s="13"/>
      <c r="AE502" s="13"/>
      <c r="AF502" s="13"/>
      <c r="AJ502" s="13"/>
      <c r="AK502" s="13"/>
      <c r="AL502" s="13"/>
      <c r="AM502" s="13"/>
      <c r="AN502" s="13"/>
      <c r="AO502" s="13"/>
      <c r="AP502" s="13"/>
      <c r="AQ502" s="13"/>
      <c r="AR502" s="13"/>
    </row>
    <row r="503" spans="30:44" x14ac:dyDescent="0.3">
      <c r="AD503" s="13"/>
      <c r="AE503" s="13"/>
      <c r="AF503" s="13"/>
      <c r="AJ503" s="13"/>
      <c r="AK503" s="13"/>
      <c r="AL503" s="13"/>
      <c r="AM503" s="13"/>
      <c r="AN503" s="13"/>
      <c r="AO503" s="13"/>
      <c r="AP503" s="13"/>
      <c r="AQ503" s="13"/>
      <c r="AR503" s="13"/>
    </row>
    <row r="504" spans="30:44" x14ac:dyDescent="0.3">
      <c r="AD504" s="13"/>
      <c r="AE504" s="13"/>
      <c r="AF504" s="13"/>
      <c r="AJ504" s="13"/>
      <c r="AK504" s="13"/>
      <c r="AL504" s="13"/>
      <c r="AM504" s="13"/>
      <c r="AN504" s="13"/>
      <c r="AO504" s="13"/>
      <c r="AP504" s="13"/>
      <c r="AQ504" s="13"/>
      <c r="AR504" s="13"/>
    </row>
    <row r="505" spans="30:44" x14ac:dyDescent="0.3">
      <c r="AD505" s="13"/>
      <c r="AE505" s="13"/>
      <c r="AF505" s="13"/>
      <c r="AJ505" s="13"/>
      <c r="AK505" s="13"/>
      <c r="AL505" s="13"/>
      <c r="AM505" s="13"/>
      <c r="AN505" s="13"/>
      <c r="AO505" s="13"/>
      <c r="AP505" s="13"/>
      <c r="AQ505" s="13"/>
      <c r="AR505" s="13"/>
    </row>
    <row r="506" spans="30:44" x14ac:dyDescent="0.3">
      <c r="AD506" s="13"/>
      <c r="AE506" s="13"/>
      <c r="AF506" s="13"/>
      <c r="AJ506" s="13"/>
      <c r="AK506" s="13"/>
      <c r="AL506" s="13"/>
      <c r="AM506" s="13"/>
      <c r="AN506" s="13"/>
      <c r="AO506" s="13"/>
      <c r="AP506" s="13"/>
      <c r="AQ506" s="13"/>
      <c r="AR506" s="13"/>
    </row>
    <row r="507" spans="30:44" x14ac:dyDescent="0.3">
      <c r="AD507" s="13"/>
      <c r="AE507" s="13"/>
      <c r="AF507" s="13"/>
      <c r="AJ507" s="13"/>
      <c r="AK507" s="13"/>
      <c r="AL507" s="13"/>
      <c r="AM507" s="13"/>
      <c r="AN507" s="13"/>
      <c r="AO507" s="13"/>
      <c r="AP507" s="13"/>
      <c r="AQ507" s="13"/>
      <c r="AR507" s="13"/>
    </row>
    <row r="508" spans="30:44" x14ac:dyDescent="0.3">
      <c r="AD508" s="13"/>
      <c r="AE508" s="13"/>
      <c r="AF508" s="13"/>
      <c r="AJ508" s="13"/>
      <c r="AK508" s="13"/>
      <c r="AL508" s="13"/>
      <c r="AM508" s="13"/>
      <c r="AN508" s="13"/>
      <c r="AO508" s="13"/>
      <c r="AP508" s="13"/>
      <c r="AQ508" s="13"/>
      <c r="AR508" s="13"/>
    </row>
    <row r="509" spans="30:44" x14ac:dyDescent="0.3">
      <c r="AD509" s="13"/>
      <c r="AE509" s="13"/>
      <c r="AF509" s="13"/>
      <c r="AJ509" s="13"/>
      <c r="AK509" s="13"/>
      <c r="AL509" s="13"/>
      <c r="AM509" s="13"/>
      <c r="AN509" s="13"/>
      <c r="AO509" s="13"/>
      <c r="AP509" s="13"/>
      <c r="AQ509" s="13"/>
      <c r="AR509" s="13"/>
    </row>
    <row r="510" spans="30:44" x14ac:dyDescent="0.3">
      <c r="AD510" s="13"/>
      <c r="AE510" s="13"/>
      <c r="AF510" s="13"/>
      <c r="AJ510" s="13"/>
      <c r="AK510" s="13"/>
      <c r="AL510" s="13"/>
      <c r="AM510" s="13"/>
      <c r="AN510" s="13"/>
      <c r="AO510" s="13"/>
      <c r="AP510" s="13"/>
      <c r="AQ510" s="13"/>
      <c r="AR510" s="13"/>
    </row>
    <row r="511" spans="30:44" x14ac:dyDescent="0.3">
      <c r="AD511" s="13"/>
      <c r="AE511" s="13"/>
      <c r="AF511" s="13"/>
      <c r="AJ511" s="13"/>
      <c r="AK511" s="13"/>
      <c r="AL511" s="13"/>
      <c r="AM511" s="13"/>
      <c r="AN511" s="13"/>
      <c r="AO511" s="13"/>
      <c r="AP511" s="13"/>
      <c r="AQ511" s="13"/>
      <c r="AR511" s="13"/>
    </row>
    <row r="512" spans="30:44" x14ac:dyDescent="0.3">
      <c r="AD512" s="13"/>
      <c r="AE512" s="13"/>
      <c r="AF512" s="13"/>
      <c r="AJ512" s="13"/>
      <c r="AK512" s="13"/>
      <c r="AL512" s="13"/>
      <c r="AM512" s="13"/>
      <c r="AN512" s="13"/>
      <c r="AO512" s="13"/>
      <c r="AP512" s="13"/>
      <c r="AQ512" s="13"/>
      <c r="AR512" s="13"/>
    </row>
    <row r="513" spans="30:44" x14ac:dyDescent="0.3">
      <c r="AD513" s="13"/>
      <c r="AE513" s="13"/>
      <c r="AF513" s="13"/>
      <c r="AJ513" s="13"/>
      <c r="AK513" s="13"/>
      <c r="AL513" s="13"/>
      <c r="AM513" s="13"/>
      <c r="AN513" s="13"/>
      <c r="AO513" s="13"/>
      <c r="AP513" s="13"/>
      <c r="AQ513" s="13"/>
      <c r="AR513" s="13"/>
    </row>
    <row r="514" spans="30:44" x14ac:dyDescent="0.3">
      <c r="AD514" s="13"/>
      <c r="AE514" s="13"/>
      <c r="AF514" s="13"/>
      <c r="AJ514" s="13"/>
      <c r="AK514" s="13"/>
      <c r="AL514" s="13"/>
      <c r="AM514" s="13"/>
      <c r="AN514" s="13"/>
      <c r="AO514" s="13"/>
      <c r="AP514" s="13"/>
      <c r="AQ514" s="13"/>
      <c r="AR514" s="13"/>
    </row>
    <row r="515" spans="30:44" x14ac:dyDescent="0.3">
      <c r="AD515" s="13"/>
      <c r="AE515" s="13"/>
      <c r="AF515" s="13"/>
      <c r="AJ515" s="13"/>
      <c r="AK515" s="13"/>
      <c r="AL515" s="13"/>
      <c r="AM515" s="13"/>
      <c r="AN515" s="13"/>
      <c r="AO515" s="13"/>
      <c r="AP515" s="13"/>
      <c r="AQ515" s="13"/>
      <c r="AR515" s="13"/>
    </row>
    <row r="516" spans="30:44" x14ac:dyDescent="0.3">
      <c r="AD516" s="13"/>
      <c r="AE516" s="13"/>
      <c r="AF516" s="13"/>
      <c r="AJ516" s="13"/>
      <c r="AK516" s="13"/>
      <c r="AL516" s="13"/>
      <c r="AM516" s="13"/>
      <c r="AN516" s="13"/>
      <c r="AO516" s="13"/>
      <c r="AP516" s="13"/>
      <c r="AQ516" s="13"/>
      <c r="AR516" s="13"/>
    </row>
    <row r="517" spans="30:44" x14ac:dyDescent="0.3">
      <c r="AD517" s="13"/>
      <c r="AE517" s="13"/>
      <c r="AF517" s="13"/>
      <c r="AJ517" s="13"/>
      <c r="AK517" s="13"/>
      <c r="AL517" s="13"/>
      <c r="AM517" s="13"/>
      <c r="AN517" s="13"/>
      <c r="AO517" s="13"/>
      <c r="AP517" s="13"/>
      <c r="AQ517" s="13"/>
      <c r="AR517" s="13"/>
    </row>
    <row r="518" spans="30:44" x14ac:dyDescent="0.3">
      <c r="AD518" s="13"/>
      <c r="AE518" s="13"/>
      <c r="AF518" s="13"/>
      <c r="AJ518" s="13"/>
      <c r="AK518" s="13"/>
      <c r="AL518" s="13"/>
      <c r="AM518" s="13"/>
      <c r="AN518" s="13"/>
      <c r="AO518" s="13"/>
      <c r="AP518" s="13"/>
      <c r="AQ518" s="13"/>
      <c r="AR518" s="13"/>
    </row>
    <row r="519" spans="30:44" x14ac:dyDescent="0.3">
      <c r="AD519" s="13"/>
      <c r="AE519" s="13"/>
      <c r="AF519" s="13"/>
      <c r="AJ519" s="13"/>
      <c r="AK519" s="13"/>
      <c r="AL519" s="13"/>
      <c r="AM519" s="13"/>
      <c r="AN519" s="13"/>
      <c r="AO519" s="13"/>
      <c r="AP519" s="13"/>
      <c r="AQ519" s="13"/>
      <c r="AR519" s="13"/>
    </row>
    <row r="520" spans="30:44" x14ac:dyDescent="0.3">
      <c r="AD520" s="13"/>
      <c r="AE520" s="13"/>
      <c r="AF520" s="13"/>
      <c r="AJ520" s="13"/>
      <c r="AK520" s="13"/>
      <c r="AL520" s="13"/>
      <c r="AM520" s="13"/>
      <c r="AN520" s="13"/>
      <c r="AO520" s="13"/>
      <c r="AP520" s="13"/>
      <c r="AQ520" s="13"/>
      <c r="AR520" s="13"/>
    </row>
    <row r="521" spans="30:44" x14ac:dyDescent="0.3">
      <c r="AD521" s="13"/>
      <c r="AE521" s="13"/>
      <c r="AF521" s="13"/>
      <c r="AJ521" s="13"/>
      <c r="AK521" s="13"/>
      <c r="AL521" s="13"/>
      <c r="AM521" s="13"/>
      <c r="AN521" s="13"/>
      <c r="AO521" s="13"/>
      <c r="AP521" s="13"/>
      <c r="AQ521" s="13"/>
      <c r="AR521" s="13"/>
    </row>
    <row r="522" spans="30:44" x14ac:dyDescent="0.3">
      <c r="AD522" s="13"/>
      <c r="AE522" s="13"/>
      <c r="AF522" s="13"/>
      <c r="AJ522" s="13"/>
      <c r="AK522" s="13"/>
      <c r="AL522" s="13"/>
      <c r="AM522" s="13"/>
      <c r="AN522" s="13"/>
      <c r="AO522" s="13"/>
      <c r="AP522" s="13"/>
      <c r="AQ522" s="13"/>
      <c r="AR522" s="13"/>
    </row>
    <row r="523" spans="30:44" x14ac:dyDescent="0.3">
      <c r="AD523" s="13"/>
      <c r="AE523" s="13"/>
      <c r="AF523" s="13"/>
      <c r="AJ523" s="13"/>
      <c r="AK523" s="13"/>
      <c r="AL523" s="13"/>
      <c r="AM523" s="13"/>
      <c r="AN523" s="13"/>
      <c r="AO523" s="13"/>
      <c r="AP523" s="13"/>
      <c r="AQ523" s="13"/>
      <c r="AR523" s="13"/>
    </row>
    <row r="524" spans="30:44" x14ac:dyDescent="0.3">
      <c r="AD524" s="13"/>
      <c r="AE524" s="13"/>
      <c r="AF524" s="13"/>
      <c r="AJ524" s="13"/>
      <c r="AK524" s="13"/>
      <c r="AL524" s="13"/>
      <c r="AM524" s="13"/>
      <c r="AN524" s="13"/>
      <c r="AO524" s="13"/>
      <c r="AP524" s="13"/>
      <c r="AQ524" s="13"/>
      <c r="AR524" s="13"/>
    </row>
    <row r="525" spans="30:44" x14ac:dyDescent="0.3">
      <c r="AD525" s="13"/>
      <c r="AE525" s="13"/>
      <c r="AF525" s="13"/>
      <c r="AJ525" s="13"/>
      <c r="AK525" s="13"/>
      <c r="AL525" s="13"/>
      <c r="AM525" s="13"/>
      <c r="AN525" s="13"/>
      <c r="AO525" s="13"/>
      <c r="AP525" s="13"/>
      <c r="AQ525" s="13"/>
      <c r="AR525" s="13"/>
    </row>
    <row r="526" spans="30:44" x14ac:dyDescent="0.3">
      <c r="AD526" s="13"/>
      <c r="AE526" s="13"/>
      <c r="AF526" s="13"/>
      <c r="AJ526" s="13"/>
      <c r="AK526" s="13"/>
      <c r="AL526" s="13"/>
      <c r="AM526" s="13"/>
      <c r="AN526" s="13"/>
      <c r="AO526" s="13"/>
      <c r="AP526" s="13"/>
      <c r="AQ526" s="13"/>
      <c r="AR526" s="13"/>
    </row>
    <row r="527" spans="30:44" x14ac:dyDescent="0.3">
      <c r="AD527" s="13"/>
      <c r="AE527" s="13"/>
      <c r="AF527" s="13"/>
      <c r="AJ527" s="13"/>
      <c r="AK527" s="13"/>
      <c r="AL527" s="13"/>
      <c r="AM527" s="13"/>
      <c r="AN527" s="13"/>
      <c r="AO527" s="13"/>
      <c r="AP527" s="13"/>
      <c r="AQ527" s="13"/>
      <c r="AR527" s="13"/>
    </row>
    <row r="528" spans="30:44" x14ac:dyDescent="0.3">
      <c r="AD528" s="13"/>
      <c r="AE528" s="13"/>
      <c r="AF528" s="13"/>
      <c r="AJ528" s="13"/>
      <c r="AK528" s="13"/>
      <c r="AL528" s="13"/>
      <c r="AM528" s="13"/>
      <c r="AN528" s="13"/>
      <c r="AO528" s="13"/>
      <c r="AP528" s="13"/>
      <c r="AQ528" s="13"/>
      <c r="AR528" s="13"/>
    </row>
    <row r="529" spans="30:44" x14ac:dyDescent="0.3">
      <c r="AD529" s="13"/>
      <c r="AE529" s="13"/>
      <c r="AF529" s="13"/>
      <c r="AJ529" s="13"/>
      <c r="AK529" s="13"/>
      <c r="AL529" s="13"/>
      <c r="AM529" s="13"/>
      <c r="AN529" s="13"/>
      <c r="AO529" s="13"/>
      <c r="AP529" s="13"/>
      <c r="AQ529" s="13"/>
      <c r="AR529" s="13"/>
    </row>
    <row r="530" spans="30:44" x14ac:dyDescent="0.3">
      <c r="AD530" s="13"/>
      <c r="AE530" s="13"/>
      <c r="AF530" s="13"/>
      <c r="AJ530" s="13"/>
      <c r="AK530" s="13"/>
      <c r="AL530" s="13"/>
      <c r="AM530" s="13"/>
      <c r="AN530" s="13"/>
      <c r="AO530" s="13"/>
      <c r="AP530" s="13"/>
      <c r="AQ530" s="13"/>
      <c r="AR530" s="13"/>
    </row>
    <row r="531" spans="30:44" x14ac:dyDescent="0.3">
      <c r="AD531" s="13"/>
      <c r="AE531" s="13"/>
      <c r="AF531" s="13"/>
      <c r="AJ531" s="13"/>
      <c r="AK531" s="13"/>
      <c r="AL531" s="13"/>
      <c r="AM531" s="13"/>
      <c r="AN531" s="13"/>
      <c r="AO531" s="13"/>
      <c r="AP531" s="13"/>
      <c r="AQ531" s="13"/>
      <c r="AR531" s="13"/>
    </row>
    <row r="532" spans="30:44" x14ac:dyDescent="0.3">
      <c r="AD532" s="13"/>
      <c r="AE532" s="13"/>
      <c r="AF532" s="13"/>
      <c r="AJ532" s="13"/>
      <c r="AK532" s="13"/>
      <c r="AL532" s="13"/>
      <c r="AM532" s="13"/>
      <c r="AN532" s="13"/>
      <c r="AO532" s="13"/>
      <c r="AP532" s="13"/>
      <c r="AQ532" s="13"/>
      <c r="AR532" s="13"/>
    </row>
    <row r="533" spans="30:44" x14ac:dyDescent="0.3">
      <c r="AD533" s="13"/>
      <c r="AE533" s="13"/>
      <c r="AF533" s="13"/>
      <c r="AJ533" s="13"/>
      <c r="AK533" s="13"/>
      <c r="AL533" s="13"/>
      <c r="AM533" s="13"/>
      <c r="AN533" s="13"/>
      <c r="AO533" s="13"/>
      <c r="AP533" s="13"/>
      <c r="AQ533" s="13"/>
      <c r="AR533" s="13"/>
    </row>
    <row r="534" spans="30:44" x14ac:dyDescent="0.3">
      <c r="AD534" s="13"/>
      <c r="AE534" s="13"/>
      <c r="AF534" s="13"/>
      <c r="AJ534" s="13"/>
      <c r="AK534" s="13"/>
      <c r="AL534" s="13"/>
      <c r="AM534" s="13"/>
      <c r="AN534" s="13"/>
      <c r="AO534" s="13"/>
      <c r="AP534" s="13"/>
      <c r="AQ534" s="13"/>
      <c r="AR534" s="13"/>
    </row>
    <row r="535" spans="30:44" x14ac:dyDescent="0.3">
      <c r="AD535" s="13"/>
      <c r="AE535" s="13"/>
      <c r="AF535" s="13"/>
      <c r="AJ535" s="13"/>
      <c r="AK535" s="13"/>
      <c r="AL535" s="13"/>
      <c r="AM535" s="13"/>
      <c r="AN535" s="13"/>
      <c r="AO535" s="13"/>
      <c r="AP535" s="13"/>
      <c r="AQ535" s="13"/>
      <c r="AR535" s="13"/>
    </row>
    <row r="536" spans="30:44" x14ac:dyDescent="0.3">
      <c r="AD536" s="13"/>
      <c r="AE536" s="13"/>
      <c r="AF536" s="13"/>
      <c r="AJ536" s="13"/>
      <c r="AK536" s="13"/>
      <c r="AL536" s="13"/>
      <c r="AM536" s="13"/>
      <c r="AN536" s="13"/>
      <c r="AO536" s="13"/>
      <c r="AP536" s="13"/>
      <c r="AQ536" s="13"/>
      <c r="AR536" s="13"/>
    </row>
    <row r="537" spans="30:44" x14ac:dyDescent="0.3">
      <c r="AD537" s="13"/>
      <c r="AE537" s="13"/>
      <c r="AF537" s="13"/>
      <c r="AJ537" s="13"/>
      <c r="AK537" s="13"/>
      <c r="AL537" s="13"/>
      <c r="AM537" s="13"/>
      <c r="AN537" s="13"/>
      <c r="AO537" s="13"/>
      <c r="AP537" s="13"/>
      <c r="AQ537" s="13"/>
      <c r="AR537" s="13"/>
    </row>
    <row r="538" spans="30:44" x14ac:dyDescent="0.3">
      <c r="AD538" s="13"/>
      <c r="AE538" s="13"/>
      <c r="AF538" s="13"/>
      <c r="AJ538" s="13"/>
      <c r="AK538" s="13"/>
      <c r="AL538" s="13"/>
      <c r="AM538" s="13"/>
      <c r="AN538" s="13"/>
      <c r="AO538" s="13"/>
      <c r="AP538" s="13"/>
      <c r="AQ538" s="13"/>
      <c r="AR538" s="13"/>
    </row>
    <row r="539" spans="30:44" x14ac:dyDescent="0.3">
      <c r="AD539" s="13"/>
      <c r="AE539" s="13"/>
      <c r="AF539" s="13"/>
      <c r="AJ539" s="13"/>
      <c r="AK539" s="13"/>
      <c r="AL539" s="13"/>
      <c r="AM539" s="13"/>
      <c r="AN539" s="13"/>
      <c r="AO539" s="13"/>
      <c r="AP539" s="13"/>
      <c r="AQ539" s="13"/>
      <c r="AR539" s="13"/>
    </row>
    <row r="540" spans="30:44" x14ac:dyDescent="0.3">
      <c r="AD540" s="13"/>
      <c r="AE540" s="13"/>
      <c r="AF540" s="13"/>
      <c r="AJ540" s="13"/>
      <c r="AK540" s="13"/>
      <c r="AL540" s="13"/>
      <c r="AM540" s="13"/>
      <c r="AN540" s="13"/>
      <c r="AO540" s="13"/>
      <c r="AP540" s="13"/>
      <c r="AQ540" s="13"/>
      <c r="AR540" s="13"/>
    </row>
    <row r="541" spans="30:44" x14ac:dyDescent="0.3">
      <c r="AD541" s="13"/>
      <c r="AE541" s="13"/>
      <c r="AF541" s="13"/>
      <c r="AJ541" s="13"/>
      <c r="AK541" s="13"/>
      <c r="AL541" s="13"/>
      <c r="AM541" s="13"/>
      <c r="AN541" s="13"/>
      <c r="AO541" s="13"/>
      <c r="AP541" s="13"/>
      <c r="AQ541" s="13"/>
      <c r="AR541" s="13"/>
    </row>
    <row r="542" spans="30:44" x14ac:dyDescent="0.3">
      <c r="AD542" s="13"/>
      <c r="AE542" s="13"/>
      <c r="AF542" s="13"/>
      <c r="AJ542" s="13"/>
      <c r="AK542" s="13"/>
      <c r="AL542" s="13"/>
      <c r="AM542" s="13"/>
      <c r="AN542" s="13"/>
      <c r="AO542" s="13"/>
      <c r="AP542" s="13"/>
      <c r="AQ542" s="13"/>
      <c r="AR542" s="13"/>
    </row>
    <row r="543" spans="30:44" x14ac:dyDescent="0.3">
      <c r="AD543" s="13"/>
      <c r="AE543" s="13"/>
      <c r="AF543" s="13"/>
      <c r="AJ543" s="13"/>
      <c r="AK543" s="13"/>
      <c r="AL543" s="13"/>
      <c r="AM543" s="13"/>
      <c r="AN543" s="13"/>
      <c r="AO543" s="13"/>
      <c r="AP543" s="13"/>
      <c r="AQ543" s="13"/>
      <c r="AR543" s="13"/>
    </row>
    <row r="544" spans="30:44" x14ac:dyDescent="0.3">
      <c r="AD544" s="13"/>
      <c r="AE544" s="13"/>
      <c r="AF544" s="13"/>
      <c r="AJ544" s="13"/>
      <c r="AK544" s="13"/>
      <c r="AL544" s="13"/>
      <c r="AM544" s="13"/>
      <c r="AN544" s="13"/>
      <c r="AO544" s="13"/>
      <c r="AP544" s="13"/>
      <c r="AQ544" s="13"/>
      <c r="AR544" s="13"/>
    </row>
    <row r="545" spans="30:44" x14ac:dyDescent="0.3">
      <c r="AD545" s="13"/>
      <c r="AE545" s="13"/>
      <c r="AF545" s="13"/>
      <c r="AJ545" s="13"/>
      <c r="AK545" s="13"/>
      <c r="AL545" s="13"/>
      <c r="AM545" s="13"/>
      <c r="AN545" s="13"/>
      <c r="AO545" s="13"/>
      <c r="AP545" s="13"/>
      <c r="AQ545" s="13"/>
      <c r="AR545" s="13"/>
    </row>
    <row r="546" spans="30:44" x14ac:dyDescent="0.3">
      <c r="AD546" s="13"/>
      <c r="AE546" s="13"/>
      <c r="AF546" s="13"/>
      <c r="AJ546" s="13"/>
      <c r="AK546" s="13"/>
      <c r="AL546" s="13"/>
      <c r="AM546" s="13"/>
      <c r="AN546" s="13"/>
      <c r="AO546" s="13"/>
      <c r="AP546" s="13"/>
      <c r="AQ546" s="13"/>
      <c r="AR546" s="13"/>
    </row>
    <row r="547" spans="30:44" x14ac:dyDescent="0.3">
      <c r="AD547" s="13"/>
      <c r="AE547" s="13"/>
      <c r="AF547" s="13"/>
      <c r="AJ547" s="13"/>
      <c r="AK547" s="13"/>
      <c r="AL547" s="13"/>
      <c r="AM547" s="13"/>
      <c r="AN547" s="13"/>
      <c r="AO547" s="13"/>
      <c r="AP547" s="13"/>
      <c r="AQ547" s="13"/>
      <c r="AR547" s="13"/>
    </row>
    <row r="548" spans="30:44" x14ac:dyDescent="0.3">
      <c r="AD548" s="13"/>
      <c r="AE548" s="13"/>
      <c r="AF548" s="13"/>
      <c r="AJ548" s="13"/>
      <c r="AK548" s="13"/>
      <c r="AL548" s="13"/>
      <c r="AM548" s="13"/>
      <c r="AN548" s="13"/>
      <c r="AO548" s="13"/>
      <c r="AP548" s="13"/>
      <c r="AQ548" s="13"/>
      <c r="AR548" s="13"/>
    </row>
    <row r="549" spans="30:44" x14ac:dyDescent="0.3">
      <c r="AD549" s="13"/>
      <c r="AE549" s="13"/>
      <c r="AF549" s="13"/>
      <c r="AJ549" s="13"/>
      <c r="AK549" s="13"/>
      <c r="AL549" s="13"/>
      <c r="AM549" s="13"/>
      <c r="AN549" s="13"/>
      <c r="AO549" s="13"/>
      <c r="AP549" s="13"/>
      <c r="AQ549" s="13"/>
      <c r="AR549" s="13"/>
    </row>
    <row r="550" spans="30:44" x14ac:dyDescent="0.3">
      <c r="AD550" s="13"/>
      <c r="AE550" s="13"/>
      <c r="AF550" s="13"/>
      <c r="AJ550" s="13"/>
      <c r="AK550" s="13"/>
      <c r="AL550" s="13"/>
      <c r="AM550" s="13"/>
      <c r="AN550" s="13"/>
      <c r="AO550" s="13"/>
      <c r="AP550" s="13"/>
      <c r="AQ550" s="13"/>
      <c r="AR550" s="13"/>
    </row>
    <row r="551" spans="30:44" x14ac:dyDescent="0.3">
      <c r="AD551" s="13"/>
      <c r="AE551" s="13"/>
      <c r="AF551" s="13"/>
      <c r="AJ551" s="13"/>
      <c r="AK551" s="13"/>
      <c r="AL551" s="13"/>
      <c r="AM551" s="13"/>
      <c r="AN551" s="13"/>
      <c r="AO551" s="13"/>
      <c r="AP551" s="13"/>
      <c r="AQ551" s="13"/>
      <c r="AR551" s="13"/>
    </row>
    <row r="552" spans="30:44" x14ac:dyDescent="0.3">
      <c r="AD552" s="13"/>
      <c r="AE552" s="13"/>
      <c r="AF552" s="13"/>
      <c r="AJ552" s="13"/>
      <c r="AK552" s="13"/>
      <c r="AL552" s="13"/>
      <c r="AM552" s="13"/>
      <c r="AN552" s="13"/>
      <c r="AO552" s="13"/>
      <c r="AP552" s="13"/>
      <c r="AQ552" s="13"/>
      <c r="AR552" s="13"/>
    </row>
    <row r="553" spans="30:44" x14ac:dyDescent="0.3">
      <c r="AD553" s="13"/>
      <c r="AE553" s="13"/>
      <c r="AF553" s="13"/>
      <c r="AJ553" s="13"/>
      <c r="AK553" s="13"/>
      <c r="AL553" s="13"/>
      <c r="AM553" s="13"/>
      <c r="AN553" s="13"/>
      <c r="AO553" s="13"/>
      <c r="AP553" s="13"/>
      <c r="AQ553" s="13"/>
      <c r="AR553" s="13"/>
    </row>
    <row r="554" spans="30:44" x14ac:dyDescent="0.3">
      <c r="AD554" s="13"/>
      <c r="AE554" s="13"/>
      <c r="AF554" s="13"/>
      <c r="AJ554" s="13"/>
      <c r="AK554" s="13"/>
      <c r="AL554" s="13"/>
      <c r="AM554" s="13"/>
      <c r="AN554" s="13"/>
      <c r="AO554" s="13"/>
      <c r="AP554" s="13"/>
      <c r="AQ554" s="13"/>
      <c r="AR554" s="13"/>
    </row>
    <row r="555" spans="30:44" x14ac:dyDescent="0.3">
      <c r="AD555" s="13"/>
      <c r="AE555" s="13"/>
      <c r="AF555" s="13"/>
      <c r="AJ555" s="13"/>
      <c r="AK555" s="13"/>
      <c r="AL555" s="13"/>
      <c r="AM555" s="13"/>
      <c r="AN555" s="13"/>
      <c r="AO555" s="13"/>
      <c r="AP555" s="13"/>
      <c r="AQ555" s="13"/>
      <c r="AR555" s="13"/>
    </row>
    <row r="556" spans="30:44" x14ac:dyDescent="0.3">
      <c r="AD556" s="13"/>
      <c r="AE556" s="13"/>
      <c r="AF556" s="13"/>
      <c r="AJ556" s="13"/>
      <c r="AK556" s="13"/>
      <c r="AL556" s="13"/>
      <c r="AM556" s="13"/>
      <c r="AN556" s="13"/>
      <c r="AO556" s="13"/>
      <c r="AP556" s="13"/>
      <c r="AQ556" s="13"/>
      <c r="AR556" s="13"/>
    </row>
    <row r="557" spans="30:44" x14ac:dyDescent="0.3">
      <c r="AD557" s="13"/>
      <c r="AE557" s="13"/>
      <c r="AF557" s="13"/>
      <c r="AJ557" s="13"/>
      <c r="AK557" s="13"/>
      <c r="AL557" s="13"/>
      <c r="AM557" s="13"/>
      <c r="AN557" s="13"/>
      <c r="AO557" s="13"/>
      <c r="AP557" s="13"/>
      <c r="AQ557" s="13"/>
      <c r="AR557" s="13"/>
    </row>
    <row r="558" spans="30:44" x14ac:dyDescent="0.3">
      <c r="AD558" s="13"/>
      <c r="AE558" s="13"/>
      <c r="AF558" s="13"/>
      <c r="AJ558" s="13"/>
      <c r="AK558" s="13"/>
      <c r="AL558" s="13"/>
      <c r="AM558" s="13"/>
      <c r="AN558" s="13"/>
      <c r="AO558" s="13"/>
      <c r="AP558" s="13"/>
      <c r="AQ558" s="13"/>
      <c r="AR558" s="13"/>
    </row>
    <row r="559" spans="30:44" x14ac:dyDescent="0.3">
      <c r="AD559" s="13"/>
      <c r="AE559" s="13"/>
      <c r="AF559" s="13"/>
      <c r="AJ559" s="13"/>
      <c r="AK559" s="13"/>
      <c r="AL559" s="13"/>
      <c r="AM559" s="13"/>
      <c r="AN559" s="13"/>
      <c r="AO559" s="13"/>
      <c r="AP559" s="13"/>
      <c r="AQ559" s="13"/>
      <c r="AR559" s="13"/>
    </row>
    <row r="560" spans="30:44" x14ac:dyDescent="0.3">
      <c r="AD560" s="13"/>
      <c r="AE560" s="13"/>
      <c r="AF560" s="13"/>
      <c r="AJ560" s="13"/>
      <c r="AK560" s="13"/>
      <c r="AL560" s="13"/>
      <c r="AM560" s="13"/>
      <c r="AN560" s="13"/>
      <c r="AO560" s="13"/>
      <c r="AP560" s="13"/>
      <c r="AQ560" s="13"/>
      <c r="AR560" s="13"/>
    </row>
    <row r="561" spans="30:44" x14ac:dyDescent="0.3">
      <c r="AD561" s="13"/>
      <c r="AE561" s="13"/>
      <c r="AF561" s="13"/>
      <c r="AJ561" s="13"/>
      <c r="AK561" s="13"/>
      <c r="AL561" s="13"/>
      <c r="AM561" s="13"/>
      <c r="AN561" s="13"/>
      <c r="AO561" s="13"/>
      <c r="AP561" s="13"/>
      <c r="AQ561" s="13"/>
      <c r="AR561" s="13"/>
    </row>
    <row r="562" spans="30:44" x14ac:dyDescent="0.3">
      <c r="AD562" s="13"/>
      <c r="AE562" s="13"/>
      <c r="AF562" s="13"/>
      <c r="AJ562" s="13"/>
      <c r="AK562" s="13"/>
      <c r="AL562" s="13"/>
      <c r="AM562" s="13"/>
      <c r="AN562" s="13"/>
      <c r="AO562" s="13"/>
      <c r="AP562" s="13"/>
      <c r="AQ562" s="13"/>
      <c r="AR562" s="13"/>
    </row>
    <row r="563" spans="30:44" x14ac:dyDescent="0.3">
      <c r="AD563" s="13"/>
      <c r="AE563" s="13"/>
      <c r="AF563" s="13"/>
      <c r="AJ563" s="13"/>
      <c r="AK563" s="13"/>
      <c r="AL563" s="13"/>
      <c r="AM563" s="13"/>
      <c r="AN563" s="13"/>
      <c r="AO563" s="13"/>
      <c r="AP563" s="13"/>
      <c r="AQ563" s="13"/>
      <c r="AR563" s="13"/>
    </row>
    <row r="564" spans="30:44" x14ac:dyDescent="0.3">
      <c r="AD564" s="13"/>
      <c r="AE564" s="13"/>
      <c r="AF564" s="13"/>
      <c r="AJ564" s="13"/>
      <c r="AK564" s="13"/>
      <c r="AL564" s="13"/>
      <c r="AM564" s="13"/>
      <c r="AN564" s="13"/>
      <c r="AO564" s="13"/>
      <c r="AP564" s="13"/>
      <c r="AQ564" s="13"/>
      <c r="AR564" s="13"/>
    </row>
    <row r="565" spans="30:44" x14ac:dyDescent="0.3">
      <c r="AD565" s="13"/>
      <c r="AE565" s="13"/>
      <c r="AF565" s="13"/>
      <c r="AJ565" s="13"/>
      <c r="AK565" s="13"/>
      <c r="AL565" s="13"/>
      <c r="AM565" s="13"/>
      <c r="AN565" s="13"/>
      <c r="AO565" s="13"/>
      <c r="AP565" s="13"/>
      <c r="AQ565" s="13"/>
      <c r="AR565" s="13"/>
    </row>
    <row r="566" spans="30:44" x14ac:dyDescent="0.3">
      <c r="AD566" s="13"/>
      <c r="AE566" s="13"/>
      <c r="AF566" s="13"/>
      <c r="AJ566" s="13"/>
      <c r="AK566" s="13"/>
      <c r="AL566" s="13"/>
      <c r="AM566" s="13"/>
      <c r="AN566" s="13"/>
      <c r="AO566" s="13"/>
      <c r="AP566" s="13"/>
      <c r="AQ566" s="13"/>
      <c r="AR566" s="13"/>
    </row>
    <row r="567" spans="30:44" x14ac:dyDescent="0.3">
      <c r="AD567" s="13"/>
      <c r="AE567" s="13"/>
      <c r="AF567" s="13"/>
      <c r="AJ567" s="13"/>
      <c r="AK567" s="13"/>
      <c r="AL567" s="13"/>
      <c r="AM567" s="13"/>
      <c r="AN567" s="13"/>
      <c r="AO567" s="13"/>
      <c r="AP567" s="13"/>
      <c r="AQ567" s="13"/>
      <c r="AR567" s="13"/>
    </row>
    <row r="568" spans="30:44" x14ac:dyDescent="0.3">
      <c r="AD568" s="13"/>
      <c r="AE568" s="13"/>
      <c r="AF568" s="13"/>
      <c r="AJ568" s="13"/>
      <c r="AK568" s="13"/>
      <c r="AL568" s="13"/>
      <c r="AM568" s="13"/>
      <c r="AN568" s="13"/>
      <c r="AO568" s="13"/>
      <c r="AP568" s="13"/>
      <c r="AQ568" s="13"/>
      <c r="AR568" s="13"/>
    </row>
    <row r="569" spans="30:44" x14ac:dyDescent="0.3">
      <c r="AD569" s="13"/>
      <c r="AE569" s="13"/>
      <c r="AF569" s="13"/>
      <c r="AJ569" s="13"/>
      <c r="AK569" s="13"/>
      <c r="AL569" s="13"/>
      <c r="AM569" s="13"/>
      <c r="AN569" s="13"/>
      <c r="AO569" s="13"/>
      <c r="AP569" s="13"/>
      <c r="AQ569" s="13"/>
      <c r="AR569" s="13"/>
    </row>
    <row r="570" spans="30:44" x14ac:dyDescent="0.3">
      <c r="AD570" s="13"/>
      <c r="AE570" s="13"/>
      <c r="AF570" s="13"/>
      <c r="AJ570" s="13"/>
      <c r="AK570" s="13"/>
      <c r="AL570" s="13"/>
      <c r="AM570" s="13"/>
      <c r="AN570" s="13"/>
      <c r="AO570" s="13"/>
      <c r="AP570" s="13"/>
      <c r="AQ570" s="13"/>
      <c r="AR570" s="13"/>
    </row>
    <row r="571" spans="30:44" x14ac:dyDescent="0.3">
      <c r="AD571" s="13"/>
      <c r="AE571" s="13"/>
      <c r="AF571" s="13"/>
      <c r="AJ571" s="13"/>
      <c r="AK571" s="13"/>
      <c r="AL571" s="13"/>
      <c r="AM571" s="13"/>
      <c r="AN571" s="13"/>
      <c r="AO571" s="13"/>
      <c r="AP571" s="13"/>
      <c r="AQ571" s="13"/>
      <c r="AR571" s="13"/>
    </row>
    <row r="572" spans="30:44" x14ac:dyDescent="0.3">
      <c r="AD572" s="13"/>
      <c r="AE572" s="13"/>
      <c r="AF572" s="13"/>
      <c r="AJ572" s="13"/>
      <c r="AK572" s="13"/>
      <c r="AL572" s="13"/>
      <c r="AM572" s="13"/>
      <c r="AN572" s="13"/>
      <c r="AO572" s="13"/>
      <c r="AP572" s="13"/>
      <c r="AQ572" s="13"/>
      <c r="AR572" s="13"/>
    </row>
    <row r="573" spans="30:44" x14ac:dyDescent="0.3">
      <c r="AD573" s="13"/>
      <c r="AE573" s="13"/>
      <c r="AF573" s="13"/>
      <c r="AJ573" s="13"/>
      <c r="AK573" s="13"/>
      <c r="AL573" s="13"/>
      <c r="AM573" s="13"/>
      <c r="AN573" s="13"/>
      <c r="AO573" s="13"/>
      <c r="AP573" s="13"/>
      <c r="AQ573" s="13"/>
      <c r="AR573" s="13"/>
    </row>
    <row r="574" spans="30:44" x14ac:dyDescent="0.3">
      <c r="AD574" s="13"/>
      <c r="AE574" s="13"/>
      <c r="AF574" s="13"/>
      <c r="AJ574" s="13"/>
      <c r="AK574" s="13"/>
      <c r="AL574" s="13"/>
      <c r="AM574" s="13"/>
      <c r="AN574" s="13"/>
      <c r="AO574" s="13"/>
      <c r="AP574" s="13"/>
      <c r="AQ574" s="13"/>
      <c r="AR574" s="13"/>
    </row>
    <row r="575" spans="30:44" x14ac:dyDescent="0.3">
      <c r="AD575" s="13"/>
      <c r="AE575" s="13"/>
      <c r="AF575" s="13"/>
      <c r="AJ575" s="13"/>
      <c r="AK575" s="13"/>
      <c r="AL575" s="13"/>
      <c r="AM575" s="13"/>
      <c r="AN575" s="13"/>
      <c r="AO575" s="13"/>
      <c r="AP575" s="13"/>
      <c r="AQ575" s="13"/>
      <c r="AR575" s="13"/>
    </row>
    <row r="576" spans="30:44" x14ac:dyDescent="0.3">
      <c r="AD576" s="13"/>
      <c r="AE576" s="13"/>
      <c r="AF576" s="13"/>
      <c r="AJ576" s="13"/>
      <c r="AK576" s="13"/>
      <c r="AL576" s="13"/>
      <c r="AM576" s="13"/>
      <c r="AN576" s="13"/>
      <c r="AO576" s="13"/>
      <c r="AP576" s="13"/>
      <c r="AQ576" s="13"/>
      <c r="AR576" s="13"/>
    </row>
    <row r="577" spans="30:44" x14ac:dyDescent="0.3">
      <c r="AD577" s="13"/>
      <c r="AE577" s="13"/>
      <c r="AF577" s="13"/>
      <c r="AJ577" s="13"/>
      <c r="AK577" s="13"/>
      <c r="AL577" s="13"/>
      <c r="AM577" s="13"/>
      <c r="AN577" s="13"/>
      <c r="AO577" s="13"/>
      <c r="AP577" s="13"/>
      <c r="AQ577" s="13"/>
      <c r="AR577" s="13"/>
    </row>
    <row r="578" spans="30:44" x14ac:dyDescent="0.3">
      <c r="AD578" s="13"/>
      <c r="AE578" s="13"/>
      <c r="AF578" s="13"/>
      <c r="AJ578" s="13"/>
      <c r="AK578" s="13"/>
      <c r="AL578" s="13"/>
      <c r="AM578" s="13"/>
      <c r="AN578" s="13"/>
      <c r="AO578" s="13"/>
      <c r="AP578" s="13"/>
      <c r="AQ578" s="13"/>
      <c r="AR578" s="13"/>
    </row>
    <row r="579" spans="30:44" x14ac:dyDescent="0.3">
      <c r="AD579" s="13"/>
      <c r="AE579" s="13"/>
      <c r="AF579" s="13"/>
      <c r="AJ579" s="13"/>
      <c r="AK579" s="13"/>
      <c r="AL579" s="13"/>
      <c r="AM579" s="13"/>
      <c r="AN579" s="13"/>
      <c r="AO579" s="13"/>
      <c r="AP579" s="13"/>
      <c r="AQ579" s="13"/>
      <c r="AR579" s="13"/>
    </row>
    <row r="580" spans="30:44" x14ac:dyDescent="0.3">
      <c r="AD580" s="13"/>
      <c r="AE580" s="13"/>
      <c r="AF580" s="13"/>
      <c r="AJ580" s="13"/>
      <c r="AK580" s="13"/>
      <c r="AL580" s="13"/>
      <c r="AM580" s="13"/>
      <c r="AN580" s="13"/>
      <c r="AO580" s="13"/>
      <c r="AP580" s="13"/>
      <c r="AQ580" s="13"/>
      <c r="AR580" s="13"/>
    </row>
    <row r="581" spans="30:44" x14ac:dyDescent="0.3">
      <c r="AD581" s="13"/>
      <c r="AE581" s="13"/>
      <c r="AF581" s="13"/>
      <c r="AJ581" s="13"/>
      <c r="AK581" s="13"/>
      <c r="AL581" s="13"/>
      <c r="AM581" s="13"/>
      <c r="AN581" s="13"/>
      <c r="AO581" s="13"/>
      <c r="AP581" s="13"/>
      <c r="AQ581" s="13"/>
      <c r="AR581" s="13"/>
    </row>
    <row r="582" spans="30:44" x14ac:dyDescent="0.3">
      <c r="AD582" s="13"/>
      <c r="AE582" s="13"/>
      <c r="AF582" s="13"/>
      <c r="AJ582" s="13"/>
      <c r="AK582" s="13"/>
      <c r="AL582" s="13"/>
      <c r="AM582" s="13"/>
      <c r="AN582" s="13"/>
      <c r="AO582" s="13"/>
      <c r="AP582" s="13"/>
      <c r="AQ582" s="13"/>
      <c r="AR582" s="13"/>
    </row>
    <row r="583" spans="30:44" x14ac:dyDescent="0.3">
      <c r="AD583" s="13"/>
      <c r="AE583" s="13"/>
      <c r="AF583" s="13"/>
      <c r="AJ583" s="13"/>
      <c r="AK583" s="13"/>
      <c r="AL583" s="13"/>
      <c r="AM583" s="13"/>
      <c r="AN583" s="13"/>
      <c r="AO583" s="13"/>
      <c r="AP583" s="13"/>
      <c r="AQ583" s="13"/>
      <c r="AR583" s="13"/>
    </row>
    <row r="584" spans="30:44" x14ac:dyDescent="0.3">
      <c r="AD584" s="13"/>
      <c r="AE584" s="13"/>
      <c r="AF584" s="13"/>
      <c r="AJ584" s="13"/>
      <c r="AK584" s="13"/>
      <c r="AL584" s="13"/>
      <c r="AM584" s="13"/>
      <c r="AN584" s="13"/>
      <c r="AO584" s="13"/>
      <c r="AP584" s="13"/>
      <c r="AQ584" s="13"/>
      <c r="AR584" s="13"/>
    </row>
    <row r="585" spans="30:44" x14ac:dyDescent="0.3">
      <c r="AD585" s="13"/>
      <c r="AE585" s="13"/>
      <c r="AF585" s="13"/>
      <c r="AJ585" s="13"/>
      <c r="AK585" s="13"/>
      <c r="AL585" s="13"/>
      <c r="AM585" s="13"/>
      <c r="AN585" s="13"/>
      <c r="AO585" s="13"/>
      <c r="AP585" s="13"/>
      <c r="AQ585" s="13"/>
      <c r="AR585" s="13"/>
    </row>
    <row r="586" spans="30:44" x14ac:dyDescent="0.3">
      <c r="AD586" s="13"/>
      <c r="AE586" s="13"/>
      <c r="AF586" s="13"/>
      <c r="AJ586" s="13"/>
      <c r="AK586" s="13"/>
      <c r="AL586" s="13"/>
      <c r="AM586" s="13"/>
      <c r="AN586" s="13"/>
      <c r="AO586" s="13"/>
      <c r="AP586" s="13"/>
      <c r="AQ586" s="13"/>
      <c r="AR586" s="13"/>
    </row>
    <row r="587" spans="30:44" x14ac:dyDescent="0.3">
      <c r="AD587" s="13"/>
      <c r="AE587" s="13"/>
      <c r="AF587" s="13"/>
      <c r="AJ587" s="13"/>
      <c r="AK587" s="13"/>
      <c r="AL587" s="13"/>
      <c r="AM587" s="13"/>
      <c r="AN587" s="13"/>
      <c r="AO587" s="13"/>
      <c r="AP587" s="13"/>
      <c r="AQ587" s="13"/>
      <c r="AR587" s="13"/>
    </row>
    <row r="588" spans="30:44" x14ac:dyDescent="0.3">
      <c r="AD588" s="13"/>
      <c r="AE588" s="13"/>
      <c r="AF588" s="13"/>
      <c r="AJ588" s="13"/>
      <c r="AK588" s="13"/>
      <c r="AL588" s="13"/>
      <c r="AM588" s="13"/>
      <c r="AN588" s="13"/>
      <c r="AO588" s="13"/>
      <c r="AP588" s="13"/>
      <c r="AQ588" s="13"/>
      <c r="AR588" s="13"/>
    </row>
    <row r="589" spans="30:44" x14ac:dyDescent="0.3">
      <c r="AD589" s="13"/>
      <c r="AE589" s="13"/>
      <c r="AF589" s="13"/>
      <c r="AJ589" s="13"/>
      <c r="AK589" s="13"/>
      <c r="AL589" s="13"/>
      <c r="AM589" s="13"/>
      <c r="AN589" s="13"/>
      <c r="AO589" s="13"/>
      <c r="AP589" s="13"/>
      <c r="AQ589" s="13"/>
      <c r="AR589" s="13"/>
    </row>
    <row r="590" spans="30:44" x14ac:dyDescent="0.3">
      <c r="AD590" s="13"/>
      <c r="AE590" s="13"/>
      <c r="AF590" s="13"/>
      <c r="AJ590" s="13"/>
      <c r="AK590" s="13"/>
      <c r="AL590" s="13"/>
      <c r="AM590" s="13"/>
      <c r="AN590" s="13"/>
      <c r="AO590" s="13"/>
      <c r="AP590" s="13"/>
      <c r="AQ590" s="13"/>
      <c r="AR590" s="13"/>
    </row>
    <row r="591" spans="30:44" x14ac:dyDescent="0.3">
      <c r="AD591" s="13"/>
      <c r="AE591" s="13"/>
      <c r="AF591" s="13"/>
      <c r="AJ591" s="13"/>
      <c r="AK591" s="13"/>
      <c r="AL591" s="13"/>
      <c r="AM591" s="13"/>
      <c r="AN591" s="13"/>
      <c r="AO591" s="13"/>
      <c r="AP591" s="13"/>
      <c r="AQ591" s="13"/>
      <c r="AR591" s="13"/>
    </row>
    <row r="592" spans="30:44" x14ac:dyDescent="0.3">
      <c r="AD592" s="13"/>
      <c r="AE592" s="13"/>
      <c r="AF592" s="13"/>
      <c r="AJ592" s="13"/>
      <c r="AK592" s="13"/>
      <c r="AL592" s="13"/>
      <c r="AM592" s="13"/>
      <c r="AN592" s="13"/>
      <c r="AO592" s="13"/>
      <c r="AP592" s="13"/>
      <c r="AQ592" s="13"/>
      <c r="AR592" s="13"/>
    </row>
    <row r="593" spans="30:44" x14ac:dyDescent="0.3">
      <c r="AD593" s="13"/>
      <c r="AE593" s="13"/>
      <c r="AF593" s="13"/>
      <c r="AJ593" s="13"/>
      <c r="AK593" s="13"/>
      <c r="AL593" s="13"/>
      <c r="AM593" s="13"/>
      <c r="AN593" s="13"/>
      <c r="AO593" s="13"/>
      <c r="AP593" s="13"/>
      <c r="AQ593" s="13"/>
      <c r="AR593" s="13"/>
    </row>
    <row r="594" spans="30:44" x14ac:dyDescent="0.3">
      <c r="AD594" s="13"/>
      <c r="AE594" s="13"/>
      <c r="AF594" s="13"/>
      <c r="AJ594" s="13"/>
      <c r="AK594" s="13"/>
      <c r="AL594" s="13"/>
      <c r="AM594" s="13"/>
      <c r="AN594" s="13"/>
      <c r="AO594" s="13"/>
      <c r="AP594" s="13"/>
      <c r="AQ594" s="13"/>
      <c r="AR594" s="13"/>
    </row>
    <row r="595" spans="30:44" x14ac:dyDescent="0.3">
      <c r="AD595" s="13"/>
      <c r="AE595" s="13"/>
      <c r="AF595" s="13"/>
      <c r="AJ595" s="13"/>
      <c r="AK595" s="13"/>
      <c r="AL595" s="13"/>
      <c r="AM595" s="13"/>
      <c r="AN595" s="13"/>
      <c r="AO595" s="13"/>
      <c r="AP595" s="13"/>
      <c r="AQ595" s="13"/>
      <c r="AR595" s="13"/>
    </row>
    <row r="596" spans="30:44" x14ac:dyDescent="0.3">
      <c r="AD596" s="13"/>
      <c r="AE596" s="13"/>
      <c r="AF596" s="13"/>
      <c r="AJ596" s="13"/>
      <c r="AK596" s="13"/>
      <c r="AL596" s="13"/>
      <c r="AM596" s="13"/>
      <c r="AN596" s="13"/>
      <c r="AO596" s="13"/>
      <c r="AP596" s="13"/>
      <c r="AQ596" s="13"/>
      <c r="AR596" s="13"/>
    </row>
    <row r="597" spans="30:44" x14ac:dyDescent="0.3">
      <c r="AD597" s="13"/>
      <c r="AE597" s="13"/>
      <c r="AF597" s="13"/>
      <c r="AJ597" s="13"/>
      <c r="AK597" s="13"/>
      <c r="AL597" s="13"/>
      <c r="AM597" s="13"/>
      <c r="AN597" s="13"/>
      <c r="AO597" s="13"/>
      <c r="AP597" s="13"/>
      <c r="AQ597" s="13"/>
      <c r="AR597" s="13"/>
    </row>
    <row r="598" spans="30:44" x14ac:dyDescent="0.3">
      <c r="AD598" s="13"/>
      <c r="AE598" s="13"/>
      <c r="AF598" s="13"/>
      <c r="AJ598" s="13"/>
      <c r="AK598" s="13"/>
      <c r="AL598" s="13"/>
      <c r="AM598" s="13"/>
      <c r="AN598" s="13"/>
      <c r="AO598" s="13"/>
      <c r="AP598" s="13"/>
      <c r="AQ598" s="13"/>
      <c r="AR598" s="13"/>
    </row>
    <row r="599" spans="30:44" x14ac:dyDescent="0.3">
      <c r="AD599" s="13"/>
      <c r="AE599" s="13"/>
      <c r="AF599" s="13"/>
      <c r="AJ599" s="13"/>
      <c r="AK599" s="13"/>
      <c r="AL599" s="13"/>
      <c r="AM599" s="13"/>
      <c r="AN599" s="13"/>
      <c r="AO599" s="13"/>
      <c r="AP599" s="13"/>
      <c r="AQ599" s="13"/>
      <c r="AR599" s="13"/>
    </row>
    <row r="600" spans="30:44" x14ac:dyDescent="0.3">
      <c r="AD600" s="13"/>
      <c r="AE600" s="13"/>
      <c r="AF600" s="13"/>
      <c r="AJ600" s="13"/>
      <c r="AK600" s="13"/>
      <c r="AL600" s="13"/>
      <c r="AM600" s="13"/>
      <c r="AN600" s="13"/>
      <c r="AO600" s="13"/>
      <c r="AP600" s="13"/>
      <c r="AQ600" s="13"/>
      <c r="AR600" s="13"/>
    </row>
    <row r="601" spans="30:44" x14ac:dyDescent="0.3">
      <c r="AD601" s="13"/>
      <c r="AE601" s="13"/>
      <c r="AF601" s="13"/>
      <c r="AJ601" s="13"/>
      <c r="AK601" s="13"/>
      <c r="AL601" s="13"/>
      <c r="AM601" s="13"/>
      <c r="AN601" s="13"/>
      <c r="AO601" s="13"/>
      <c r="AP601" s="13"/>
      <c r="AQ601" s="13"/>
      <c r="AR601" s="13"/>
    </row>
    <row r="602" spans="30:44" x14ac:dyDescent="0.3">
      <c r="AD602" s="13"/>
      <c r="AE602" s="13"/>
      <c r="AF602" s="13"/>
      <c r="AJ602" s="13"/>
      <c r="AK602" s="13"/>
      <c r="AL602" s="13"/>
      <c r="AM602" s="13"/>
      <c r="AN602" s="13"/>
      <c r="AO602" s="13"/>
      <c r="AP602" s="13"/>
      <c r="AQ602" s="13"/>
      <c r="AR602" s="13"/>
    </row>
    <row r="603" spans="30:44" x14ac:dyDescent="0.3">
      <c r="AD603" s="13"/>
      <c r="AE603" s="13"/>
      <c r="AF603" s="13"/>
      <c r="AJ603" s="13"/>
      <c r="AK603" s="13"/>
      <c r="AL603" s="13"/>
      <c r="AM603" s="13"/>
      <c r="AN603" s="13"/>
      <c r="AO603" s="13"/>
      <c r="AP603" s="13"/>
      <c r="AQ603" s="13"/>
      <c r="AR603" s="13"/>
    </row>
    <row r="604" spans="30:44" x14ac:dyDescent="0.3">
      <c r="AD604" s="13"/>
      <c r="AE604" s="13"/>
      <c r="AF604" s="13"/>
      <c r="AJ604" s="13"/>
      <c r="AK604" s="13"/>
      <c r="AL604" s="13"/>
      <c r="AM604" s="13"/>
      <c r="AN604" s="13"/>
      <c r="AO604" s="13"/>
      <c r="AP604" s="13"/>
      <c r="AQ604" s="13"/>
      <c r="AR604" s="13"/>
    </row>
    <row r="605" spans="30:44" x14ac:dyDescent="0.3">
      <c r="AD605" s="13"/>
      <c r="AE605" s="13"/>
      <c r="AF605" s="13"/>
      <c r="AJ605" s="13"/>
      <c r="AK605" s="13"/>
      <c r="AL605" s="13"/>
      <c r="AM605" s="13"/>
      <c r="AN605" s="13"/>
      <c r="AO605" s="13"/>
      <c r="AP605" s="13"/>
      <c r="AQ605" s="13"/>
      <c r="AR605" s="13"/>
    </row>
    <row r="606" spans="30:44" x14ac:dyDescent="0.3">
      <c r="AD606" s="13"/>
      <c r="AE606" s="13"/>
      <c r="AF606" s="13"/>
      <c r="AJ606" s="13"/>
      <c r="AK606" s="13"/>
      <c r="AL606" s="13"/>
      <c r="AM606" s="13"/>
      <c r="AN606" s="13"/>
      <c r="AO606" s="13"/>
      <c r="AP606" s="13"/>
      <c r="AQ606" s="13"/>
      <c r="AR606" s="13"/>
    </row>
    <row r="607" spans="30:44" x14ac:dyDescent="0.3">
      <c r="AD607" s="13"/>
      <c r="AE607" s="13"/>
      <c r="AF607" s="13"/>
      <c r="AJ607" s="13"/>
      <c r="AK607" s="13"/>
      <c r="AL607" s="13"/>
      <c r="AM607" s="13"/>
      <c r="AN607" s="13"/>
      <c r="AO607" s="13"/>
      <c r="AP607" s="13"/>
      <c r="AQ607" s="13"/>
      <c r="AR607" s="13"/>
    </row>
    <row r="608" spans="30:44" x14ac:dyDescent="0.3">
      <c r="AD608" s="13"/>
      <c r="AE608" s="13"/>
      <c r="AF608" s="13"/>
      <c r="AJ608" s="13"/>
      <c r="AK608" s="13"/>
      <c r="AL608" s="13"/>
      <c r="AM608" s="13"/>
      <c r="AN608" s="13"/>
      <c r="AO608" s="13"/>
      <c r="AP608" s="13"/>
      <c r="AQ608" s="13"/>
      <c r="AR608" s="13"/>
    </row>
    <row r="609" spans="30:44" x14ac:dyDescent="0.3">
      <c r="AD609" s="13"/>
      <c r="AE609" s="13"/>
      <c r="AF609" s="13"/>
      <c r="AJ609" s="13"/>
      <c r="AK609" s="13"/>
      <c r="AL609" s="13"/>
      <c r="AM609" s="13"/>
      <c r="AN609" s="13"/>
      <c r="AO609" s="13"/>
      <c r="AP609" s="13"/>
      <c r="AQ609" s="13"/>
      <c r="AR609" s="13"/>
    </row>
    <row r="610" spans="30:44" x14ac:dyDescent="0.3">
      <c r="AD610" s="13"/>
      <c r="AE610" s="13"/>
      <c r="AF610" s="13"/>
      <c r="AJ610" s="13"/>
      <c r="AK610" s="13"/>
      <c r="AL610" s="13"/>
      <c r="AM610" s="13"/>
      <c r="AN610" s="13"/>
      <c r="AO610" s="13"/>
      <c r="AP610" s="13"/>
      <c r="AQ610" s="13"/>
      <c r="AR610" s="13"/>
    </row>
    <row r="611" spans="30:44" x14ac:dyDescent="0.3">
      <c r="AD611" s="13"/>
      <c r="AE611" s="13"/>
      <c r="AF611" s="13"/>
      <c r="AJ611" s="13"/>
      <c r="AK611" s="13"/>
      <c r="AL611" s="13"/>
      <c r="AM611" s="13"/>
      <c r="AN611" s="13"/>
      <c r="AO611" s="13"/>
      <c r="AP611" s="13"/>
      <c r="AQ611" s="13"/>
      <c r="AR611" s="13"/>
    </row>
    <row r="612" spans="30:44" x14ac:dyDescent="0.3">
      <c r="AD612" s="13"/>
      <c r="AE612" s="13"/>
      <c r="AF612" s="13"/>
      <c r="AJ612" s="13"/>
      <c r="AK612" s="13"/>
      <c r="AL612" s="13"/>
      <c r="AM612" s="13"/>
      <c r="AN612" s="13"/>
      <c r="AO612" s="13"/>
      <c r="AP612" s="13"/>
      <c r="AQ612" s="13"/>
      <c r="AR612" s="13"/>
    </row>
    <row r="613" spans="30:44" x14ac:dyDescent="0.3">
      <c r="AD613" s="13"/>
      <c r="AE613" s="13"/>
      <c r="AF613" s="13"/>
      <c r="AJ613" s="13"/>
      <c r="AK613" s="13"/>
      <c r="AL613" s="13"/>
      <c r="AM613" s="13"/>
      <c r="AN613" s="13"/>
      <c r="AO613" s="13"/>
      <c r="AP613" s="13"/>
      <c r="AQ613" s="13"/>
      <c r="AR613" s="13"/>
    </row>
    <row r="614" spans="30:44" x14ac:dyDescent="0.3">
      <c r="AD614" s="13"/>
      <c r="AE614" s="13"/>
      <c r="AF614" s="13"/>
      <c r="AJ614" s="13"/>
      <c r="AK614" s="13"/>
      <c r="AL614" s="13"/>
      <c r="AM614" s="13"/>
      <c r="AN614" s="13"/>
      <c r="AO614" s="13"/>
      <c r="AP614" s="13"/>
      <c r="AQ614" s="13"/>
      <c r="AR614" s="13"/>
    </row>
    <row r="615" spans="30:44" x14ac:dyDescent="0.3">
      <c r="AD615" s="13"/>
      <c r="AE615" s="13"/>
      <c r="AF615" s="13"/>
      <c r="AJ615" s="13"/>
      <c r="AK615" s="13"/>
      <c r="AL615" s="13"/>
      <c r="AM615" s="13"/>
      <c r="AN615" s="13"/>
      <c r="AO615" s="13"/>
      <c r="AP615" s="13"/>
      <c r="AQ615" s="13"/>
      <c r="AR615" s="13"/>
    </row>
    <row r="616" spans="30:44" x14ac:dyDescent="0.3">
      <c r="AD616" s="13"/>
      <c r="AE616" s="13"/>
      <c r="AF616" s="13"/>
      <c r="AJ616" s="13"/>
      <c r="AK616" s="13"/>
      <c r="AL616" s="13"/>
      <c r="AM616" s="13"/>
      <c r="AN616" s="13"/>
      <c r="AO616" s="13"/>
      <c r="AP616" s="13"/>
      <c r="AQ616" s="13"/>
      <c r="AR616" s="13"/>
    </row>
    <row r="617" spans="30:44" x14ac:dyDescent="0.3">
      <c r="AD617" s="13"/>
      <c r="AE617" s="13"/>
      <c r="AF617" s="13"/>
      <c r="AJ617" s="13"/>
      <c r="AK617" s="13"/>
      <c r="AL617" s="13"/>
      <c r="AM617" s="13"/>
      <c r="AN617" s="13"/>
      <c r="AO617" s="13"/>
      <c r="AP617" s="13"/>
      <c r="AQ617" s="13"/>
      <c r="AR617" s="13"/>
    </row>
    <row r="618" spans="30:44" x14ac:dyDescent="0.3">
      <c r="AD618" s="13"/>
      <c r="AE618" s="13"/>
      <c r="AF618" s="13"/>
      <c r="AJ618" s="13"/>
      <c r="AK618" s="13"/>
      <c r="AL618" s="13"/>
      <c r="AM618" s="13"/>
      <c r="AN618" s="13"/>
      <c r="AO618" s="13"/>
      <c r="AP618" s="13"/>
      <c r="AQ618" s="13"/>
      <c r="AR618" s="13"/>
    </row>
    <row r="619" spans="30:44" x14ac:dyDescent="0.3">
      <c r="AD619" s="13"/>
      <c r="AE619" s="13"/>
      <c r="AF619" s="13"/>
      <c r="AJ619" s="13"/>
      <c r="AK619" s="13"/>
      <c r="AL619" s="13"/>
      <c r="AM619" s="13"/>
      <c r="AN619" s="13"/>
      <c r="AO619" s="13"/>
      <c r="AP619" s="13"/>
      <c r="AQ619" s="13"/>
      <c r="AR619" s="13"/>
    </row>
    <row r="620" spans="30:44" x14ac:dyDescent="0.3">
      <c r="AD620" s="13"/>
      <c r="AE620" s="13"/>
      <c r="AF620" s="13"/>
      <c r="AJ620" s="13"/>
      <c r="AK620" s="13"/>
      <c r="AL620" s="13"/>
      <c r="AM620" s="13"/>
      <c r="AN620" s="13"/>
      <c r="AO620" s="13"/>
      <c r="AP620" s="13"/>
      <c r="AQ620" s="13"/>
      <c r="AR620" s="13"/>
    </row>
    <row r="621" spans="30:44" x14ac:dyDescent="0.3">
      <c r="AD621" s="13"/>
      <c r="AE621" s="13"/>
      <c r="AF621" s="13"/>
      <c r="AJ621" s="13"/>
      <c r="AK621" s="13"/>
      <c r="AL621" s="13"/>
      <c r="AM621" s="13"/>
      <c r="AN621" s="13"/>
      <c r="AO621" s="13"/>
      <c r="AP621" s="13"/>
      <c r="AQ621" s="13"/>
      <c r="AR621" s="13"/>
    </row>
    <row r="622" spans="30:44" x14ac:dyDescent="0.3">
      <c r="AD622" s="13"/>
      <c r="AE622" s="13"/>
      <c r="AF622" s="13"/>
      <c r="AJ622" s="13"/>
      <c r="AK622" s="13"/>
      <c r="AL622" s="13"/>
      <c r="AM622" s="13"/>
      <c r="AN622" s="13"/>
      <c r="AO622" s="13"/>
      <c r="AP622" s="13"/>
      <c r="AQ622" s="13"/>
      <c r="AR622" s="13"/>
    </row>
    <row r="623" spans="30:44" x14ac:dyDescent="0.3">
      <c r="AD623" s="13"/>
      <c r="AE623" s="13"/>
      <c r="AF623" s="13"/>
      <c r="AJ623" s="13"/>
      <c r="AK623" s="13"/>
      <c r="AL623" s="13"/>
      <c r="AM623" s="13"/>
      <c r="AN623" s="13"/>
      <c r="AO623" s="13"/>
      <c r="AP623" s="13"/>
      <c r="AQ623" s="13"/>
      <c r="AR623" s="13"/>
    </row>
    <row r="624" spans="30:44" x14ac:dyDescent="0.3">
      <c r="AD624" s="13"/>
      <c r="AE624" s="13"/>
      <c r="AF624" s="13"/>
      <c r="AJ624" s="13"/>
      <c r="AK624" s="13"/>
      <c r="AL624" s="13"/>
      <c r="AM624" s="13"/>
      <c r="AN624" s="13"/>
      <c r="AO624" s="13"/>
      <c r="AP624" s="13"/>
      <c r="AQ624" s="13"/>
      <c r="AR624" s="13"/>
    </row>
    <row r="625" spans="30:44" x14ac:dyDescent="0.3">
      <c r="AD625" s="13"/>
      <c r="AE625" s="13"/>
      <c r="AF625" s="13"/>
      <c r="AJ625" s="13"/>
      <c r="AK625" s="13"/>
      <c r="AL625" s="13"/>
      <c r="AM625" s="13"/>
      <c r="AN625" s="13"/>
      <c r="AO625" s="13"/>
      <c r="AP625" s="13"/>
      <c r="AQ625" s="13"/>
      <c r="AR625" s="13"/>
    </row>
    <row r="626" spans="30:44" x14ac:dyDescent="0.3">
      <c r="AD626" s="13"/>
      <c r="AE626" s="13"/>
      <c r="AF626" s="13"/>
      <c r="AJ626" s="13"/>
      <c r="AK626" s="13"/>
      <c r="AL626" s="13"/>
      <c r="AM626" s="13"/>
      <c r="AN626" s="13"/>
      <c r="AO626" s="13"/>
      <c r="AP626" s="13"/>
      <c r="AQ626" s="13"/>
      <c r="AR626" s="13"/>
    </row>
    <row r="627" spans="30:44" x14ac:dyDescent="0.3">
      <c r="AD627" s="13"/>
      <c r="AE627" s="13"/>
      <c r="AF627" s="13"/>
      <c r="AJ627" s="13"/>
      <c r="AK627" s="13"/>
      <c r="AL627" s="13"/>
      <c r="AM627" s="13"/>
      <c r="AN627" s="13"/>
      <c r="AO627" s="13"/>
      <c r="AP627" s="13"/>
      <c r="AQ627" s="13"/>
      <c r="AR627" s="13"/>
    </row>
    <row r="628" spans="30:44" x14ac:dyDescent="0.3">
      <c r="AD628" s="13"/>
      <c r="AE628" s="13"/>
      <c r="AF628" s="13"/>
      <c r="AJ628" s="13"/>
      <c r="AK628" s="13"/>
      <c r="AL628" s="13"/>
      <c r="AM628" s="13"/>
      <c r="AN628" s="13"/>
      <c r="AO628" s="13"/>
      <c r="AP628" s="13"/>
      <c r="AQ628" s="13"/>
      <c r="AR628" s="13"/>
    </row>
    <row r="629" spans="30:44" x14ac:dyDescent="0.3">
      <c r="AD629" s="13"/>
      <c r="AE629" s="13"/>
      <c r="AF629" s="13"/>
      <c r="AJ629" s="13"/>
      <c r="AK629" s="13"/>
      <c r="AL629" s="13"/>
      <c r="AM629" s="13"/>
      <c r="AN629" s="13"/>
      <c r="AO629" s="13"/>
      <c r="AP629" s="13"/>
      <c r="AQ629" s="13"/>
      <c r="AR629" s="13"/>
    </row>
    <row r="630" spans="30:44" x14ac:dyDescent="0.3">
      <c r="AD630" s="13"/>
      <c r="AE630" s="13"/>
      <c r="AF630" s="13"/>
      <c r="AJ630" s="13"/>
      <c r="AK630" s="13"/>
      <c r="AL630" s="13"/>
      <c r="AM630" s="13"/>
      <c r="AN630" s="13"/>
      <c r="AO630" s="13"/>
      <c r="AP630" s="13"/>
      <c r="AQ630" s="13"/>
      <c r="AR630" s="13"/>
    </row>
    <row r="631" spans="30:44" x14ac:dyDescent="0.3">
      <c r="AD631" s="13"/>
      <c r="AE631" s="13"/>
      <c r="AF631" s="13"/>
      <c r="AJ631" s="13"/>
      <c r="AK631" s="13"/>
      <c r="AL631" s="13"/>
      <c r="AM631" s="13"/>
      <c r="AN631" s="13"/>
      <c r="AO631" s="13"/>
      <c r="AP631" s="13"/>
      <c r="AQ631" s="13"/>
      <c r="AR631" s="13"/>
    </row>
    <row r="632" spans="30:44" x14ac:dyDescent="0.3">
      <c r="AD632" s="13"/>
      <c r="AE632" s="13"/>
      <c r="AF632" s="13"/>
      <c r="AJ632" s="13"/>
      <c r="AK632" s="13"/>
      <c r="AL632" s="13"/>
      <c r="AM632" s="13"/>
      <c r="AN632" s="13"/>
      <c r="AO632" s="13"/>
      <c r="AP632" s="13"/>
      <c r="AQ632" s="13"/>
      <c r="AR632" s="13"/>
    </row>
    <row r="633" spans="30:44" x14ac:dyDescent="0.3">
      <c r="AD633" s="13"/>
      <c r="AE633" s="13"/>
      <c r="AF633" s="13"/>
      <c r="AJ633" s="13"/>
      <c r="AK633" s="13"/>
      <c r="AL633" s="13"/>
      <c r="AM633" s="13"/>
      <c r="AN633" s="13"/>
      <c r="AO633" s="13"/>
      <c r="AP633" s="13"/>
      <c r="AQ633" s="13"/>
      <c r="AR633" s="13"/>
    </row>
    <row r="634" spans="30:44" x14ac:dyDescent="0.3">
      <c r="AD634" s="13"/>
      <c r="AE634" s="13"/>
      <c r="AF634" s="13"/>
      <c r="AJ634" s="13"/>
      <c r="AK634" s="13"/>
      <c r="AL634" s="13"/>
      <c r="AM634" s="13"/>
      <c r="AN634" s="13"/>
      <c r="AO634" s="13"/>
      <c r="AP634" s="13"/>
      <c r="AQ634" s="13"/>
      <c r="AR634" s="13"/>
    </row>
    <row r="635" spans="30:44" x14ac:dyDescent="0.3">
      <c r="AD635" s="13"/>
      <c r="AE635" s="13"/>
      <c r="AF635" s="13"/>
      <c r="AJ635" s="13"/>
      <c r="AK635" s="13"/>
      <c r="AL635" s="13"/>
      <c r="AM635" s="13"/>
      <c r="AN635" s="13"/>
      <c r="AO635" s="13"/>
      <c r="AP635" s="13"/>
      <c r="AQ635" s="13"/>
      <c r="AR635" s="13"/>
    </row>
    <row r="636" spans="30:44" x14ac:dyDescent="0.3">
      <c r="AD636" s="13"/>
      <c r="AE636" s="13"/>
      <c r="AF636" s="13"/>
      <c r="AJ636" s="13"/>
      <c r="AK636" s="13"/>
      <c r="AL636" s="13"/>
      <c r="AM636" s="13"/>
      <c r="AN636" s="13"/>
      <c r="AO636" s="13"/>
      <c r="AP636" s="13"/>
      <c r="AQ636" s="13"/>
      <c r="AR636" s="13"/>
    </row>
    <row r="637" spans="30:44" x14ac:dyDescent="0.3">
      <c r="AD637" s="13"/>
      <c r="AE637" s="13"/>
      <c r="AF637" s="13"/>
      <c r="AJ637" s="13"/>
      <c r="AK637" s="13"/>
      <c r="AL637" s="13"/>
      <c r="AM637" s="13"/>
      <c r="AN637" s="13"/>
      <c r="AO637" s="13"/>
      <c r="AP637" s="13"/>
      <c r="AQ637" s="13"/>
      <c r="AR637" s="13"/>
    </row>
    <row r="638" spans="30:44" x14ac:dyDescent="0.3">
      <c r="AD638" s="13"/>
      <c r="AE638" s="13"/>
      <c r="AF638" s="13"/>
      <c r="AJ638" s="13"/>
      <c r="AK638" s="13"/>
      <c r="AL638" s="13"/>
      <c r="AM638" s="13"/>
      <c r="AN638" s="13"/>
      <c r="AO638" s="13"/>
      <c r="AP638" s="13"/>
      <c r="AQ638" s="13"/>
      <c r="AR638" s="13"/>
    </row>
    <row r="639" spans="30:44" x14ac:dyDescent="0.3">
      <c r="AD639" s="13"/>
      <c r="AE639" s="13"/>
      <c r="AF639" s="13"/>
      <c r="AJ639" s="13"/>
      <c r="AK639" s="13"/>
      <c r="AL639" s="13"/>
      <c r="AM639" s="13"/>
      <c r="AN639" s="13"/>
      <c r="AO639" s="13"/>
      <c r="AP639" s="13"/>
      <c r="AQ639" s="13"/>
      <c r="AR639" s="13"/>
    </row>
    <row r="640" spans="30:44" x14ac:dyDescent="0.3">
      <c r="AD640" s="13"/>
      <c r="AE640" s="13"/>
      <c r="AF640" s="13"/>
      <c r="AJ640" s="13"/>
      <c r="AK640" s="13"/>
      <c r="AL640" s="13"/>
      <c r="AM640" s="13"/>
      <c r="AN640" s="13"/>
      <c r="AO640" s="13"/>
      <c r="AP640" s="13"/>
      <c r="AQ640" s="13"/>
      <c r="AR640" s="13"/>
    </row>
    <row r="641" spans="30:44" x14ac:dyDescent="0.3">
      <c r="AD641" s="13"/>
      <c r="AE641" s="13"/>
      <c r="AF641" s="13"/>
      <c r="AJ641" s="13"/>
      <c r="AK641" s="13"/>
      <c r="AL641" s="13"/>
      <c r="AM641" s="13"/>
      <c r="AN641" s="13"/>
      <c r="AO641" s="13"/>
      <c r="AP641" s="13"/>
      <c r="AQ641" s="13"/>
      <c r="AR641" s="13"/>
    </row>
    <row r="642" spans="30:44" x14ac:dyDescent="0.3">
      <c r="AD642" s="13"/>
      <c r="AE642" s="13"/>
      <c r="AF642" s="13"/>
      <c r="AJ642" s="13"/>
      <c r="AK642" s="13"/>
      <c r="AL642" s="13"/>
      <c r="AM642" s="13"/>
      <c r="AN642" s="13"/>
      <c r="AO642" s="13"/>
      <c r="AP642" s="13"/>
      <c r="AQ642" s="13"/>
      <c r="AR642" s="13"/>
    </row>
    <row r="643" spans="30:44" x14ac:dyDescent="0.3">
      <c r="AD643" s="13"/>
      <c r="AE643" s="13"/>
      <c r="AF643" s="13"/>
      <c r="AJ643" s="13"/>
      <c r="AK643" s="13"/>
      <c r="AL643" s="13"/>
      <c r="AM643" s="13"/>
      <c r="AN643" s="13"/>
      <c r="AO643" s="13"/>
      <c r="AP643" s="13"/>
      <c r="AQ643" s="13"/>
      <c r="AR643" s="13"/>
    </row>
    <row r="644" spans="30:44" x14ac:dyDescent="0.3">
      <c r="AD644" s="13"/>
      <c r="AE644" s="13"/>
      <c r="AF644" s="13"/>
      <c r="AJ644" s="13"/>
      <c r="AK644" s="13"/>
      <c r="AL644" s="13"/>
      <c r="AM644" s="13"/>
      <c r="AN644" s="13"/>
      <c r="AO644" s="13"/>
      <c r="AP644" s="13"/>
      <c r="AQ644" s="13"/>
      <c r="AR644" s="13"/>
    </row>
    <row r="645" spans="30:44" x14ac:dyDescent="0.3">
      <c r="AD645" s="13"/>
      <c r="AE645" s="13"/>
      <c r="AF645" s="13"/>
      <c r="AJ645" s="13"/>
      <c r="AK645" s="13"/>
      <c r="AL645" s="13"/>
      <c r="AM645" s="13"/>
      <c r="AN645" s="13"/>
      <c r="AO645" s="13"/>
      <c r="AP645" s="13"/>
      <c r="AQ645" s="13"/>
      <c r="AR645" s="13"/>
    </row>
    <row r="646" spans="30:44" x14ac:dyDescent="0.3">
      <c r="AD646" s="13"/>
      <c r="AE646" s="13"/>
      <c r="AF646" s="13"/>
      <c r="AJ646" s="13"/>
      <c r="AK646" s="13"/>
      <c r="AL646" s="13"/>
      <c r="AM646" s="13"/>
      <c r="AN646" s="13"/>
      <c r="AO646" s="13"/>
      <c r="AP646" s="13"/>
      <c r="AQ646" s="13"/>
      <c r="AR646" s="13"/>
    </row>
    <row r="647" spans="30:44" x14ac:dyDescent="0.3">
      <c r="AD647" s="13"/>
      <c r="AE647" s="13"/>
      <c r="AF647" s="13"/>
      <c r="AJ647" s="13"/>
      <c r="AK647" s="13"/>
      <c r="AL647" s="13"/>
      <c r="AM647" s="13"/>
      <c r="AN647" s="13"/>
      <c r="AO647" s="13"/>
      <c r="AP647" s="13"/>
      <c r="AQ647" s="13"/>
      <c r="AR647" s="13"/>
    </row>
    <row r="648" spans="30:44" x14ac:dyDescent="0.3">
      <c r="AD648" s="13"/>
      <c r="AE648" s="13"/>
      <c r="AF648" s="13"/>
      <c r="AJ648" s="13"/>
      <c r="AK648" s="13"/>
      <c r="AL648" s="13"/>
      <c r="AM648" s="13"/>
      <c r="AN648" s="13"/>
      <c r="AO648" s="13"/>
      <c r="AP648" s="13"/>
      <c r="AQ648" s="13"/>
      <c r="AR648" s="13"/>
    </row>
    <row r="649" spans="30:44" x14ac:dyDescent="0.3">
      <c r="AD649" s="13"/>
      <c r="AE649" s="13"/>
      <c r="AF649" s="13"/>
      <c r="AJ649" s="13"/>
      <c r="AK649" s="13"/>
      <c r="AL649" s="13"/>
      <c r="AM649" s="13"/>
      <c r="AN649" s="13"/>
      <c r="AO649" s="13"/>
      <c r="AP649" s="13"/>
      <c r="AQ649" s="13"/>
      <c r="AR649" s="13"/>
    </row>
    <row r="650" spans="30:44" x14ac:dyDescent="0.3">
      <c r="AD650" s="13"/>
      <c r="AE650" s="13"/>
      <c r="AF650" s="13"/>
      <c r="AJ650" s="13"/>
      <c r="AK650" s="13"/>
      <c r="AL650" s="13"/>
      <c r="AM650" s="13"/>
      <c r="AN650" s="13"/>
      <c r="AO650" s="13"/>
      <c r="AP650" s="13"/>
      <c r="AQ650" s="13"/>
      <c r="AR650" s="13"/>
    </row>
    <row r="651" spans="30:44" x14ac:dyDescent="0.3">
      <c r="AD651" s="13"/>
      <c r="AE651" s="13"/>
      <c r="AF651" s="13"/>
      <c r="AJ651" s="13"/>
      <c r="AK651" s="13"/>
      <c r="AL651" s="13"/>
      <c r="AM651" s="13"/>
      <c r="AN651" s="13"/>
      <c r="AO651" s="13"/>
      <c r="AP651" s="13"/>
      <c r="AQ651" s="13"/>
      <c r="AR651" s="13"/>
    </row>
    <row r="652" spans="30:44" x14ac:dyDescent="0.3">
      <c r="AD652" s="13"/>
      <c r="AE652" s="13"/>
      <c r="AF652" s="13"/>
      <c r="AJ652" s="13"/>
      <c r="AK652" s="13"/>
      <c r="AL652" s="13"/>
      <c r="AM652" s="13"/>
      <c r="AN652" s="13"/>
      <c r="AO652" s="13"/>
      <c r="AP652" s="13"/>
      <c r="AQ652" s="13"/>
      <c r="AR652" s="13"/>
    </row>
    <row r="653" spans="30:44" x14ac:dyDescent="0.3">
      <c r="AD653" s="13"/>
      <c r="AE653" s="13"/>
      <c r="AF653" s="13"/>
      <c r="AJ653" s="13"/>
      <c r="AK653" s="13"/>
      <c r="AL653" s="13"/>
      <c r="AM653" s="13"/>
      <c r="AN653" s="13"/>
      <c r="AO653" s="13"/>
      <c r="AP653" s="13"/>
      <c r="AQ653" s="13"/>
      <c r="AR653" s="13"/>
    </row>
    <row r="654" spans="30:44" x14ac:dyDescent="0.3">
      <c r="AD654" s="13"/>
      <c r="AE654" s="13"/>
      <c r="AF654" s="13"/>
      <c r="AJ654" s="13"/>
      <c r="AK654" s="13"/>
      <c r="AL654" s="13"/>
      <c r="AM654" s="13"/>
      <c r="AN654" s="13"/>
      <c r="AO654" s="13"/>
      <c r="AP654" s="13"/>
      <c r="AQ654" s="13"/>
      <c r="AR654" s="13"/>
    </row>
    <row r="655" spans="30:44" x14ac:dyDescent="0.3">
      <c r="AD655" s="13"/>
      <c r="AE655" s="13"/>
      <c r="AF655" s="13"/>
      <c r="AJ655" s="13"/>
      <c r="AK655" s="13"/>
      <c r="AL655" s="13"/>
      <c r="AM655" s="13"/>
      <c r="AN655" s="13"/>
      <c r="AO655" s="13"/>
      <c r="AP655" s="13"/>
      <c r="AQ655" s="13"/>
      <c r="AR655" s="13"/>
    </row>
    <row r="656" spans="30:44" x14ac:dyDescent="0.3">
      <c r="AD656" s="13"/>
      <c r="AE656" s="13"/>
      <c r="AF656" s="13"/>
      <c r="AJ656" s="13"/>
      <c r="AK656" s="13"/>
      <c r="AL656" s="13"/>
      <c r="AM656" s="13"/>
      <c r="AN656" s="13"/>
      <c r="AO656" s="13"/>
      <c r="AP656" s="13"/>
      <c r="AQ656" s="13"/>
      <c r="AR656" s="13"/>
    </row>
    <row r="657" spans="30:44" x14ac:dyDescent="0.3">
      <c r="AD657" s="13"/>
      <c r="AE657" s="13"/>
      <c r="AF657" s="13"/>
      <c r="AJ657" s="13"/>
      <c r="AK657" s="13"/>
      <c r="AL657" s="13"/>
      <c r="AM657" s="13"/>
      <c r="AN657" s="13"/>
      <c r="AO657" s="13"/>
      <c r="AP657" s="13"/>
      <c r="AQ657" s="13"/>
      <c r="AR657" s="13"/>
    </row>
    <row r="658" spans="30:44" x14ac:dyDescent="0.3">
      <c r="AD658" s="13"/>
      <c r="AE658" s="13"/>
      <c r="AF658" s="13"/>
      <c r="AJ658" s="13"/>
      <c r="AK658" s="13"/>
      <c r="AL658" s="13"/>
      <c r="AM658" s="13"/>
      <c r="AN658" s="13"/>
      <c r="AO658" s="13"/>
      <c r="AP658" s="13"/>
      <c r="AQ658" s="13"/>
      <c r="AR658" s="13"/>
    </row>
    <row r="659" spans="30:44" x14ac:dyDescent="0.3">
      <c r="AD659" s="13"/>
      <c r="AE659" s="13"/>
      <c r="AF659" s="13"/>
      <c r="AJ659" s="13"/>
      <c r="AK659" s="13"/>
      <c r="AL659" s="13"/>
      <c r="AM659" s="13"/>
      <c r="AN659" s="13"/>
      <c r="AO659" s="13"/>
      <c r="AP659" s="13"/>
      <c r="AQ659" s="13"/>
      <c r="AR659" s="13"/>
    </row>
    <row r="660" spans="30:44" x14ac:dyDescent="0.3">
      <c r="AD660" s="13"/>
      <c r="AE660" s="13"/>
      <c r="AF660" s="13"/>
      <c r="AJ660" s="13"/>
      <c r="AK660" s="13"/>
      <c r="AL660" s="13"/>
      <c r="AM660" s="13"/>
      <c r="AN660" s="13"/>
      <c r="AO660" s="13"/>
      <c r="AP660" s="13"/>
      <c r="AQ660" s="13"/>
      <c r="AR660" s="13"/>
    </row>
    <row r="661" spans="30:44" x14ac:dyDescent="0.3">
      <c r="AD661" s="13"/>
      <c r="AE661" s="13"/>
      <c r="AF661" s="13"/>
      <c r="AJ661" s="13"/>
      <c r="AK661" s="13"/>
      <c r="AL661" s="13"/>
      <c r="AM661" s="13"/>
      <c r="AN661" s="13"/>
      <c r="AO661" s="13"/>
      <c r="AP661" s="13"/>
      <c r="AQ661" s="13"/>
      <c r="AR661" s="13"/>
    </row>
    <row r="662" spans="30:44" x14ac:dyDescent="0.3">
      <c r="AD662" s="13"/>
      <c r="AE662" s="13"/>
      <c r="AF662" s="13"/>
      <c r="AJ662" s="13"/>
      <c r="AK662" s="13"/>
      <c r="AL662" s="13"/>
      <c r="AM662" s="13"/>
      <c r="AN662" s="13"/>
      <c r="AO662" s="13"/>
      <c r="AP662" s="13"/>
      <c r="AQ662" s="13"/>
      <c r="AR662" s="13"/>
    </row>
    <row r="663" spans="30:44" x14ac:dyDescent="0.3">
      <c r="AD663" s="13"/>
      <c r="AE663" s="13"/>
      <c r="AF663" s="13"/>
      <c r="AJ663" s="13"/>
      <c r="AK663" s="13"/>
      <c r="AL663" s="13"/>
      <c r="AM663" s="13"/>
      <c r="AN663" s="13"/>
      <c r="AO663" s="13"/>
      <c r="AP663" s="13"/>
      <c r="AQ663" s="13"/>
      <c r="AR663" s="13"/>
    </row>
    <row r="664" spans="30:44" x14ac:dyDescent="0.3">
      <c r="AD664" s="13"/>
      <c r="AE664" s="13"/>
      <c r="AF664" s="13"/>
      <c r="AJ664" s="13"/>
      <c r="AK664" s="13"/>
      <c r="AL664" s="13"/>
      <c r="AM664" s="13"/>
      <c r="AN664" s="13"/>
      <c r="AO664" s="13"/>
      <c r="AP664" s="13"/>
      <c r="AQ664" s="13"/>
      <c r="AR664" s="13"/>
    </row>
    <row r="665" spans="30:44" x14ac:dyDescent="0.3">
      <c r="AD665" s="13"/>
      <c r="AE665" s="13"/>
      <c r="AF665" s="13"/>
      <c r="AJ665" s="13"/>
      <c r="AK665" s="13"/>
      <c r="AL665" s="13"/>
      <c r="AM665" s="13"/>
      <c r="AN665" s="13"/>
      <c r="AO665" s="13"/>
      <c r="AP665" s="13"/>
      <c r="AQ665" s="13"/>
      <c r="AR665" s="13"/>
    </row>
    <row r="666" spans="30:44" x14ac:dyDescent="0.3">
      <c r="AD666" s="13"/>
      <c r="AE666" s="13"/>
      <c r="AF666" s="13"/>
      <c r="AJ666" s="13"/>
      <c r="AK666" s="13"/>
      <c r="AL666" s="13"/>
      <c r="AM666" s="13"/>
      <c r="AN666" s="13"/>
      <c r="AO666" s="13"/>
      <c r="AP666" s="13"/>
      <c r="AQ666" s="13"/>
      <c r="AR666" s="13"/>
    </row>
    <row r="667" spans="30:44" x14ac:dyDescent="0.3">
      <c r="AD667" s="13"/>
      <c r="AE667" s="13"/>
      <c r="AF667" s="13"/>
      <c r="AJ667" s="13"/>
      <c r="AK667" s="13"/>
      <c r="AL667" s="13"/>
      <c r="AM667" s="13"/>
      <c r="AN667" s="13"/>
      <c r="AO667" s="13"/>
      <c r="AP667" s="13"/>
      <c r="AQ667" s="13"/>
      <c r="AR667" s="13"/>
    </row>
    <row r="668" spans="30:44" x14ac:dyDescent="0.3">
      <c r="AD668" s="13"/>
      <c r="AE668" s="13"/>
      <c r="AF668" s="13"/>
      <c r="AJ668" s="13"/>
      <c r="AK668" s="13"/>
      <c r="AL668" s="13"/>
      <c r="AM668" s="13"/>
      <c r="AN668" s="13"/>
      <c r="AO668" s="13"/>
      <c r="AP668" s="13"/>
      <c r="AQ668" s="13"/>
      <c r="AR668" s="13"/>
    </row>
    <row r="669" spans="30:44" x14ac:dyDescent="0.3">
      <c r="AD669" s="13"/>
      <c r="AE669" s="13"/>
      <c r="AF669" s="13"/>
      <c r="AJ669" s="13"/>
      <c r="AK669" s="13"/>
      <c r="AL669" s="13"/>
      <c r="AM669" s="13"/>
      <c r="AN669" s="13"/>
      <c r="AO669" s="13"/>
      <c r="AP669" s="13"/>
      <c r="AQ669" s="13"/>
      <c r="AR669" s="13"/>
    </row>
    <row r="670" spans="30:44" x14ac:dyDescent="0.3">
      <c r="AD670" s="13"/>
      <c r="AE670" s="13"/>
      <c r="AF670" s="13"/>
      <c r="AJ670" s="13"/>
      <c r="AK670" s="13"/>
      <c r="AL670" s="13"/>
      <c r="AM670" s="13"/>
      <c r="AN670" s="13"/>
      <c r="AO670" s="13"/>
      <c r="AP670" s="13"/>
      <c r="AQ670" s="13"/>
      <c r="AR670" s="13"/>
    </row>
    <row r="671" spans="30:44" x14ac:dyDescent="0.3">
      <c r="AD671" s="13"/>
      <c r="AE671" s="13"/>
      <c r="AF671" s="13"/>
      <c r="AJ671" s="13"/>
      <c r="AK671" s="13"/>
      <c r="AL671" s="13"/>
      <c r="AM671" s="13"/>
      <c r="AN671" s="13"/>
      <c r="AO671" s="13"/>
      <c r="AP671" s="13"/>
      <c r="AQ671" s="13"/>
      <c r="AR671" s="13"/>
    </row>
    <row r="672" spans="30:44" x14ac:dyDescent="0.3">
      <c r="AD672" s="13"/>
      <c r="AE672" s="13"/>
      <c r="AF672" s="13"/>
      <c r="AJ672" s="13"/>
      <c r="AK672" s="13"/>
      <c r="AL672" s="13"/>
      <c r="AM672" s="13"/>
      <c r="AN672" s="13"/>
      <c r="AO672" s="13"/>
      <c r="AP672" s="13"/>
      <c r="AQ672" s="13"/>
      <c r="AR672" s="13"/>
    </row>
    <row r="673" spans="30:44" x14ac:dyDescent="0.3">
      <c r="AD673" s="13"/>
      <c r="AE673" s="13"/>
      <c r="AF673" s="13"/>
      <c r="AJ673" s="13"/>
      <c r="AK673" s="13"/>
      <c r="AL673" s="13"/>
      <c r="AM673" s="13"/>
      <c r="AN673" s="13"/>
      <c r="AO673" s="13"/>
      <c r="AP673" s="13"/>
      <c r="AQ673" s="13"/>
      <c r="AR673" s="13"/>
    </row>
    <row r="674" spans="30:44" x14ac:dyDescent="0.3">
      <c r="AD674" s="13"/>
      <c r="AE674" s="13"/>
      <c r="AF674" s="13"/>
      <c r="AJ674" s="13"/>
      <c r="AK674" s="13"/>
      <c r="AL674" s="13"/>
      <c r="AM674" s="13"/>
      <c r="AN674" s="13"/>
      <c r="AO674" s="13"/>
      <c r="AP674" s="13"/>
      <c r="AQ674" s="13"/>
      <c r="AR674" s="13"/>
    </row>
    <row r="675" spans="30:44" x14ac:dyDescent="0.3">
      <c r="AD675" s="13"/>
      <c r="AE675" s="13"/>
      <c r="AF675" s="13"/>
      <c r="AJ675" s="13"/>
      <c r="AK675" s="13"/>
      <c r="AL675" s="13"/>
      <c r="AM675" s="13"/>
      <c r="AN675" s="13"/>
      <c r="AO675" s="13"/>
      <c r="AP675" s="13"/>
      <c r="AQ675" s="13"/>
      <c r="AR675" s="13"/>
    </row>
    <row r="676" spans="30:44" x14ac:dyDescent="0.3">
      <c r="AD676" s="13"/>
      <c r="AE676" s="13"/>
      <c r="AF676" s="13"/>
      <c r="AJ676" s="13"/>
      <c r="AK676" s="13"/>
      <c r="AL676" s="13"/>
      <c r="AM676" s="13"/>
      <c r="AN676" s="13"/>
      <c r="AO676" s="13"/>
      <c r="AP676" s="13"/>
      <c r="AQ676" s="13"/>
      <c r="AR676" s="13"/>
    </row>
    <row r="677" spans="30:44" x14ac:dyDescent="0.3">
      <c r="AD677" s="13"/>
      <c r="AE677" s="13"/>
      <c r="AF677" s="13"/>
      <c r="AJ677" s="13"/>
      <c r="AK677" s="13"/>
      <c r="AL677" s="13"/>
      <c r="AM677" s="13"/>
      <c r="AN677" s="13"/>
      <c r="AO677" s="13"/>
      <c r="AP677" s="13"/>
      <c r="AQ677" s="13"/>
      <c r="AR677" s="13"/>
    </row>
    <row r="678" spans="30:44" x14ac:dyDescent="0.3">
      <c r="AD678" s="13"/>
      <c r="AE678" s="13"/>
      <c r="AF678" s="13"/>
      <c r="AJ678" s="13"/>
      <c r="AK678" s="13"/>
      <c r="AL678" s="13"/>
      <c r="AM678" s="13"/>
      <c r="AN678" s="13"/>
      <c r="AO678" s="13"/>
      <c r="AP678" s="13"/>
      <c r="AQ678" s="13"/>
      <c r="AR678" s="13"/>
    </row>
    <row r="679" spans="30:44" x14ac:dyDescent="0.3">
      <c r="AD679" s="13"/>
      <c r="AE679" s="13"/>
      <c r="AF679" s="13"/>
      <c r="AJ679" s="13"/>
      <c r="AK679" s="13"/>
      <c r="AL679" s="13"/>
      <c r="AM679" s="13"/>
      <c r="AN679" s="13"/>
      <c r="AO679" s="13"/>
      <c r="AP679" s="13"/>
      <c r="AQ679" s="13"/>
      <c r="AR679" s="13"/>
    </row>
    <row r="680" spans="30:44" x14ac:dyDescent="0.3">
      <c r="AD680" s="13"/>
      <c r="AE680" s="13"/>
      <c r="AF680" s="13"/>
      <c r="AJ680" s="13"/>
      <c r="AK680" s="13"/>
      <c r="AL680" s="13"/>
      <c r="AM680" s="13"/>
      <c r="AN680" s="13"/>
      <c r="AO680" s="13"/>
      <c r="AP680" s="13"/>
      <c r="AQ680" s="13"/>
      <c r="AR680" s="13"/>
    </row>
    <row r="681" spans="30:44" x14ac:dyDescent="0.3">
      <c r="AD681" s="13"/>
      <c r="AE681" s="13"/>
      <c r="AF681" s="13"/>
      <c r="AJ681" s="13"/>
      <c r="AK681" s="13"/>
      <c r="AL681" s="13"/>
      <c r="AM681" s="13"/>
      <c r="AN681" s="13"/>
      <c r="AO681" s="13"/>
      <c r="AP681" s="13"/>
      <c r="AQ681" s="13"/>
      <c r="AR681" s="13"/>
    </row>
    <row r="682" spans="30:44" x14ac:dyDescent="0.3">
      <c r="AD682" s="13"/>
      <c r="AE682" s="13"/>
      <c r="AF682" s="13"/>
      <c r="AJ682" s="13"/>
      <c r="AK682" s="13"/>
      <c r="AL682" s="13"/>
      <c r="AM682" s="13"/>
      <c r="AN682" s="13"/>
      <c r="AO682" s="13"/>
      <c r="AP682" s="13"/>
      <c r="AQ682" s="13"/>
      <c r="AR682" s="13"/>
    </row>
    <row r="683" spans="30:44" x14ac:dyDescent="0.3">
      <c r="AD683" s="13"/>
      <c r="AE683" s="13"/>
      <c r="AF683" s="13"/>
      <c r="AJ683" s="13"/>
      <c r="AK683" s="13"/>
      <c r="AL683" s="13"/>
      <c r="AM683" s="13"/>
      <c r="AN683" s="13"/>
      <c r="AO683" s="13"/>
      <c r="AP683" s="13"/>
      <c r="AQ683" s="13"/>
      <c r="AR683" s="13"/>
    </row>
    <row r="684" spans="30:44" x14ac:dyDescent="0.3">
      <c r="AD684" s="13"/>
      <c r="AE684" s="13"/>
      <c r="AF684" s="13"/>
      <c r="AJ684" s="13"/>
      <c r="AK684" s="13"/>
      <c r="AL684" s="13"/>
      <c r="AM684" s="13"/>
      <c r="AN684" s="13"/>
      <c r="AO684" s="13"/>
      <c r="AP684" s="13"/>
      <c r="AQ684" s="13"/>
      <c r="AR684" s="13"/>
    </row>
    <row r="685" spans="30:44" x14ac:dyDescent="0.3">
      <c r="AD685" s="13"/>
      <c r="AE685" s="13"/>
      <c r="AF685" s="13"/>
      <c r="AJ685" s="13"/>
      <c r="AK685" s="13"/>
      <c r="AL685" s="13"/>
      <c r="AM685" s="13"/>
      <c r="AN685" s="13"/>
      <c r="AO685" s="13"/>
      <c r="AP685" s="13"/>
      <c r="AQ685" s="13"/>
      <c r="AR685" s="13"/>
    </row>
    <row r="686" spans="30:44" x14ac:dyDescent="0.3">
      <c r="AD686" s="13"/>
      <c r="AE686" s="13"/>
      <c r="AF686" s="13"/>
      <c r="AJ686" s="13"/>
      <c r="AK686" s="13"/>
      <c r="AL686" s="13"/>
      <c r="AM686" s="13"/>
      <c r="AN686" s="13"/>
      <c r="AO686" s="13"/>
      <c r="AP686" s="13"/>
      <c r="AQ686" s="13"/>
      <c r="AR686" s="13"/>
    </row>
    <row r="687" spans="30:44" x14ac:dyDescent="0.3">
      <c r="AD687" s="13"/>
      <c r="AE687" s="13"/>
      <c r="AF687" s="13"/>
      <c r="AJ687" s="13"/>
      <c r="AK687" s="13"/>
      <c r="AL687" s="13"/>
      <c r="AM687" s="13"/>
      <c r="AN687" s="13"/>
      <c r="AO687" s="13"/>
      <c r="AP687" s="13"/>
      <c r="AQ687" s="13"/>
      <c r="AR687" s="13"/>
    </row>
    <row r="688" spans="30:44" x14ac:dyDescent="0.3">
      <c r="AD688" s="13"/>
      <c r="AE688" s="13"/>
      <c r="AF688" s="13"/>
      <c r="AJ688" s="13"/>
      <c r="AK688" s="13"/>
      <c r="AL688" s="13"/>
      <c r="AM688" s="13"/>
      <c r="AN688" s="13"/>
      <c r="AO688" s="13"/>
      <c r="AP688" s="13"/>
      <c r="AQ688" s="13"/>
      <c r="AR688" s="13"/>
    </row>
    <row r="689" spans="30:44" x14ac:dyDescent="0.3">
      <c r="AD689" s="13"/>
      <c r="AE689" s="13"/>
      <c r="AF689" s="13"/>
      <c r="AJ689" s="13"/>
      <c r="AK689" s="13"/>
      <c r="AL689" s="13"/>
      <c r="AM689" s="13"/>
      <c r="AN689" s="13"/>
      <c r="AO689" s="13"/>
      <c r="AP689" s="13"/>
      <c r="AQ689" s="13"/>
      <c r="AR689" s="13"/>
    </row>
    <row r="690" spans="30:44" x14ac:dyDescent="0.3">
      <c r="AD690" s="13"/>
      <c r="AE690" s="13"/>
      <c r="AF690" s="13"/>
      <c r="AJ690" s="13"/>
      <c r="AK690" s="13"/>
      <c r="AL690" s="13"/>
      <c r="AM690" s="13"/>
      <c r="AN690" s="13"/>
      <c r="AO690" s="13"/>
      <c r="AP690" s="13"/>
      <c r="AQ690" s="13"/>
      <c r="AR690" s="13"/>
    </row>
    <row r="691" spans="30:44" x14ac:dyDescent="0.3">
      <c r="AD691" s="13"/>
      <c r="AE691" s="13"/>
      <c r="AF691" s="13"/>
      <c r="AJ691" s="13"/>
      <c r="AK691" s="13"/>
      <c r="AL691" s="13"/>
      <c r="AM691" s="13"/>
      <c r="AN691" s="13"/>
      <c r="AO691" s="13"/>
      <c r="AP691" s="13"/>
      <c r="AQ691" s="13"/>
      <c r="AR691" s="13"/>
    </row>
    <row r="692" spans="30:44" x14ac:dyDescent="0.3">
      <c r="AD692" s="13"/>
      <c r="AE692" s="13"/>
      <c r="AF692" s="13"/>
      <c r="AJ692" s="13"/>
      <c r="AK692" s="13"/>
      <c r="AL692" s="13"/>
      <c r="AM692" s="13"/>
      <c r="AN692" s="13"/>
      <c r="AO692" s="13"/>
      <c r="AP692" s="13"/>
      <c r="AQ692" s="13"/>
      <c r="AR692" s="13"/>
    </row>
    <row r="693" spans="30:44" x14ac:dyDescent="0.3">
      <c r="AD693" s="13"/>
      <c r="AE693" s="13"/>
      <c r="AF693" s="13"/>
      <c r="AJ693" s="13"/>
      <c r="AK693" s="13"/>
      <c r="AL693" s="13"/>
      <c r="AM693" s="13"/>
      <c r="AN693" s="13"/>
      <c r="AO693" s="13"/>
      <c r="AP693" s="13"/>
      <c r="AQ693" s="13"/>
      <c r="AR693" s="13"/>
    </row>
    <row r="694" spans="30:44" x14ac:dyDescent="0.3">
      <c r="AD694" s="13"/>
      <c r="AE694" s="13"/>
      <c r="AF694" s="13"/>
      <c r="AJ694" s="13"/>
      <c r="AK694" s="13"/>
      <c r="AL694" s="13"/>
      <c r="AM694" s="13"/>
      <c r="AN694" s="13"/>
      <c r="AO694" s="13"/>
      <c r="AP694" s="13"/>
      <c r="AQ694" s="13"/>
      <c r="AR694" s="13"/>
    </row>
    <row r="695" spans="30:44" x14ac:dyDescent="0.3">
      <c r="AD695" s="13"/>
      <c r="AE695" s="13"/>
      <c r="AF695" s="13"/>
      <c r="AJ695" s="13"/>
      <c r="AK695" s="13"/>
      <c r="AL695" s="13"/>
      <c r="AM695" s="13"/>
      <c r="AN695" s="13"/>
      <c r="AO695" s="13"/>
      <c r="AP695" s="13"/>
      <c r="AQ695" s="13"/>
      <c r="AR695" s="13"/>
    </row>
    <row r="696" spans="30:44" x14ac:dyDescent="0.3">
      <c r="AD696" s="13"/>
      <c r="AE696" s="13"/>
      <c r="AF696" s="13"/>
      <c r="AJ696" s="13"/>
      <c r="AK696" s="13"/>
      <c r="AL696" s="13"/>
      <c r="AM696" s="13"/>
      <c r="AN696" s="13"/>
      <c r="AO696" s="13"/>
      <c r="AP696" s="13"/>
      <c r="AQ696" s="13"/>
      <c r="AR696" s="13"/>
    </row>
    <row r="697" spans="30:44" x14ac:dyDescent="0.3">
      <c r="AD697" s="13"/>
      <c r="AE697" s="13"/>
      <c r="AF697" s="13"/>
      <c r="AJ697" s="13"/>
      <c r="AK697" s="13"/>
      <c r="AL697" s="13"/>
      <c r="AM697" s="13"/>
      <c r="AN697" s="13"/>
      <c r="AO697" s="13"/>
      <c r="AP697" s="13"/>
      <c r="AQ697" s="13"/>
      <c r="AR697" s="13"/>
    </row>
    <row r="698" spans="30:44" x14ac:dyDescent="0.3">
      <c r="AD698" s="13"/>
      <c r="AE698" s="13"/>
      <c r="AF698" s="13"/>
      <c r="AJ698" s="13"/>
      <c r="AK698" s="13"/>
      <c r="AL698" s="13"/>
      <c r="AM698" s="13"/>
      <c r="AN698" s="13"/>
      <c r="AO698" s="13"/>
      <c r="AP698" s="13"/>
      <c r="AQ698" s="13"/>
      <c r="AR698" s="13"/>
    </row>
    <row r="699" spans="30:44" x14ac:dyDescent="0.3">
      <c r="AD699" s="13"/>
      <c r="AE699" s="13"/>
      <c r="AF699" s="13"/>
      <c r="AJ699" s="13"/>
      <c r="AK699" s="13"/>
      <c r="AL699" s="13"/>
      <c r="AM699" s="13"/>
      <c r="AN699" s="13"/>
      <c r="AO699" s="13"/>
      <c r="AP699" s="13"/>
      <c r="AQ699" s="13"/>
      <c r="AR699" s="13"/>
    </row>
    <row r="700" spans="30:44" x14ac:dyDescent="0.3">
      <c r="AD700" s="13"/>
      <c r="AE700" s="13"/>
      <c r="AF700" s="13"/>
      <c r="AJ700" s="13"/>
      <c r="AK700" s="13"/>
      <c r="AL700" s="13"/>
      <c r="AM700" s="13"/>
      <c r="AN700" s="13"/>
      <c r="AO700" s="13"/>
      <c r="AP700" s="13"/>
      <c r="AQ700" s="13"/>
      <c r="AR700" s="13"/>
    </row>
    <row r="701" spans="30:44" x14ac:dyDescent="0.3">
      <c r="AD701" s="13"/>
      <c r="AE701" s="13"/>
      <c r="AF701" s="13"/>
      <c r="AJ701" s="13"/>
      <c r="AK701" s="13"/>
      <c r="AL701" s="13"/>
      <c r="AM701" s="13"/>
      <c r="AN701" s="13"/>
      <c r="AO701" s="13"/>
      <c r="AP701" s="13"/>
      <c r="AQ701" s="13"/>
      <c r="AR701" s="13"/>
    </row>
    <row r="702" spans="30:44" x14ac:dyDescent="0.3">
      <c r="AD702" s="13"/>
      <c r="AE702" s="13"/>
      <c r="AF702" s="13"/>
      <c r="AJ702" s="13"/>
      <c r="AK702" s="13"/>
      <c r="AL702" s="13"/>
      <c r="AM702" s="13"/>
      <c r="AN702" s="13"/>
      <c r="AO702" s="13"/>
      <c r="AP702" s="13"/>
      <c r="AQ702" s="13"/>
      <c r="AR702" s="13"/>
    </row>
    <row r="703" spans="30:44" x14ac:dyDescent="0.3">
      <c r="AD703" s="13"/>
      <c r="AE703" s="13"/>
      <c r="AF703" s="13"/>
      <c r="AJ703" s="13"/>
      <c r="AK703" s="13"/>
      <c r="AL703" s="13"/>
      <c r="AM703" s="13"/>
      <c r="AN703" s="13"/>
      <c r="AO703" s="13"/>
      <c r="AP703" s="13"/>
      <c r="AQ703" s="13"/>
      <c r="AR703" s="13"/>
    </row>
    <row r="704" spans="30:44" x14ac:dyDescent="0.3">
      <c r="AD704" s="13"/>
      <c r="AE704" s="13"/>
      <c r="AF704" s="13"/>
      <c r="AJ704" s="13"/>
      <c r="AK704" s="13"/>
      <c r="AL704" s="13"/>
      <c r="AM704" s="13"/>
      <c r="AN704" s="13"/>
      <c r="AO704" s="13"/>
      <c r="AP704" s="13"/>
      <c r="AQ704" s="13"/>
      <c r="AR704" s="13"/>
    </row>
    <row r="705" spans="30:44" x14ac:dyDescent="0.3">
      <c r="AD705" s="13"/>
      <c r="AE705" s="13"/>
      <c r="AF705" s="13"/>
      <c r="AJ705" s="13"/>
      <c r="AK705" s="13"/>
      <c r="AL705" s="13"/>
      <c r="AM705" s="13"/>
      <c r="AN705" s="13"/>
      <c r="AO705" s="13"/>
      <c r="AP705" s="13"/>
      <c r="AQ705" s="13"/>
      <c r="AR705" s="13"/>
    </row>
    <row r="706" spans="30:44" x14ac:dyDescent="0.3">
      <c r="AD706" s="13"/>
      <c r="AE706" s="13"/>
      <c r="AF706" s="13"/>
      <c r="AJ706" s="13"/>
      <c r="AK706" s="13"/>
      <c r="AL706" s="13"/>
      <c r="AM706" s="13"/>
      <c r="AN706" s="13"/>
      <c r="AO706" s="13"/>
      <c r="AP706" s="13"/>
      <c r="AQ706" s="13"/>
      <c r="AR706" s="13"/>
    </row>
    <row r="707" spans="30:44" x14ac:dyDescent="0.3">
      <c r="AD707" s="13"/>
      <c r="AE707" s="13"/>
      <c r="AF707" s="13"/>
      <c r="AJ707" s="13"/>
      <c r="AK707" s="13"/>
      <c r="AL707" s="13"/>
      <c r="AM707" s="13"/>
      <c r="AN707" s="13"/>
      <c r="AO707" s="13"/>
      <c r="AP707" s="13"/>
      <c r="AQ707" s="13"/>
      <c r="AR707" s="13"/>
    </row>
    <row r="708" spans="30:44" x14ac:dyDescent="0.3">
      <c r="AD708" s="13"/>
      <c r="AE708" s="13"/>
      <c r="AF708" s="13"/>
      <c r="AJ708" s="13"/>
      <c r="AK708" s="13"/>
      <c r="AL708" s="13"/>
      <c r="AM708" s="13"/>
      <c r="AN708" s="13"/>
      <c r="AO708" s="13"/>
      <c r="AP708" s="13"/>
      <c r="AQ708" s="13"/>
      <c r="AR708" s="13"/>
    </row>
    <row r="709" spans="30:44" x14ac:dyDescent="0.3">
      <c r="AD709" s="13"/>
      <c r="AE709" s="13"/>
      <c r="AF709" s="13"/>
      <c r="AJ709" s="13"/>
      <c r="AK709" s="13"/>
      <c r="AL709" s="13"/>
      <c r="AM709" s="13"/>
      <c r="AN709" s="13"/>
      <c r="AO709" s="13"/>
      <c r="AP709" s="13"/>
      <c r="AQ709" s="13"/>
      <c r="AR709" s="13"/>
    </row>
    <row r="710" spans="30:44" x14ac:dyDescent="0.3">
      <c r="AD710" s="13"/>
      <c r="AE710" s="13"/>
      <c r="AF710" s="13"/>
      <c r="AJ710" s="13"/>
      <c r="AK710" s="13"/>
      <c r="AL710" s="13"/>
      <c r="AM710" s="13"/>
      <c r="AN710" s="13"/>
      <c r="AO710" s="13"/>
      <c r="AP710" s="13"/>
      <c r="AQ710" s="13"/>
      <c r="AR710" s="13"/>
    </row>
    <row r="711" spans="30:44" x14ac:dyDescent="0.3">
      <c r="AD711" s="13"/>
      <c r="AE711" s="13"/>
      <c r="AF711" s="13"/>
      <c r="AJ711" s="13"/>
      <c r="AK711" s="13"/>
      <c r="AL711" s="13"/>
      <c r="AM711" s="13"/>
      <c r="AN711" s="13"/>
      <c r="AO711" s="13"/>
      <c r="AP711" s="13"/>
      <c r="AQ711" s="13"/>
      <c r="AR711" s="13"/>
    </row>
    <row r="712" spans="30:44" x14ac:dyDescent="0.3">
      <c r="AD712" s="13"/>
      <c r="AE712" s="13"/>
      <c r="AF712" s="13"/>
      <c r="AJ712" s="13"/>
      <c r="AK712" s="13"/>
      <c r="AL712" s="13"/>
      <c r="AM712" s="13"/>
      <c r="AN712" s="13"/>
      <c r="AO712" s="13"/>
      <c r="AP712" s="13"/>
      <c r="AQ712" s="13"/>
      <c r="AR712" s="13"/>
    </row>
    <row r="713" spans="30:44" x14ac:dyDescent="0.3">
      <c r="AD713" s="13"/>
      <c r="AE713" s="13"/>
      <c r="AF713" s="13"/>
      <c r="AJ713" s="13"/>
      <c r="AK713" s="13"/>
      <c r="AL713" s="13"/>
      <c r="AM713" s="13"/>
      <c r="AN713" s="13"/>
      <c r="AO713" s="13"/>
      <c r="AP713" s="13"/>
      <c r="AQ713" s="13"/>
      <c r="AR713" s="13"/>
    </row>
    <row r="714" spans="30:44" x14ac:dyDescent="0.3">
      <c r="AD714" s="13"/>
      <c r="AE714" s="13"/>
      <c r="AF714" s="13"/>
      <c r="AJ714" s="13"/>
      <c r="AK714" s="13"/>
      <c r="AL714" s="13"/>
      <c r="AM714" s="13"/>
      <c r="AN714" s="13"/>
      <c r="AO714" s="13"/>
      <c r="AP714" s="13"/>
      <c r="AQ714" s="13"/>
      <c r="AR714" s="13"/>
    </row>
    <row r="715" spans="30:44" x14ac:dyDescent="0.3">
      <c r="AD715" s="13"/>
      <c r="AE715" s="13"/>
      <c r="AF715" s="13"/>
      <c r="AJ715" s="13"/>
      <c r="AK715" s="13"/>
      <c r="AL715" s="13"/>
      <c r="AM715" s="13"/>
      <c r="AN715" s="13"/>
      <c r="AO715" s="13"/>
      <c r="AP715" s="13"/>
      <c r="AQ715" s="13"/>
      <c r="AR715" s="13"/>
    </row>
    <row r="716" spans="30:44" x14ac:dyDescent="0.3">
      <c r="AD716" s="13"/>
      <c r="AE716" s="13"/>
      <c r="AF716" s="13"/>
      <c r="AJ716" s="13"/>
      <c r="AK716" s="13"/>
      <c r="AL716" s="13"/>
      <c r="AM716" s="13"/>
      <c r="AN716" s="13"/>
      <c r="AO716" s="13"/>
      <c r="AP716" s="13"/>
      <c r="AQ716" s="13"/>
      <c r="AR716" s="13"/>
    </row>
    <row r="717" spans="30:44" x14ac:dyDescent="0.3">
      <c r="AD717" s="13"/>
      <c r="AE717" s="13"/>
      <c r="AF717" s="13"/>
      <c r="AJ717" s="13"/>
      <c r="AK717" s="13"/>
      <c r="AL717" s="13"/>
      <c r="AM717" s="13"/>
      <c r="AN717" s="13"/>
      <c r="AO717" s="13"/>
      <c r="AP717" s="13"/>
      <c r="AQ717" s="13"/>
      <c r="AR717" s="13"/>
    </row>
    <row r="718" spans="30:44" x14ac:dyDescent="0.3">
      <c r="AD718" s="13"/>
      <c r="AE718" s="13"/>
      <c r="AF718" s="13"/>
      <c r="AJ718" s="13"/>
      <c r="AK718" s="13"/>
      <c r="AL718" s="13"/>
      <c r="AM718" s="13"/>
      <c r="AN718" s="13"/>
      <c r="AO718" s="13"/>
      <c r="AP718" s="13"/>
      <c r="AQ718" s="13"/>
      <c r="AR718" s="13"/>
    </row>
    <row r="719" spans="30:44" x14ac:dyDescent="0.3">
      <c r="AD719" s="13"/>
      <c r="AE719" s="13"/>
      <c r="AF719" s="13"/>
      <c r="AJ719" s="13"/>
      <c r="AK719" s="13"/>
      <c r="AL719" s="13"/>
      <c r="AM719" s="13"/>
      <c r="AN719" s="13"/>
      <c r="AO719" s="13"/>
      <c r="AP719" s="13"/>
      <c r="AQ719" s="13"/>
      <c r="AR719" s="13"/>
    </row>
    <row r="720" spans="30:44" x14ac:dyDescent="0.3">
      <c r="AD720" s="13"/>
      <c r="AE720" s="13"/>
      <c r="AF720" s="13"/>
      <c r="AJ720" s="13"/>
      <c r="AK720" s="13"/>
      <c r="AL720" s="13"/>
      <c r="AM720" s="13"/>
      <c r="AN720" s="13"/>
      <c r="AO720" s="13"/>
      <c r="AP720" s="13"/>
      <c r="AQ720" s="13"/>
      <c r="AR720" s="13"/>
    </row>
    <row r="721" spans="30:44" x14ac:dyDescent="0.3">
      <c r="AD721" s="13"/>
      <c r="AE721" s="13"/>
      <c r="AF721" s="13"/>
      <c r="AJ721" s="13"/>
      <c r="AK721" s="13"/>
      <c r="AL721" s="13"/>
      <c r="AM721" s="13"/>
      <c r="AN721" s="13"/>
      <c r="AO721" s="13"/>
      <c r="AP721" s="13"/>
      <c r="AQ721" s="13"/>
      <c r="AR721" s="13"/>
    </row>
    <row r="722" spans="30:44" x14ac:dyDescent="0.3">
      <c r="AD722" s="13"/>
      <c r="AE722" s="13"/>
      <c r="AF722" s="13"/>
      <c r="AJ722" s="13"/>
      <c r="AK722" s="13"/>
      <c r="AL722" s="13"/>
      <c r="AM722" s="13"/>
      <c r="AN722" s="13"/>
      <c r="AO722" s="13"/>
      <c r="AP722" s="13"/>
      <c r="AQ722" s="13"/>
      <c r="AR722" s="13"/>
    </row>
    <row r="723" spans="30:44" x14ac:dyDescent="0.3">
      <c r="AD723" s="13"/>
      <c r="AE723" s="13"/>
      <c r="AF723" s="13"/>
      <c r="AJ723" s="13"/>
      <c r="AK723" s="13"/>
      <c r="AL723" s="13"/>
      <c r="AM723" s="13"/>
      <c r="AN723" s="13"/>
      <c r="AO723" s="13"/>
      <c r="AP723" s="13"/>
      <c r="AQ723" s="13"/>
      <c r="AR723" s="13"/>
    </row>
    <row r="724" spans="30:44" x14ac:dyDescent="0.3">
      <c r="AD724" s="13"/>
      <c r="AE724" s="13"/>
      <c r="AF724" s="13"/>
      <c r="AJ724" s="13"/>
      <c r="AK724" s="13"/>
      <c r="AL724" s="13"/>
      <c r="AM724" s="13"/>
      <c r="AN724" s="13"/>
      <c r="AO724" s="13"/>
      <c r="AP724" s="13"/>
      <c r="AQ724" s="13"/>
      <c r="AR724" s="13"/>
    </row>
    <row r="725" spans="30:44" x14ac:dyDescent="0.3">
      <c r="AD725" s="13"/>
      <c r="AE725" s="13"/>
      <c r="AF725" s="13"/>
      <c r="AJ725" s="13"/>
      <c r="AK725" s="13"/>
      <c r="AL725" s="13"/>
      <c r="AM725" s="13"/>
      <c r="AN725" s="13"/>
      <c r="AO725" s="13"/>
      <c r="AP725" s="13"/>
      <c r="AQ725" s="13"/>
      <c r="AR725" s="13"/>
    </row>
    <row r="726" spans="30:44" x14ac:dyDescent="0.3">
      <c r="AD726" s="13"/>
      <c r="AE726" s="13"/>
      <c r="AF726" s="13"/>
      <c r="AJ726" s="13"/>
      <c r="AK726" s="13"/>
      <c r="AL726" s="13"/>
      <c r="AM726" s="13"/>
      <c r="AN726" s="13"/>
      <c r="AO726" s="13"/>
      <c r="AP726" s="13"/>
      <c r="AQ726" s="13"/>
      <c r="AR726" s="13"/>
    </row>
    <row r="727" spans="30:44" x14ac:dyDescent="0.3">
      <c r="AD727" s="13"/>
      <c r="AE727" s="13"/>
      <c r="AF727" s="13"/>
      <c r="AJ727" s="13"/>
      <c r="AK727" s="13"/>
      <c r="AL727" s="13"/>
      <c r="AM727" s="13"/>
      <c r="AN727" s="13"/>
      <c r="AO727" s="13"/>
      <c r="AP727" s="13"/>
      <c r="AQ727" s="13"/>
      <c r="AR727" s="13"/>
    </row>
    <row r="728" spans="30:44" x14ac:dyDescent="0.3">
      <c r="AD728" s="13"/>
      <c r="AE728" s="13"/>
      <c r="AF728" s="13"/>
      <c r="AJ728" s="13"/>
      <c r="AK728" s="13"/>
      <c r="AL728" s="13"/>
      <c r="AM728" s="13"/>
      <c r="AN728" s="13"/>
      <c r="AO728" s="13"/>
      <c r="AP728" s="13"/>
      <c r="AQ728" s="13"/>
      <c r="AR728" s="13"/>
    </row>
    <row r="729" spans="30:44" x14ac:dyDescent="0.3">
      <c r="AD729" s="13"/>
      <c r="AE729" s="13"/>
      <c r="AF729" s="13"/>
      <c r="AJ729" s="13"/>
      <c r="AK729" s="13"/>
      <c r="AL729" s="13"/>
      <c r="AM729" s="13"/>
      <c r="AN729" s="13"/>
      <c r="AO729" s="13"/>
      <c r="AP729" s="13"/>
      <c r="AQ729" s="13"/>
      <c r="AR729" s="13"/>
    </row>
    <row r="730" spans="30:44" x14ac:dyDescent="0.3">
      <c r="AD730" s="13"/>
      <c r="AE730" s="13"/>
      <c r="AF730" s="13"/>
      <c r="AJ730" s="13"/>
      <c r="AK730" s="13"/>
      <c r="AL730" s="13"/>
      <c r="AM730" s="13"/>
      <c r="AN730" s="13"/>
      <c r="AO730" s="13"/>
      <c r="AP730" s="13"/>
      <c r="AQ730" s="13"/>
      <c r="AR730" s="13"/>
    </row>
    <row r="731" spans="30:44" x14ac:dyDescent="0.3">
      <c r="AD731" s="13"/>
      <c r="AE731" s="13"/>
      <c r="AF731" s="13"/>
      <c r="AJ731" s="13"/>
      <c r="AK731" s="13"/>
      <c r="AL731" s="13"/>
      <c r="AM731" s="13"/>
      <c r="AN731" s="13"/>
      <c r="AO731" s="13"/>
      <c r="AP731" s="13"/>
      <c r="AQ731" s="13"/>
      <c r="AR731" s="13"/>
    </row>
    <row r="732" spans="30:44" x14ac:dyDescent="0.3">
      <c r="AD732" s="13"/>
      <c r="AE732" s="13"/>
      <c r="AF732" s="13"/>
      <c r="AJ732" s="13"/>
      <c r="AK732" s="13"/>
      <c r="AL732" s="13"/>
      <c r="AM732" s="13"/>
      <c r="AN732" s="13"/>
      <c r="AO732" s="13"/>
      <c r="AP732" s="13"/>
      <c r="AQ732" s="13"/>
      <c r="AR732" s="13"/>
    </row>
    <row r="733" spans="30:44" x14ac:dyDescent="0.3">
      <c r="AD733" s="13"/>
      <c r="AE733" s="13"/>
      <c r="AF733" s="13"/>
      <c r="AJ733" s="13"/>
      <c r="AK733" s="13"/>
      <c r="AL733" s="13"/>
      <c r="AM733" s="13"/>
      <c r="AN733" s="13"/>
      <c r="AO733" s="13"/>
      <c r="AP733" s="13"/>
      <c r="AQ733" s="13"/>
      <c r="AR733" s="13"/>
    </row>
    <row r="734" spans="30:44" x14ac:dyDescent="0.3">
      <c r="AD734" s="13"/>
      <c r="AE734" s="13"/>
      <c r="AF734" s="13"/>
      <c r="AJ734" s="13"/>
      <c r="AK734" s="13"/>
      <c r="AL734" s="13"/>
      <c r="AM734" s="13"/>
      <c r="AN734" s="13"/>
      <c r="AO734" s="13"/>
      <c r="AP734" s="13"/>
      <c r="AQ734" s="13"/>
      <c r="AR734" s="13"/>
    </row>
    <row r="735" spans="30:44" x14ac:dyDescent="0.3">
      <c r="AD735" s="13"/>
      <c r="AE735" s="13"/>
      <c r="AF735" s="13"/>
      <c r="AJ735" s="13"/>
      <c r="AK735" s="13"/>
      <c r="AL735" s="13"/>
      <c r="AM735" s="13"/>
      <c r="AN735" s="13"/>
      <c r="AO735" s="13"/>
      <c r="AP735" s="13"/>
      <c r="AQ735" s="13"/>
      <c r="AR735" s="13"/>
    </row>
    <row r="736" spans="30:44" x14ac:dyDescent="0.3">
      <c r="AD736" s="13"/>
      <c r="AE736" s="13"/>
      <c r="AF736" s="13"/>
      <c r="AJ736" s="13"/>
      <c r="AK736" s="13"/>
      <c r="AL736" s="13"/>
      <c r="AM736" s="13"/>
      <c r="AN736" s="13"/>
      <c r="AO736" s="13"/>
      <c r="AP736" s="13"/>
      <c r="AQ736" s="13"/>
      <c r="AR736" s="13"/>
    </row>
    <row r="737" spans="30:44" x14ac:dyDescent="0.3">
      <c r="AD737" s="13"/>
      <c r="AE737" s="13"/>
      <c r="AF737" s="13"/>
      <c r="AJ737" s="13"/>
      <c r="AK737" s="13"/>
      <c r="AL737" s="13"/>
      <c r="AM737" s="13"/>
      <c r="AN737" s="13"/>
      <c r="AO737" s="13"/>
      <c r="AP737" s="13"/>
      <c r="AQ737" s="13"/>
      <c r="AR737" s="13"/>
    </row>
    <row r="738" spans="30:44" x14ac:dyDescent="0.3">
      <c r="AD738" s="13"/>
      <c r="AE738" s="13"/>
      <c r="AF738" s="13"/>
      <c r="AJ738" s="13"/>
      <c r="AK738" s="13"/>
      <c r="AL738" s="13"/>
      <c r="AM738" s="13"/>
      <c r="AN738" s="13"/>
      <c r="AO738" s="13"/>
      <c r="AP738" s="13"/>
      <c r="AQ738" s="13"/>
      <c r="AR738" s="13"/>
    </row>
    <row r="739" spans="30:44" x14ac:dyDescent="0.3">
      <c r="AD739" s="13"/>
      <c r="AE739" s="13"/>
      <c r="AF739" s="13"/>
      <c r="AJ739" s="13"/>
      <c r="AK739" s="13"/>
      <c r="AL739" s="13"/>
      <c r="AM739" s="13"/>
      <c r="AN739" s="13"/>
      <c r="AO739" s="13"/>
      <c r="AP739" s="13"/>
      <c r="AQ739" s="13"/>
      <c r="AR739" s="13"/>
    </row>
    <row r="740" spans="30:44" x14ac:dyDescent="0.3">
      <c r="AD740" s="13"/>
      <c r="AE740" s="13"/>
      <c r="AF740" s="13"/>
      <c r="AJ740" s="13"/>
      <c r="AK740" s="13"/>
      <c r="AL740" s="13"/>
      <c r="AM740" s="13"/>
      <c r="AN740" s="13"/>
      <c r="AO740" s="13"/>
      <c r="AP740" s="13"/>
      <c r="AQ740" s="13"/>
      <c r="AR740" s="13"/>
    </row>
    <row r="741" spans="30:44" x14ac:dyDescent="0.3">
      <c r="AD741" s="13"/>
      <c r="AE741" s="13"/>
      <c r="AF741" s="13"/>
      <c r="AJ741" s="13"/>
      <c r="AK741" s="13"/>
      <c r="AL741" s="13"/>
      <c r="AM741" s="13"/>
      <c r="AN741" s="13"/>
      <c r="AO741" s="13"/>
      <c r="AP741" s="13"/>
      <c r="AQ741" s="13"/>
      <c r="AR741" s="13"/>
    </row>
    <row r="742" spans="30:44" x14ac:dyDescent="0.3">
      <c r="AD742" s="13"/>
      <c r="AE742" s="13"/>
      <c r="AF742" s="13"/>
      <c r="AJ742" s="13"/>
      <c r="AK742" s="13"/>
      <c r="AL742" s="13"/>
      <c r="AM742" s="13"/>
      <c r="AN742" s="13"/>
      <c r="AO742" s="13"/>
      <c r="AP742" s="13"/>
      <c r="AQ742" s="13"/>
      <c r="AR742" s="13"/>
    </row>
    <row r="743" spans="30:44" x14ac:dyDescent="0.3">
      <c r="AD743" s="13"/>
      <c r="AE743" s="13"/>
      <c r="AF743" s="13"/>
      <c r="AJ743" s="13"/>
      <c r="AK743" s="13"/>
      <c r="AL743" s="13"/>
      <c r="AM743" s="13"/>
      <c r="AN743" s="13"/>
      <c r="AO743" s="13"/>
      <c r="AP743" s="13"/>
      <c r="AQ743" s="13"/>
      <c r="AR743" s="13"/>
    </row>
    <row r="744" spans="30:44" x14ac:dyDescent="0.3">
      <c r="AD744" s="13"/>
      <c r="AE744" s="13"/>
      <c r="AF744" s="13"/>
      <c r="AJ744" s="13"/>
      <c r="AK744" s="13"/>
      <c r="AL744" s="13"/>
      <c r="AM744" s="13"/>
      <c r="AN744" s="13"/>
      <c r="AO744" s="13"/>
      <c r="AP744" s="13"/>
      <c r="AQ744" s="13"/>
      <c r="AR744" s="13"/>
    </row>
    <row r="745" spans="30:44" x14ac:dyDescent="0.3">
      <c r="AD745" s="13"/>
      <c r="AE745" s="13"/>
      <c r="AF745" s="13"/>
      <c r="AJ745" s="13"/>
      <c r="AK745" s="13"/>
      <c r="AL745" s="13"/>
      <c r="AM745" s="13"/>
      <c r="AN745" s="13"/>
      <c r="AO745" s="13"/>
      <c r="AP745" s="13"/>
      <c r="AQ745" s="13"/>
      <c r="AR745" s="13"/>
    </row>
    <row r="746" spans="30:44" x14ac:dyDescent="0.3">
      <c r="AD746" s="13"/>
      <c r="AE746" s="13"/>
      <c r="AF746" s="13"/>
      <c r="AJ746" s="13"/>
      <c r="AK746" s="13"/>
      <c r="AL746" s="13"/>
      <c r="AM746" s="13"/>
      <c r="AN746" s="13"/>
      <c r="AO746" s="13"/>
      <c r="AP746" s="13"/>
      <c r="AQ746" s="13"/>
      <c r="AR746" s="13"/>
    </row>
    <row r="747" spans="30:44" x14ac:dyDescent="0.3">
      <c r="AD747" s="13"/>
      <c r="AE747" s="13"/>
      <c r="AF747" s="13"/>
      <c r="AJ747" s="13"/>
      <c r="AK747" s="13"/>
      <c r="AL747" s="13"/>
      <c r="AM747" s="13"/>
      <c r="AN747" s="13"/>
      <c r="AO747" s="13"/>
      <c r="AP747" s="13"/>
      <c r="AQ747" s="13"/>
      <c r="AR747" s="13"/>
    </row>
    <row r="748" spans="30:44" x14ac:dyDescent="0.3">
      <c r="AD748" s="13"/>
      <c r="AE748" s="13"/>
      <c r="AF748" s="13"/>
      <c r="AJ748" s="13"/>
      <c r="AK748" s="13"/>
      <c r="AL748" s="13"/>
      <c r="AM748" s="13"/>
      <c r="AN748" s="13"/>
      <c r="AO748" s="13"/>
      <c r="AP748" s="13"/>
      <c r="AQ748" s="13"/>
      <c r="AR748" s="13"/>
    </row>
    <row r="749" spans="30:44" x14ac:dyDescent="0.3">
      <c r="AD749" s="13"/>
      <c r="AE749" s="13"/>
      <c r="AF749" s="13"/>
      <c r="AJ749" s="13"/>
      <c r="AK749" s="13"/>
      <c r="AL749" s="13"/>
      <c r="AM749" s="13"/>
      <c r="AN749" s="13"/>
      <c r="AO749" s="13"/>
      <c r="AP749" s="13"/>
      <c r="AQ749" s="13"/>
      <c r="AR749" s="13"/>
    </row>
    <row r="750" spans="30:44" x14ac:dyDescent="0.3">
      <c r="AD750" s="13"/>
      <c r="AE750" s="13"/>
      <c r="AF750" s="13"/>
      <c r="AJ750" s="13"/>
      <c r="AK750" s="13"/>
      <c r="AL750" s="13"/>
      <c r="AM750" s="13"/>
      <c r="AN750" s="13"/>
      <c r="AO750" s="13"/>
      <c r="AP750" s="13"/>
      <c r="AQ750" s="13"/>
      <c r="AR750" s="13"/>
    </row>
    <row r="751" spans="30:44" x14ac:dyDescent="0.3">
      <c r="AD751" s="13"/>
      <c r="AE751" s="13"/>
      <c r="AF751" s="13"/>
      <c r="AJ751" s="13"/>
      <c r="AK751" s="13"/>
      <c r="AL751" s="13"/>
      <c r="AM751" s="13"/>
      <c r="AN751" s="13"/>
      <c r="AO751" s="13"/>
      <c r="AP751" s="13"/>
      <c r="AQ751" s="13"/>
      <c r="AR751" s="13"/>
    </row>
    <row r="752" spans="30:44" x14ac:dyDescent="0.3">
      <c r="AD752" s="13"/>
      <c r="AE752" s="13"/>
      <c r="AF752" s="13"/>
      <c r="AJ752" s="13"/>
      <c r="AK752" s="13"/>
      <c r="AL752" s="13"/>
      <c r="AM752" s="13"/>
      <c r="AN752" s="13"/>
      <c r="AO752" s="13"/>
      <c r="AP752" s="13"/>
      <c r="AQ752" s="13"/>
      <c r="AR752" s="13"/>
    </row>
    <row r="753" spans="30:44" x14ac:dyDescent="0.3">
      <c r="AD753" s="13"/>
      <c r="AE753" s="13"/>
      <c r="AF753" s="13"/>
      <c r="AJ753" s="13"/>
      <c r="AK753" s="13"/>
      <c r="AL753" s="13"/>
      <c r="AM753" s="13"/>
      <c r="AN753" s="13"/>
      <c r="AO753" s="13"/>
      <c r="AP753" s="13"/>
      <c r="AQ753" s="13"/>
      <c r="AR753" s="13"/>
    </row>
    <row r="754" spans="30:44" x14ac:dyDescent="0.3">
      <c r="AD754" s="13"/>
      <c r="AE754" s="13"/>
      <c r="AF754" s="13"/>
      <c r="AJ754" s="13"/>
      <c r="AK754" s="13"/>
      <c r="AL754" s="13"/>
      <c r="AM754" s="13"/>
      <c r="AN754" s="13"/>
      <c r="AO754" s="13"/>
      <c r="AP754" s="13"/>
      <c r="AQ754" s="13"/>
      <c r="AR754" s="13"/>
    </row>
    <row r="755" spans="30:44" x14ac:dyDescent="0.3">
      <c r="AD755" s="13"/>
      <c r="AE755" s="13"/>
      <c r="AF755" s="13"/>
      <c r="AJ755" s="13"/>
      <c r="AK755" s="13"/>
      <c r="AL755" s="13"/>
      <c r="AM755" s="13"/>
      <c r="AN755" s="13"/>
      <c r="AO755" s="13"/>
      <c r="AP755" s="13"/>
      <c r="AQ755" s="13"/>
      <c r="AR755" s="13"/>
    </row>
    <row r="756" spans="30:44" x14ac:dyDescent="0.3">
      <c r="AD756" s="13"/>
      <c r="AE756" s="13"/>
      <c r="AF756" s="13"/>
      <c r="AJ756" s="13"/>
      <c r="AK756" s="13"/>
      <c r="AL756" s="13"/>
      <c r="AM756" s="13"/>
      <c r="AN756" s="13"/>
      <c r="AO756" s="13"/>
      <c r="AP756" s="13"/>
      <c r="AQ756" s="13"/>
      <c r="AR756" s="13"/>
    </row>
    <row r="757" spans="30:44" x14ac:dyDescent="0.3">
      <c r="AD757" s="13"/>
      <c r="AE757" s="13"/>
      <c r="AF757" s="13"/>
      <c r="AJ757" s="13"/>
      <c r="AK757" s="13"/>
      <c r="AL757" s="13"/>
      <c r="AM757" s="13"/>
      <c r="AN757" s="13"/>
      <c r="AO757" s="13"/>
      <c r="AP757" s="13"/>
      <c r="AQ757" s="13"/>
      <c r="AR757" s="13"/>
    </row>
    <row r="758" spans="30:44" x14ac:dyDescent="0.3">
      <c r="AD758" s="13"/>
      <c r="AE758" s="13"/>
      <c r="AF758" s="13"/>
      <c r="AJ758" s="13"/>
      <c r="AK758" s="13"/>
      <c r="AL758" s="13"/>
      <c r="AM758" s="13"/>
      <c r="AN758" s="13"/>
      <c r="AO758" s="13"/>
      <c r="AP758" s="13"/>
      <c r="AQ758" s="13"/>
      <c r="AR758" s="13"/>
    </row>
    <row r="759" spans="30:44" x14ac:dyDescent="0.3">
      <c r="AD759" s="13"/>
      <c r="AE759" s="13"/>
      <c r="AF759" s="13"/>
      <c r="AJ759" s="13"/>
      <c r="AK759" s="13"/>
      <c r="AL759" s="13"/>
      <c r="AM759" s="13"/>
      <c r="AN759" s="13"/>
      <c r="AO759" s="13"/>
      <c r="AP759" s="13"/>
      <c r="AQ759" s="13"/>
      <c r="AR759" s="13"/>
    </row>
    <row r="760" spans="30:44" x14ac:dyDescent="0.3">
      <c r="AD760" s="13"/>
      <c r="AE760" s="13"/>
      <c r="AF760" s="13"/>
      <c r="AJ760" s="13"/>
      <c r="AK760" s="13"/>
      <c r="AL760" s="13"/>
      <c r="AM760" s="13"/>
      <c r="AN760" s="13"/>
      <c r="AO760" s="13"/>
      <c r="AP760" s="13"/>
      <c r="AQ760" s="13"/>
      <c r="AR760" s="13"/>
    </row>
    <row r="761" spans="30:44" x14ac:dyDescent="0.3">
      <c r="AD761" s="13"/>
      <c r="AE761" s="13"/>
      <c r="AF761" s="13"/>
      <c r="AJ761" s="13"/>
      <c r="AK761" s="13"/>
      <c r="AL761" s="13"/>
      <c r="AM761" s="13"/>
      <c r="AN761" s="13"/>
      <c r="AO761" s="13"/>
      <c r="AP761" s="13"/>
      <c r="AQ761" s="13"/>
      <c r="AR761" s="13"/>
    </row>
    <row r="762" spans="30:44" x14ac:dyDescent="0.3">
      <c r="AD762" s="13"/>
      <c r="AE762" s="13"/>
      <c r="AF762" s="13"/>
      <c r="AJ762" s="13"/>
      <c r="AK762" s="13"/>
      <c r="AL762" s="13"/>
      <c r="AM762" s="13"/>
      <c r="AN762" s="13"/>
      <c r="AO762" s="13"/>
      <c r="AP762" s="13"/>
      <c r="AQ762" s="13"/>
      <c r="AR762" s="13"/>
    </row>
    <row r="763" spans="30:44" x14ac:dyDescent="0.3">
      <c r="AD763" s="13"/>
      <c r="AE763" s="13"/>
      <c r="AF763" s="13"/>
      <c r="AJ763" s="13"/>
      <c r="AK763" s="13"/>
      <c r="AL763" s="13"/>
      <c r="AM763" s="13"/>
      <c r="AN763" s="13"/>
      <c r="AO763" s="13"/>
      <c r="AP763" s="13"/>
      <c r="AQ763" s="13"/>
      <c r="AR763" s="13"/>
    </row>
    <row r="764" spans="30:44" x14ac:dyDescent="0.3">
      <c r="AD764" s="13"/>
      <c r="AE764" s="13"/>
      <c r="AF764" s="13"/>
      <c r="AJ764" s="13"/>
      <c r="AK764" s="13"/>
      <c r="AL764" s="13"/>
      <c r="AM764" s="13"/>
      <c r="AN764" s="13"/>
      <c r="AO764" s="13"/>
      <c r="AP764" s="13"/>
      <c r="AQ764" s="13"/>
      <c r="AR764" s="13"/>
    </row>
    <row r="765" spans="30:44" x14ac:dyDescent="0.3">
      <c r="AD765" s="13"/>
      <c r="AE765" s="13"/>
      <c r="AF765" s="13"/>
      <c r="AJ765" s="13"/>
      <c r="AK765" s="13"/>
      <c r="AL765" s="13"/>
      <c r="AM765" s="13"/>
      <c r="AN765" s="13"/>
      <c r="AO765" s="13"/>
      <c r="AP765" s="13"/>
      <c r="AQ765" s="13"/>
      <c r="AR765" s="13"/>
    </row>
    <row r="766" spans="30:44" x14ac:dyDescent="0.3">
      <c r="AD766" s="13"/>
      <c r="AE766" s="13"/>
      <c r="AF766" s="13"/>
      <c r="AJ766" s="13"/>
      <c r="AK766" s="13"/>
      <c r="AL766" s="13"/>
      <c r="AM766" s="13"/>
      <c r="AN766" s="13"/>
      <c r="AO766" s="13"/>
      <c r="AP766" s="13"/>
      <c r="AQ766" s="13"/>
      <c r="AR766" s="13"/>
    </row>
    <row r="767" spans="30:44" x14ac:dyDescent="0.3">
      <c r="AD767" s="13"/>
      <c r="AE767" s="13"/>
      <c r="AF767" s="13"/>
      <c r="AJ767" s="13"/>
      <c r="AK767" s="13"/>
      <c r="AL767" s="13"/>
      <c r="AM767" s="13"/>
      <c r="AN767" s="13"/>
      <c r="AO767" s="13"/>
      <c r="AP767" s="13"/>
      <c r="AQ767" s="13"/>
      <c r="AR767" s="13"/>
    </row>
    <row r="768" spans="30:44" x14ac:dyDescent="0.3">
      <c r="AD768" s="13"/>
      <c r="AE768" s="13"/>
      <c r="AF768" s="13"/>
      <c r="AJ768" s="13"/>
      <c r="AK768" s="13"/>
      <c r="AL768" s="13"/>
      <c r="AM768" s="13"/>
      <c r="AN768" s="13"/>
      <c r="AO768" s="13"/>
      <c r="AP768" s="13"/>
      <c r="AQ768" s="13"/>
      <c r="AR768" s="13"/>
    </row>
    <row r="769" spans="30:44" x14ac:dyDescent="0.3">
      <c r="AD769" s="13"/>
      <c r="AE769" s="13"/>
      <c r="AF769" s="13"/>
      <c r="AJ769" s="13"/>
      <c r="AK769" s="13"/>
      <c r="AL769" s="13"/>
      <c r="AM769" s="13"/>
      <c r="AN769" s="13"/>
      <c r="AO769" s="13"/>
      <c r="AP769" s="13"/>
      <c r="AQ769" s="13"/>
      <c r="AR769" s="13"/>
    </row>
    <row r="770" spans="30:44" x14ac:dyDescent="0.3">
      <c r="AD770" s="13"/>
      <c r="AE770" s="13"/>
      <c r="AF770" s="13"/>
      <c r="AJ770" s="13"/>
      <c r="AK770" s="13"/>
      <c r="AL770" s="13"/>
      <c r="AM770" s="13"/>
      <c r="AN770" s="13"/>
      <c r="AO770" s="13"/>
      <c r="AP770" s="13"/>
      <c r="AQ770" s="13"/>
      <c r="AR770" s="13"/>
    </row>
    <row r="771" spans="30:44" x14ac:dyDescent="0.3">
      <c r="AD771" s="13"/>
      <c r="AE771" s="13"/>
      <c r="AF771" s="13"/>
      <c r="AJ771" s="13"/>
      <c r="AK771" s="13"/>
      <c r="AL771" s="13"/>
      <c r="AM771" s="13"/>
      <c r="AN771" s="13"/>
      <c r="AO771" s="13"/>
      <c r="AP771" s="13"/>
      <c r="AQ771" s="13"/>
      <c r="AR771" s="13"/>
    </row>
    <row r="772" spans="30:44" x14ac:dyDescent="0.3">
      <c r="AD772" s="13"/>
      <c r="AE772" s="13"/>
      <c r="AF772" s="13"/>
      <c r="AJ772" s="13"/>
      <c r="AK772" s="13"/>
      <c r="AL772" s="13"/>
      <c r="AM772" s="13"/>
      <c r="AN772" s="13"/>
      <c r="AO772" s="13"/>
      <c r="AP772" s="13"/>
      <c r="AQ772" s="13"/>
      <c r="AR772" s="13"/>
    </row>
    <row r="773" spans="30:44" x14ac:dyDescent="0.3">
      <c r="AD773" s="13"/>
      <c r="AE773" s="13"/>
      <c r="AF773" s="13"/>
      <c r="AJ773" s="13"/>
      <c r="AK773" s="13"/>
      <c r="AL773" s="13"/>
      <c r="AM773" s="13"/>
      <c r="AN773" s="13"/>
      <c r="AO773" s="13"/>
      <c r="AP773" s="13"/>
      <c r="AQ773" s="13"/>
      <c r="AR773" s="13"/>
    </row>
    <row r="774" spans="30:44" x14ac:dyDescent="0.3">
      <c r="AD774" s="13"/>
      <c r="AE774" s="13"/>
      <c r="AF774" s="13"/>
      <c r="AJ774" s="13"/>
      <c r="AK774" s="13"/>
      <c r="AL774" s="13"/>
      <c r="AM774" s="13"/>
      <c r="AN774" s="13"/>
      <c r="AO774" s="13"/>
      <c r="AP774" s="13"/>
      <c r="AQ774" s="13"/>
      <c r="AR774" s="13"/>
    </row>
    <row r="775" spans="30:44" x14ac:dyDescent="0.3">
      <c r="AD775" s="13"/>
      <c r="AE775" s="13"/>
      <c r="AF775" s="13"/>
      <c r="AJ775" s="13"/>
      <c r="AK775" s="13"/>
      <c r="AL775" s="13"/>
      <c r="AM775" s="13"/>
      <c r="AN775" s="13"/>
      <c r="AO775" s="13"/>
      <c r="AP775" s="13"/>
      <c r="AQ775" s="13"/>
      <c r="AR775" s="13"/>
    </row>
    <row r="776" spans="30:44" x14ac:dyDescent="0.3">
      <c r="AD776" s="13"/>
      <c r="AE776" s="13"/>
      <c r="AF776" s="13"/>
      <c r="AJ776" s="13"/>
      <c r="AK776" s="13"/>
      <c r="AL776" s="13"/>
      <c r="AM776" s="13"/>
      <c r="AN776" s="13"/>
      <c r="AO776" s="13"/>
      <c r="AP776" s="13"/>
      <c r="AQ776" s="13"/>
      <c r="AR776" s="13"/>
    </row>
    <row r="777" spans="30:44" x14ac:dyDescent="0.3">
      <c r="AD777" s="13"/>
      <c r="AE777" s="13"/>
      <c r="AF777" s="13"/>
      <c r="AJ777" s="13"/>
      <c r="AK777" s="13"/>
      <c r="AL777" s="13"/>
      <c r="AM777" s="13"/>
      <c r="AN777" s="13"/>
      <c r="AO777" s="13"/>
      <c r="AP777" s="13"/>
      <c r="AQ777" s="13"/>
      <c r="AR777" s="13"/>
    </row>
    <row r="778" spans="30:44" x14ac:dyDescent="0.3">
      <c r="AD778" s="13"/>
      <c r="AE778" s="13"/>
      <c r="AF778" s="13"/>
      <c r="AJ778" s="13"/>
      <c r="AK778" s="13"/>
      <c r="AL778" s="13"/>
      <c r="AM778" s="13"/>
      <c r="AN778" s="13"/>
      <c r="AO778" s="13"/>
      <c r="AP778" s="13"/>
      <c r="AQ778" s="13"/>
      <c r="AR778" s="13"/>
    </row>
    <row r="779" spans="30:44" x14ac:dyDescent="0.3">
      <c r="AD779" s="13"/>
      <c r="AE779" s="13"/>
      <c r="AF779" s="13"/>
      <c r="AJ779" s="13"/>
      <c r="AK779" s="13"/>
      <c r="AL779" s="13"/>
      <c r="AM779" s="13"/>
      <c r="AN779" s="13"/>
      <c r="AO779" s="13"/>
      <c r="AP779" s="13"/>
      <c r="AQ779" s="13"/>
      <c r="AR779" s="13"/>
    </row>
    <row r="780" spans="30:44" x14ac:dyDescent="0.3">
      <c r="AD780" s="13"/>
      <c r="AE780" s="13"/>
      <c r="AF780" s="13"/>
      <c r="AJ780" s="13"/>
      <c r="AK780" s="13"/>
      <c r="AL780" s="13"/>
      <c r="AM780" s="13"/>
      <c r="AN780" s="13"/>
      <c r="AO780" s="13"/>
      <c r="AP780" s="13"/>
      <c r="AQ780" s="13"/>
      <c r="AR780" s="13"/>
    </row>
    <row r="781" spans="30:44" x14ac:dyDescent="0.3">
      <c r="AD781" s="13"/>
      <c r="AE781" s="13"/>
      <c r="AF781" s="13"/>
      <c r="AJ781" s="13"/>
      <c r="AK781" s="13"/>
      <c r="AL781" s="13"/>
      <c r="AM781" s="13"/>
      <c r="AN781" s="13"/>
      <c r="AO781" s="13"/>
      <c r="AP781" s="13"/>
      <c r="AQ781" s="13"/>
      <c r="AR781" s="13"/>
    </row>
    <row r="782" spans="30:44" x14ac:dyDescent="0.3">
      <c r="AD782" s="13"/>
      <c r="AE782" s="13"/>
      <c r="AF782" s="13"/>
      <c r="AJ782" s="13"/>
      <c r="AK782" s="13"/>
      <c r="AL782" s="13"/>
      <c r="AM782" s="13"/>
      <c r="AN782" s="13"/>
      <c r="AO782" s="13"/>
      <c r="AP782" s="13"/>
      <c r="AQ782" s="13"/>
      <c r="AR782" s="13"/>
    </row>
    <row r="783" spans="30:44" x14ac:dyDescent="0.3">
      <c r="AD783" s="13"/>
      <c r="AE783" s="13"/>
      <c r="AF783" s="13"/>
      <c r="AJ783" s="13"/>
      <c r="AK783" s="13"/>
      <c r="AL783" s="13"/>
      <c r="AM783" s="13"/>
      <c r="AN783" s="13"/>
      <c r="AO783" s="13"/>
      <c r="AP783" s="13"/>
      <c r="AQ783" s="13"/>
      <c r="AR783" s="13"/>
    </row>
    <row r="784" spans="30:44" x14ac:dyDescent="0.3">
      <c r="AD784" s="13"/>
      <c r="AE784" s="13"/>
      <c r="AF784" s="13"/>
      <c r="AJ784" s="13"/>
      <c r="AK784" s="13"/>
      <c r="AL784" s="13"/>
      <c r="AM784" s="13"/>
      <c r="AN784" s="13"/>
      <c r="AO784" s="13"/>
      <c r="AP784" s="13"/>
      <c r="AQ784" s="13"/>
      <c r="AR784" s="13"/>
    </row>
    <row r="785" spans="30:44" x14ac:dyDescent="0.3">
      <c r="AD785" s="13"/>
      <c r="AE785" s="13"/>
      <c r="AF785" s="13"/>
      <c r="AJ785" s="13"/>
      <c r="AK785" s="13"/>
      <c r="AL785" s="13"/>
      <c r="AM785" s="13"/>
      <c r="AN785" s="13"/>
      <c r="AO785" s="13"/>
      <c r="AP785" s="13"/>
      <c r="AQ785" s="13"/>
      <c r="AR785" s="13"/>
    </row>
    <row r="786" spans="30:44" x14ac:dyDescent="0.3">
      <c r="AD786" s="13"/>
      <c r="AE786" s="13"/>
      <c r="AF786" s="13"/>
      <c r="AJ786" s="13"/>
      <c r="AK786" s="13"/>
      <c r="AL786" s="13"/>
      <c r="AM786" s="13"/>
      <c r="AN786" s="13"/>
      <c r="AO786" s="13"/>
      <c r="AP786" s="13"/>
      <c r="AQ786" s="13"/>
      <c r="AR786" s="13"/>
    </row>
    <row r="787" spans="30:44" x14ac:dyDescent="0.3">
      <c r="AD787" s="13"/>
      <c r="AE787" s="13"/>
      <c r="AF787" s="13"/>
      <c r="AJ787" s="13"/>
      <c r="AK787" s="13"/>
      <c r="AL787" s="13"/>
      <c r="AM787" s="13"/>
      <c r="AN787" s="13"/>
      <c r="AO787" s="13"/>
      <c r="AP787" s="13"/>
      <c r="AQ787" s="13"/>
      <c r="AR787" s="13"/>
    </row>
    <row r="788" spans="30:44" x14ac:dyDescent="0.3">
      <c r="AD788" s="13"/>
      <c r="AE788" s="13"/>
      <c r="AF788" s="13"/>
      <c r="AJ788" s="13"/>
      <c r="AK788" s="13"/>
      <c r="AL788" s="13"/>
      <c r="AM788" s="13"/>
      <c r="AN788" s="13"/>
      <c r="AO788" s="13"/>
      <c r="AP788" s="13"/>
      <c r="AQ788" s="13"/>
      <c r="AR788" s="13"/>
    </row>
    <row r="789" spans="30:44" x14ac:dyDescent="0.3">
      <c r="AD789" s="13"/>
      <c r="AE789" s="13"/>
      <c r="AF789" s="13"/>
      <c r="AJ789" s="13"/>
      <c r="AK789" s="13"/>
      <c r="AL789" s="13"/>
      <c r="AM789" s="13"/>
      <c r="AN789" s="13"/>
      <c r="AO789" s="13"/>
      <c r="AP789" s="13"/>
      <c r="AQ789" s="13"/>
      <c r="AR789" s="13"/>
    </row>
    <row r="790" spans="30:44" x14ac:dyDescent="0.3">
      <c r="AD790" s="13"/>
      <c r="AE790" s="13"/>
      <c r="AF790" s="13"/>
      <c r="AJ790" s="13"/>
      <c r="AK790" s="13"/>
      <c r="AL790" s="13"/>
      <c r="AM790" s="13"/>
      <c r="AN790" s="13"/>
      <c r="AO790" s="13"/>
      <c r="AP790" s="13"/>
      <c r="AQ790" s="13"/>
      <c r="AR790" s="13"/>
    </row>
    <row r="791" spans="30:44" x14ac:dyDescent="0.3">
      <c r="AD791" s="13"/>
      <c r="AE791" s="13"/>
      <c r="AF791" s="13"/>
      <c r="AJ791" s="13"/>
      <c r="AK791" s="13"/>
      <c r="AL791" s="13"/>
      <c r="AM791" s="13"/>
      <c r="AN791" s="13"/>
      <c r="AO791" s="13"/>
      <c r="AP791" s="13"/>
      <c r="AQ791" s="13"/>
      <c r="AR791" s="13"/>
    </row>
    <row r="792" spans="30:44" x14ac:dyDescent="0.3">
      <c r="AD792" s="13"/>
      <c r="AE792" s="13"/>
      <c r="AF792" s="13"/>
      <c r="AJ792" s="13"/>
      <c r="AK792" s="13"/>
      <c r="AL792" s="13"/>
      <c r="AM792" s="13"/>
      <c r="AN792" s="13"/>
      <c r="AO792" s="13"/>
      <c r="AP792" s="13"/>
      <c r="AQ792" s="13"/>
      <c r="AR792" s="13"/>
    </row>
    <row r="793" spans="30:44" x14ac:dyDescent="0.3">
      <c r="AD793" s="13"/>
      <c r="AE793" s="13"/>
      <c r="AF793" s="13"/>
      <c r="AJ793" s="13"/>
      <c r="AK793" s="13"/>
      <c r="AL793" s="13"/>
      <c r="AM793" s="13"/>
      <c r="AN793" s="13"/>
      <c r="AO793" s="13"/>
      <c r="AP793" s="13"/>
      <c r="AQ793" s="13"/>
      <c r="AR793" s="13"/>
    </row>
    <row r="794" spans="30:44" x14ac:dyDescent="0.3">
      <c r="AD794" s="13"/>
      <c r="AE794" s="13"/>
      <c r="AF794" s="13"/>
      <c r="AJ794" s="13"/>
      <c r="AK794" s="13"/>
      <c r="AL794" s="13"/>
      <c r="AM794" s="13"/>
      <c r="AN794" s="13"/>
      <c r="AO794" s="13"/>
      <c r="AP794" s="13"/>
      <c r="AQ794" s="13"/>
      <c r="AR794" s="13"/>
    </row>
    <row r="795" spans="30:44" x14ac:dyDescent="0.3">
      <c r="AD795" s="13"/>
      <c r="AE795" s="13"/>
      <c r="AF795" s="13"/>
      <c r="AJ795" s="13"/>
      <c r="AK795" s="13"/>
      <c r="AL795" s="13"/>
      <c r="AM795" s="13"/>
      <c r="AN795" s="13"/>
      <c r="AO795" s="13"/>
      <c r="AP795" s="13"/>
      <c r="AQ795" s="13"/>
      <c r="AR795" s="13"/>
    </row>
    <row r="796" spans="30:44" x14ac:dyDescent="0.3">
      <c r="AD796" s="13"/>
      <c r="AE796" s="13"/>
      <c r="AF796" s="13"/>
      <c r="AJ796" s="13"/>
      <c r="AK796" s="13"/>
      <c r="AL796" s="13"/>
      <c r="AM796" s="13"/>
      <c r="AN796" s="13"/>
      <c r="AO796" s="13"/>
      <c r="AP796" s="13"/>
      <c r="AQ796" s="13"/>
      <c r="AR796" s="13"/>
    </row>
    <row r="797" spans="30:44" x14ac:dyDescent="0.3">
      <c r="AD797" s="13"/>
      <c r="AE797" s="13"/>
      <c r="AF797" s="13"/>
      <c r="AJ797" s="13"/>
      <c r="AK797" s="13"/>
      <c r="AL797" s="13"/>
      <c r="AM797" s="13"/>
      <c r="AN797" s="13"/>
      <c r="AO797" s="13"/>
      <c r="AP797" s="13"/>
      <c r="AQ797" s="13"/>
      <c r="AR797" s="13"/>
    </row>
    <row r="798" spans="30:44" x14ac:dyDescent="0.3">
      <c r="AD798" s="13"/>
      <c r="AE798" s="13"/>
      <c r="AF798" s="13"/>
      <c r="AJ798" s="13"/>
      <c r="AK798" s="13"/>
      <c r="AL798" s="13"/>
      <c r="AM798" s="13"/>
      <c r="AN798" s="13"/>
      <c r="AO798" s="13"/>
      <c r="AP798" s="13"/>
      <c r="AQ798" s="13"/>
      <c r="AR798" s="13"/>
    </row>
    <row r="799" spans="30:44" x14ac:dyDescent="0.3">
      <c r="AD799" s="13"/>
      <c r="AE799" s="13"/>
      <c r="AF799" s="13"/>
      <c r="AJ799" s="13"/>
      <c r="AK799" s="13"/>
      <c r="AL799" s="13"/>
      <c r="AM799" s="13"/>
      <c r="AN799" s="13"/>
      <c r="AO799" s="13"/>
      <c r="AP799" s="13"/>
      <c r="AQ799" s="13"/>
      <c r="AR799" s="13"/>
    </row>
    <row r="800" spans="30:44" x14ac:dyDescent="0.3">
      <c r="AD800" s="13"/>
      <c r="AE800" s="13"/>
      <c r="AF800" s="13"/>
      <c r="AJ800" s="13"/>
      <c r="AK800" s="13"/>
      <c r="AL800" s="13"/>
      <c r="AM800" s="13"/>
      <c r="AN800" s="13"/>
      <c r="AO800" s="13"/>
      <c r="AP800" s="13"/>
      <c r="AQ800" s="13"/>
      <c r="AR800" s="13"/>
    </row>
    <row r="801" spans="30:44" x14ac:dyDescent="0.3">
      <c r="AD801" s="13"/>
      <c r="AE801" s="13"/>
      <c r="AF801" s="13"/>
      <c r="AJ801" s="13"/>
      <c r="AK801" s="13"/>
      <c r="AL801" s="13"/>
      <c r="AM801" s="13"/>
      <c r="AN801" s="13"/>
      <c r="AO801" s="13"/>
      <c r="AP801" s="13"/>
      <c r="AQ801" s="13"/>
      <c r="AR801" s="13"/>
    </row>
    <row r="802" spans="30:44" x14ac:dyDescent="0.3">
      <c r="AD802" s="13"/>
      <c r="AE802" s="13"/>
      <c r="AF802" s="13"/>
      <c r="AJ802" s="13"/>
      <c r="AK802" s="13"/>
      <c r="AL802" s="13"/>
      <c r="AM802" s="13"/>
      <c r="AN802" s="13"/>
      <c r="AO802" s="13"/>
      <c r="AP802" s="13"/>
      <c r="AQ802" s="13"/>
      <c r="AR802" s="13"/>
    </row>
    <row r="803" spans="30:44" x14ac:dyDescent="0.3">
      <c r="AD803" s="13"/>
      <c r="AE803" s="13"/>
      <c r="AF803" s="13"/>
      <c r="AJ803" s="13"/>
      <c r="AK803" s="13"/>
      <c r="AL803" s="13"/>
      <c r="AM803" s="13"/>
      <c r="AN803" s="13"/>
      <c r="AO803" s="13"/>
      <c r="AP803" s="13"/>
      <c r="AQ803" s="13"/>
      <c r="AR803" s="13"/>
    </row>
    <row r="804" spans="30:44" x14ac:dyDescent="0.3">
      <c r="AD804" s="13"/>
      <c r="AE804" s="13"/>
      <c r="AF804" s="13"/>
      <c r="AJ804" s="13"/>
      <c r="AK804" s="13"/>
      <c r="AL804" s="13"/>
      <c r="AM804" s="13"/>
      <c r="AN804" s="13"/>
      <c r="AO804" s="13"/>
      <c r="AP804" s="13"/>
      <c r="AQ804" s="13"/>
      <c r="AR804" s="13"/>
    </row>
    <row r="805" spans="30:44" x14ac:dyDescent="0.3">
      <c r="AD805" s="13"/>
      <c r="AE805" s="13"/>
      <c r="AF805" s="13"/>
      <c r="AJ805" s="13"/>
      <c r="AK805" s="13"/>
      <c r="AL805" s="13"/>
      <c r="AM805" s="13"/>
      <c r="AN805" s="13"/>
      <c r="AO805" s="13"/>
      <c r="AP805" s="13"/>
      <c r="AQ805" s="13"/>
      <c r="AR805" s="13"/>
    </row>
    <row r="806" spans="30:44" x14ac:dyDescent="0.3">
      <c r="AD806" s="13"/>
      <c r="AE806" s="13"/>
      <c r="AF806" s="13"/>
      <c r="AJ806" s="13"/>
      <c r="AK806" s="13"/>
      <c r="AL806" s="13"/>
      <c r="AM806" s="13"/>
      <c r="AN806" s="13"/>
      <c r="AO806" s="13"/>
      <c r="AP806" s="13"/>
      <c r="AQ806" s="13"/>
      <c r="AR806" s="13"/>
    </row>
    <row r="807" spans="30:44" x14ac:dyDescent="0.3">
      <c r="AD807" s="13"/>
      <c r="AE807" s="13"/>
      <c r="AF807" s="13"/>
      <c r="AJ807" s="13"/>
      <c r="AK807" s="13"/>
      <c r="AL807" s="13"/>
      <c r="AM807" s="13"/>
      <c r="AN807" s="13"/>
      <c r="AO807" s="13"/>
      <c r="AP807" s="13"/>
      <c r="AQ807" s="13"/>
      <c r="AR807" s="13"/>
    </row>
    <row r="808" spans="30:44" x14ac:dyDescent="0.3">
      <c r="AD808" s="13"/>
      <c r="AE808" s="13"/>
      <c r="AF808" s="13"/>
      <c r="AJ808" s="13"/>
      <c r="AK808" s="13"/>
      <c r="AL808" s="13"/>
      <c r="AM808" s="13"/>
      <c r="AN808" s="13"/>
      <c r="AO808" s="13"/>
      <c r="AP808" s="13"/>
      <c r="AQ808" s="13"/>
      <c r="AR808" s="13"/>
    </row>
    <row r="809" spans="30:44" x14ac:dyDescent="0.3">
      <c r="AD809" s="13"/>
      <c r="AE809" s="13"/>
      <c r="AF809" s="13"/>
      <c r="AJ809" s="13"/>
      <c r="AK809" s="13"/>
      <c r="AL809" s="13"/>
      <c r="AM809" s="13"/>
      <c r="AN809" s="13"/>
      <c r="AO809" s="13"/>
      <c r="AP809" s="13"/>
      <c r="AQ809" s="13"/>
      <c r="AR809" s="13"/>
    </row>
    <row r="810" spans="30:44" x14ac:dyDescent="0.3">
      <c r="AD810" s="13"/>
      <c r="AE810" s="13"/>
      <c r="AF810" s="13"/>
      <c r="AJ810" s="13"/>
      <c r="AK810" s="13"/>
      <c r="AL810" s="13"/>
      <c r="AM810" s="13"/>
      <c r="AN810" s="13"/>
      <c r="AO810" s="13"/>
      <c r="AP810" s="13"/>
      <c r="AQ810" s="13"/>
      <c r="AR810" s="13"/>
    </row>
    <row r="811" spans="30:44" x14ac:dyDescent="0.3">
      <c r="AD811" s="13"/>
      <c r="AE811" s="13"/>
      <c r="AF811" s="13"/>
      <c r="AJ811" s="13"/>
      <c r="AK811" s="13"/>
      <c r="AL811" s="13"/>
      <c r="AM811" s="13"/>
      <c r="AN811" s="13"/>
      <c r="AO811" s="13"/>
      <c r="AP811" s="13"/>
      <c r="AQ811" s="13"/>
      <c r="AR811" s="13"/>
    </row>
    <row r="812" spans="30:44" x14ac:dyDescent="0.3">
      <c r="AD812" s="13"/>
      <c r="AE812" s="13"/>
      <c r="AF812" s="13"/>
      <c r="AJ812" s="13"/>
      <c r="AK812" s="13"/>
      <c r="AL812" s="13"/>
      <c r="AM812" s="13"/>
      <c r="AN812" s="13"/>
      <c r="AO812" s="13"/>
      <c r="AP812" s="13"/>
      <c r="AQ812" s="13"/>
      <c r="AR812" s="13"/>
    </row>
    <row r="813" spans="30:44" x14ac:dyDescent="0.3">
      <c r="AD813" s="13"/>
      <c r="AE813" s="13"/>
      <c r="AF813" s="13"/>
      <c r="AJ813" s="13"/>
      <c r="AK813" s="13"/>
      <c r="AL813" s="13"/>
      <c r="AM813" s="13"/>
      <c r="AN813" s="13"/>
      <c r="AO813" s="13"/>
      <c r="AP813" s="13"/>
      <c r="AQ813" s="13"/>
      <c r="AR813" s="13"/>
    </row>
    <row r="814" spans="30:44" x14ac:dyDescent="0.3">
      <c r="AD814" s="13"/>
      <c r="AE814" s="13"/>
      <c r="AF814" s="13"/>
      <c r="AJ814" s="13"/>
      <c r="AK814" s="13"/>
      <c r="AL814" s="13"/>
      <c r="AM814" s="13"/>
      <c r="AN814" s="13"/>
      <c r="AO814" s="13"/>
      <c r="AP814" s="13"/>
      <c r="AQ814" s="13"/>
      <c r="AR814" s="13"/>
    </row>
    <row r="815" spans="30:44" x14ac:dyDescent="0.3">
      <c r="AD815" s="13"/>
      <c r="AE815" s="13"/>
      <c r="AF815" s="13"/>
      <c r="AJ815" s="13"/>
      <c r="AK815" s="13"/>
      <c r="AL815" s="13"/>
      <c r="AM815" s="13"/>
      <c r="AN815" s="13"/>
      <c r="AO815" s="13"/>
      <c r="AP815" s="13"/>
      <c r="AQ815" s="13"/>
      <c r="AR815" s="13"/>
    </row>
    <row r="816" spans="30:44" x14ac:dyDescent="0.3">
      <c r="AD816" s="13"/>
      <c r="AE816" s="13"/>
      <c r="AF816" s="13"/>
      <c r="AJ816" s="13"/>
      <c r="AK816" s="13"/>
      <c r="AL816" s="13"/>
      <c r="AM816" s="13"/>
      <c r="AN816" s="13"/>
      <c r="AO816" s="13"/>
      <c r="AP816" s="13"/>
      <c r="AQ816" s="13"/>
      <c r="AR816" s="13"/>
    </row>
    <row r="817" spans="30:44" x14ac:dyDescent="0.3">
      <c r="AD817" s="13"/>
      <c r="AE817" s="13"/>
      <c r="AF817" s="13"/>
      <c r="AJ817" s="13"/>
      <c r="AK817" s="13"/>
      <c r="AL817" s="13"/>
      <c r="AM817" s="13"/>
      <c r="AN817" s="13"/>
      <c r="AO817" s="13"/>
      <c r="AP817" s="13"/>
      <c r="AQ817" s="13"/>
      <c r="AR817" s="13"/>
    </row>
    <row r="818" spans="30:44" x14ac:dyDescent="0.3">
      <c r="AD818" s="13"/>
      <c r="AE818" s="13"/>
      <c r="AF818" s="13"/>
      <c r="AJ818" s="13"/>
      <c r="AK818" s="13"/>
      <c r="AL818" s="13"/>
      <c r="AM818" s="13"/>
      <c r="AN818" s="13"/>
      <c r="AO818" s="13"/>
      <c r="AP818" s="13"/>
      <c r="AQ818" s="13"/>
      <c r="AR818" s="13"/>
    </row>
    <row r="819" spans="30:44" x14ac:dyDescent="0.3">
      <c r="AD819" s="13"/>
      <c r="AE819" s="13"/>
      <c r="AF819" s="13"/>
      <c r="AJ819" s="13"/>
      <c r="AK819" s="13"/>
      <c r="AL819" s="13"/>
      <c r="AM819" s="13"/>
      <c r="AN819" s="13"/>
      <c r="AO819" s="13"/>
      <c r="AP819" s="13"/>
      <c r="AQ819" s="13"/>
      <c r="AR819" s="13"/>
    </row>
    <row r="820" spans="30:44" x14ac:dyDescent="0.3">
      <c r="AD820" s="13"/>
      <c r="AE820" s="13"/>
      <c r="AF820" s="13"/>
      <c r="AJ820" s="13"/>
      <c r="AK820" s="13"/>
      <c r="AL820" s="13"/>
      <c r="AM820" s="13"/>
      <c r="AN820" s="13"/>
      <c r="AO820" s="13"/>
      <c r="AP820" s="13"/>
      <c r="AQ820" s="13"/>
      <c r="AR820" s="13"/>
    </row>
    <row r="821" spans="30:44" x14ac:dyDescent="0.3">
      <c r="AD821" s="13"/>
      <c r="AE821" s="13"/>
      <c r="AF821" s="13"/>
      <c r="AJ821" s="13"/>
      <c r="AK821" s="13"/>
      <c r="AL821" s="13"/>
      <c r="AM821" s="13"/>
      <c r="AN821" s="13"/>
      <c r="AO821" s="13"/>
      <c r="AP821" s="13"/>
      <c r="AQ821" s="13"/>
      <c r="AR821" s="13"/>
    </row>
    <row r="822" spans="30:44" x14ac:dyDescent="0.3">
      <c r="AD822" s="13"/>
      <c r="AE822" s="13"/>
      <c r="AF822" s="13"/>
      <c r="AJ822" s="13"/>
      <c r="AK822" s="13"/>
      <c r="AL822" s="13"/>
      <c r="AM822" s="13"/>
      <c r="AN822" s="13"/>
      <c r="AO822" s="13"/>
      <c r="AP822" s="13"/>
      <c r="AQ822" s="13"/>
      <c r="AR822" s="13"/>
    </row>
    <row r="823" spans="30:44" x14ac:dyDescent="0.3">
      <c r="AD823" s="13"/>
      <c r="AE823" s="13"/>
      <c r="AF823" s="13"/>
      <c r="AJ823" s="13"/>
      <c r="AK823" s="13"/>
      <c r="AL823" s="13"/>
      <c r="AM823" s="13"/>
      <c r="AN823" s="13"/>
      <c r="AO823" s="13"/>
      <c r="AP823" s="13"/>
      <c r="AQ823" s="13"/>
      <c r="AR823" s="13"/>
    </row>
    <row r="824" spans="30:44" x14ac:dyDescent="0.3">
      <c r="AD824" s="13"/>
      <c r="AE824" s="13"/>
      <c r="AF824" s="13"/>
      <c r="AJ824" s="13"/>
      <c r="AK824" s="13"/>
      <c r="AL824" s="13"/>
      <c r="AM824" s="13"/>
      <c r="AN824" s="13"/>
      <c r="AO824" s="13"/>
      <c r="AP824" s="13"/>
      <c r="AQ824" s="13"/>
      <c r="AR824" s="13"/>
    </row>
    <row r="825" spans="30:44" x14ac:dyDescent="0.3">
      <c r="AD825" s="13"/>
      <c r="AE825" s="13"/>
      <c r="AF825" s="13"/>
      <c r="AJ825" s="13"/>
      <c r="AK825" s="13"/>
      <c r="AL825" s="13"/>
      <c r="AM825" s="13"/>
      <c r="AN825" s="13"/>
      <c r="AO825" s="13"/>
      <c r="AP825" s="13"/>
      <c r="AQ825" s="13"/>
      <c r="AR825" s="13"/>
    </row>
    <row r="826" spans="30:44" x14ac:dyDescent="0.3">
      <c r="AD826" s="13"/>
      <c r="AE826" s="13"/>
      <c r="AF826" s="13"/>
      <c r="AJ826" s="13"/>
      <c r="AK826" s="13"/>
      <c r="AL826" s="13"/>
      <c r="AM826" s="13"/>
      <c r="AN826" s="13"/>
      <c r="AO826" s="13"/>
      <c r="AP826" s="13"/>
      <c r="AQ826" s="13"/>
      <c r="AR826" s="13"/>
    </row>
    <row r="827" spans="30:44" x14ac:dyDescent="0.3">
      <c r="AD827" s="13"/>
      <c r="AE827" s="13"/>
      <c r="AF827" s="13"/>
      <c r="AJ827" s="13"/>
      <c r="AK827" s="13"/>
      <c r="AL827" s="13"/>
      <c r="AM827" s="13"/>
      <c r="AN827" s="13"/>
      <c r="AO827" s="13"/>
      <c r="AP827" s="13"/>
      <c r="AQ827" s="13"/>
      <c r="AR827" s="13"/>
    </row>
    <row r="828" spans="30:44" x14ac:dyDescent="0.3">
      <c r="AD828" s="13"/>
      <c r="AE828" s="13"/>
      <c r="AF828" s="13"/>
      <c r="AJ828" s="13"/>
      <c r="AK828" s="13"/>
      <c r="AL828" s="13"/>
      <c r="AM828" s="13"/>
      <c r="AN828" s="13"/>
      <c r="AO828" s="13"/>
      <c r="AP828" s="13"/>
      <c r="AQ828" s="13"/>
      <c r="AR828" s="13"/>
    </row>
    <row r="829" spans="30:44" x14ac:dyDescent="0.3">
      <c r="AD829" s="13"/>
      <c r="AE829" s="13"/>
      <c r="AF829" s="13"/>
      <c r="AJ829" s="13"/>
      <c r="AK829" s="13"/>
      <c r="AL829" s="13"/>
      <c r="AM829" s="13"/>
      <c r="AN829" s="13"/>
      <c r="AO829" s="13"/>
      <c r="AP829" s="13"/>
      <c r="AQ829" s="13"/>
      <c r="AR829" s="13"/>
    </row>
    <row r="830" spans="30:44" x14ac:dyDescent="0.3">
      <c r="AD830" s="13"/>
      <c r="AE830" s="13"/>
      <c r="AF830" s="13"/>
      <c r="AJ830" s="13"/>
      <c r="AK830" s="13"/>
      <c r="AL830" s="13"/>
      <c r="AM830" s="13"/>
      <c r="AN830" s="13"/>
      <c r="AO830" s="13"/>
      <c r="AP830" s="13"/>
      <c r="AQ830" s="13"/>
      <c r="AR830" s="13"/>
    </row>
    <row r="831" spans="30:44" x14ac:dyDescent="0.3">
      <c r="AD831" s="13"/>
      <c r="AE831" s="13"/>
      <c r="AF831" s="13"/>
      <c r="AJ831" s="13"/>
      <c r="AK831" s="13"/>
      <c r="AL831" s="13"/>
      <c r="AM831" s="13"/>
      <c r="AN831" s="13"/>
      <c r="AO831" s="13"/>
      <c r="AP831" s="13"/>
      <c r="AQ831" s="13"/>
      <c r="AR831" s="13"/>
    </row>
    <row r="832" spans="30:44" x14ac:dyDescent="0.3">
      <c r="AD832" s="13"/>
      <c r="AE832" s="13"/>
      <c r="AF832" s="13"/>
      <c r="AJ832" s="13"/>
      <c r="AK832" s="13"/>
      <c r="AL832" s="13"/>
      <c r="AM832" s="13"/>
      <c r="AN832" s="13"/>
      <c r="AO832" s="13"/>
      <c r="AP832" s="13"/>
      <c r="AQ832" s="13"/>
      <c r="AR832" s="13"/>
    </row>
    <row r="833" spans="30:44" x14ac:dyDescent="0.3">
      <c r="AD833" s="13"/>
      <c r="AE833" s="13"/>
      <c r="AF833" s="13"/>
      <c r="AJ833" s="13"/>
      <c r="AK833" s="13"/>
      <c r="AL833" s="13"/>
      <c r="AM833" s="13"/>
      <c r="AN833" s="13"/>
      <c r="AO833" s="13"/>
      <c r="AP833" s="13"/>
      <c r="AQ833" s="13"/>
      <c r="AR833" s="13"/>
    </row>
    <row r="834" spans="30:44" x14ac:dyDescent="0.3">
      <c r="AD834" s="13"/>
      <c r="AE834" s="13"/>
      <c r="AF834" s="13"/>
      <c r="AJ834" s="13"/>
      <c r="AK834" s="13"/>
      <c r="AL834" s="13"/>
      <c r="AM834" s="13"/>
      <c r="AN834" s="13"/>
      <c r="AO834" s="13"/>
      <c r="AP834" s="13"/>
      <c r="AQ834" s="13"/>
      <c r="AR834" s="13"/>
    </row>
    <row r="835" spans="30:44" x14ac:dyDescent="0.3">
      <c r="AD835" s="13"/>
      <c r="AE835" s="13"/>
      <c r="AF835" s="13"/>
      <c r="AJ835" s="13"/>
      <c r="AK835" s="13"/>
      <c r="AL835" s="13"/>
      <c r="AM835" s="13"/>
      <c r="AN835" s="13"/>
      <c r="AO835" s="13"/>
      <c r="AP835" s="13"/>
      <c r="AQ835" s="13"/>
      <c r="AR835" s="13"/>
    </row>
    <row r="836" spans="30:44" x14ac:dyDescent="0.3">
      <c r="AD836" s="13"/>
      <c r="AE836" s="13"/>
      <c r="AF836" s="13"/>
      <c r="AJ836" s="13"/>
      <c r="AK836" s="13"/>
      <c r="AL836" s="13"/>
      <c r="AM836" s="13"/>
      <c r="AN836" s="13"/>
      <c r="AO836" s="13"/>
      <c r="AP836" s="13"/>
      <c r="AQ836" s="13"/>
      <c r="AR836" s="13"/>
    </row>
    <row r="837" spans="30:44" x14ac:dyDescent="0.3">
      <c r="AD837" s="13"/>
      <c r="AE837" s="13"/>
      <c r="AF837" s="13"/>
      <c r="AJ837" s="13"/>
      <c r="AK837" s="13"/>
      <c r="AL837" s="13"/>
      <c r="AM837" s="13"/>
      <c r="AN837" s="13"/>
      <c r="AO837" s="13"/>
      <c r="AP837" s="13"/>
      <c r="AQ837" s="13"/>
      <c r="AR837" s="13"/>
    </row>
    <row r="838" spans="30:44" x14ac:dyDescent="0.3">
      <c r="AD838" s="13"/>
      <c r="AE838" s="13"/>
      <c r="AF838" s="13"/>
      <c r="AJ838" s="13"/>
      <c r="AK838" s="13"/>
      <c r="AL838" s="13"/>
      <c r="AM838" s="13"/>
      <c r="AN838" s="13"/>
      <c r="AO838" s="13"/>
      <c r="AP838" s="13"/>
      <c r="AQ838" s="13"/>
      <c r="AR838" s="13"/>
    </row>
    <row r="839" spans="30:44" x14ac:dyDescent="0.3">
      <c r="AD839" s="13"/>
      <c r="AE839" s="13"/>
      <c r="AF839" s="13"/>
      <c r="AJ839" s="13"/>
      <c r="AK839" s="13"/>
      <c r="AL839" s="13"/>
      <c r="AM839" s="13"/>
      <c r="AN839" s="13"/>
      <c r="AO839" s="13"/>
      <c r="AP839" s="13"/>
      <c r="AQ839" s="13"/>
      <c r="AR839" s="13"/>
    </row>
    <row r="840" spans="30:44" x14ac:dyDescent="0.3">
      <c r="AD840" s="13"/>
      <c r="AE840" s="13"/>
      <c r="AF840" s="13"/>
      <c r="AJ840" s="13"/>
      <c r="AK840" s="13"/>
      <c r="AL840" s="13"/>
      <c r="AM840" s="13"/>
      <c r="AN840" s="13"/>
      <c r="AO840" s="13"/>
      <c r="AP840" s="13"/>
      <c r="AQ840" s="13"/>
      <c r="AR840" s="13"/>
    </row>
    <row r="841" spans="30:44" x14ac:dyDescent="0.3">
      <c r="AD841" s="13"/>
      <c r="AE841" s="13"/>
      <c r="AF841" s="13"/>
      <c r="AJ841" s="13"/>
      <c r="AK841" s="13"/>
      <c r="AL841" s="13"/>
      <c r="AM841" s="13"/>
      <c r="AN841" s="13"/>
      <c r="AO841" s="13"/>
      <c r="AP841" s="13"/>
      <c r="AQ841" s="13"/>
      <c r="AR841" s="13"/>
    </row>
    <row r="842" spans="30:44" x14ac:dyDescent="0.3">
      <c r="AD842" s="13"/>
      <c r="AE842" s="13"/>
      <c r="AF842" s="13"/>
      <c r="AJ842" s="13"/>
      <c r="AK842" s="13"/>
      <c r="AL842" s="13"/>
      <c r="AM842" s="13"/>
      <c r="AN842" s="13"/>
      <c r="AO842" s="13"/>
      <c r="AP842" s="13"/>
      <c r="AQ842" s="13"/>
      <c r="AR842" s="13"/>
    </row>
    <row r="843" spans="30:44" x14ac:dyDescent="0.3">
      <c r="AD843" s="13"/>
      <c r="AE843" s="13"/>
      <c r="AF843" s="13"/>
      <c r="AJ843" s="13"/>
      <c r="AK843" s="13"/>
      <c r="AL843" s="13"/>
      <c r="AM843" s="13"/>
      <c r="AN843" s="13"/>
      <c r="AO843" s="13"/>
      <c r="AP843" s="13"/>
      <c r="AQ843" s="13"/>
      <c r="AR843" s="13"/>
    </row>
    <row r="844" spans="30:44" x14ac:dyDescent="0.3">
      <c r="AD844" s="13"/>
      <c r="AE844" s="13"/>
      <c r="AF844" s="13"/>
      <c r="AJ844" s="13"/>
      <c r="AK844" s="13"/>
      <c r="AL844" s="13"/>
      <c r="AM844" s="13"/>
      <c r="AN844" s="13"/>
      <c r="AO844" s="13"/>
      <c r="AP844" s="13"/>
      <c r="AQ844" s="13"/>
      <c r="AR844" s="13"/>
    </row>
    <row r="845" spans="30:44" x14ac:dyDescent="0.3">
      <c r="AD845" s="13"/>
      <c r="AE845" s="13"/>
      <c r="AF845" s="13"/>
      <c r="AJ845" s="13"/>
      <c r="AK845" s="13"/>
      <c r="AL845" s="13"/>
      <c r="AM845" s="13"/>
      <c r="AN845" s="13"/>
      <c r="AO845" s="13"/>
      <c r="AP845" s="13"/>
      <c r="AQ845" s="13"/>
      <c r="AR845" s="13"/>
    </row>
    <row r="846" spans="30:44" x14ac:dyDescent="0.3">
      <c r="AD846" s="13"/>
      <c r="AE846" s="13"/>
      <c r="AF846" s="13"/>
      <c r="AJ846" s="13"/>
      <c r="AK846" s="13"/>
      <c r="AL846" s="13"/>
      <c r="AM846" s="13"/>
      <c r="AN846" s="13"/>
      <c r="AO846" s="13"/>
      <c r="AP846" s="13"/>
      <c r="AQ846" s="13"/>
      <c r="AR846" s="13"/>
    </row>
    <row r="847" spans="30:44" x14ac:dyDescent="0.3">
      <c r="AD847" s="13"/>
      <c r="AE847" s="13"/>
      <c r="AF847" s="13"/>
      <c r="AJ847" s="13"/>
      <c r="AK847" s="13"/>
      <c r="AL847" s="13"/>
      <c r="AM847" s="13"/>
      <c r="AN847" s="13"/>
      <c r="AO847" s="13"/>
      <c r="AP847" s="13"/>
      <c r="AQ847" s="13"/>
      <c r="AR847" s="13"/>
    </row>
    <row r="848" spans="30:44" x14ac:dyDescent="0.3">
      <c r="AD848" s="13"/>
      <c r="AE848" s="13"/>
      <c r="AF848" s="13"/>
      <c r="AJ848" s="13"/>
      <c r="AK848" s="13"/>
      <c r="AL848" s="13"/>
      <c r="AM848" s="13"/>
      <c r="AN848" s="13"/>
      <c r="AO848" s="13"/>
      <c r="AP848" s="13"/>
      <c r="AQ848" s="13"/>
      <c r="AR848" s="13"/>
    </row>
    <row r="849" spans="30:44" x14ac:dyDescent="0.3">
      <c r="AD849" s="13"/>
      <c r="AE849" s="13"/>
      <c r="AF849" s="13"/>
      <c r="AJ849" s="13"/>
      <c r="AK849" s="13"/>
      <c r="AL849" s="13"/>
      <c r="AM849" s="13"/>
      <c r="AN849" s="13"/>
      <c r="AO849" s="13"/>
      <c r="AP849" s="13"/>
      <c r="AQ849" s="13"/>
      <c r="AR849" s="13"/>
    </row>
    <row r="850" spans="30:44" x14ac:dyDescent="0.3">
      <c r="AD850" s="13"/>
      <c r="AE850" s="13"/>
      <c r="AF850" s="13"/>
      <c r="AJ850" s="13"/>
      <c r="AK850" s="13"/>
      <c r="AL850" s="13"/>
      <c r="AM850" s="13"/>
      <c r="AN850" s="13"/>
      <c r="AO850" s="13"/>
      <c r="AP850" s="13"/>
      <c r="AQ850" s="13"/>
      <c r="AR850" s="13"/>
    </row>
    <row r="851" spans="30:44" x14ac:dyDescent="0.3">
      <c r="AD851" s="13"/>
      <c r="AE851" s="13"/>
      <c r="AF851" s="13"/>
      <c r="AJ851" s="13"/>
      <c r="AK851" s="13"/>
      <c r="AL851" s="13"/>
      <c r="AM851" s="13"/>
      <c r="AN851" s="13"/>
      <c r="AO851" s="13"/>
      <c r="AP851" s="13"/>
      <c r="AQ851" s="13"/>
      <c r="AR851" s="13"/>
    </row>
    <row r="852" spans="30:44" x14ac:dyDescent="0.3">
      <c r="AD852" s="13"/>
      <c r="AE852" s="13"/>
      <c r="AF852" s="13"/>
      <c r="AJ852" s="13"/>
      <c r="AK852" s="13"/>
      <c r="AL852" s="13"/>
      <c r="AM852" s="13"/>
      <c r="AN852" s="13"/>
      <c r="AO852" s="13"/>
      <c r="AP852" s="13"/>
      <c r="AQ852" s="13"/>
      <c r="AR852" s="13"/>
    </row>
    <row r="853" spans="30:44" x14ac:dyDescent="0.3">
      <c r="AD853" s="13"/>
      <c r="AE853" s="13"/>
      <c r="AF853" s="13"/>
      <c r="AJ853" s="13"/>
      <c r="AK853" s="13"/>
      <c r="AL853" s="13"/>
      <c r="AM853" s="13"/>
      <c r="AN853" s="13"/>
      <c r="AO853" s="13"/>
      <c r="AP853" s="13"/>
      <c r="AQ853" s="13"/>
      <c r="AR853" s="13"/>
    </row>
    <row r="854" spans="30:44" x14ac:dyDescent="0.3">
      <c r="AD854" s="13"/>
      <c r="AE854" s="13"/>
      <c r="AF854" s="13"/>
      <c r="AJ854" s="13"/>
      <c r="AK854" s="13"/>
      <c r="AL854" s="13"/>
      <c r="AM854" s="13"/>
      <c r="AN854" s="13"/>
      <c r="AO854" s="13"/>
      <c r="AP854" s="13"/>
      <c r="AQ854" s="13"/>
      <c r="AR854" s="13"/>
    </row>
    <row r="855" spans="30:44" x14ac:dyDescent="0.3">
      <c r="AD855" s="13"/>
      <c r="AE855" s="13"/>
      <c r="AF855" s="13"/>
      <c r="AJ855" s="13"/>
      <c r="AK855" s="13"/>
      <c r="AL855" s="13"/>
      <c r="AM855" s="13"/>
      <c r="AN855" s="13"/>
      <c r="AO855" s="13"/>
      <c r="AP855" s="13"/>
      <c r="AQ855" s="13"/>
      <c r="AR855" s="13"/>
    </row>
    <row r="856" spans="30:44" x14ac:dyDescent="0.3">
      <c r="AD856" s="13"/>
      <c r="AE856" s="13"/>
      <c r="AF856" s="13"/>
      <c r="AJ856" s="13"/>
      <c r="AK856" s="13"/>
      <c r="AL856" s="13"/>
      <c r="AM856" s="13"/>
      <c r="AN856" s="13"/>
      <c r="AO856" s="13"/>
      <c r="AP856" s="13"/>
      <c r="AQ856" s="13"/>
      <c r="AR856" s="13"/>
    </row>
    <row r="857" spans="30:44" x14ac:dyDescent="0.3">
      <c r="AD857" s="13"/>
      <c r="AE857" s="13"/>
      <c r="AF857" s="13"/>
      <c r="AJ857" s="13"/>
      <c r="AK857" s="13"/>
      <c r="AL857" s="13"/>
      <c r="AM857" s="13"/>
      <c r="AN857" s="13"/>
      <c r="AO857" s="13"/>
      <c r="AP857" s="13"/>
      <c r="AQ857" s="13"/>
      <c r="AR857" s="13"/>
    </row>
    <row r="858" spans="30:44" x14ac:dyDescent="0.3">
      <c r="AD858" s="13"/>
      <c r="AE858" s="13"/>
      <c r="AF858" s="13"/>
      <c r="AJ858" s="13"/>
      <c r="AK858" s="13"/>
      <c r="AL858" s="13"/>
      <c r="AM858" s="13"/>
      <c r="AN858" s="13"/>
      <c r="AO858" s="13"/>
      <c r="AP858" s="13"/>
      <c r="AQ858" s="13"/>
      <c r="AR858" s="13"/>
    </row>
    <row r="859" spans="30:44" x14ac:dyDescent="0.3">
      <c r="AD859" s="13"/>
      <c r="AE859" s="13"/>
      <c r="AF859" s="13"/>
      <c r="AJ859" s="13"/>
      <c r="AK859" s="13"/>
      <c r="AL859" s="13"/>
      <c r="AM859" s="13"/>
      <c r="AN859" s="13"/>
      <c r="AO859" s="13"/>
      <c r="AP859" s="13"/>
      <c r="AQ859" s="13"/>
      <c r="AR859" s="13"/>
    </row>
    <row r="860" spans="30:44" x14ac:dyDescent="0.3">
      <c r="AD860" s="13"/>
      <c r="AE860" s="13"/>
      <c r="AF860" s="13"/>
      <c r="AJ860" s="13"/>
      <c r="AK860" s="13"/>
      <c r="AL860" s="13"/>
      <c r="AM860" s="13"/>
      <c r="AN860" s="13"/>
      <c r="AO860" s="13"/>
      <c r="AP860" s="13"/>
      <c r="AQ860" s="13"/>
      <c r="AR860" s="13"/>
    </row>
    <row r="861" spans="30:44" x14ac:dyDescent="0.3">
      <c r="AD861" s="13"/>
      <c r="AE861" s="13"/>
      <c r="AF861" s="13"/>
      <c r="AJ861" s="13"/>
      <c r="AK861" s="13"/>
      <c r="AL861" s="13"/>
      <c r="AM861" s="13"/>
      <c r="AN861" s="13"/>
      <c r="AO861" s="13"/>
      <c r="AP861" s="13"/>
      <c r="AQ861" s="13"/>
      <c r="AR861" s="13"/>
    </row>
    <row r="862" spans="30:44" x14ac:dyDescent="0.3">
      <c r="AD862" s="13"/>
      <c r="AE862" s="13"/>
      <c r="AF862" s="13"/>
      <c r="AJ862" s="13"/>
      <c r="AK862" s="13"/>
      <c r="AL862" s="13"/>
      <c r="AM862" s="13"/>
      <c r="AN862" s="13"/>
      <c r="AO862" s="13"/>
      <c r="AP862" s="13"/>
      <c r="AQ862" s="13"/>
      <c r="AR862" s="13"/>
    </row>
    <row r="863" spans="30:44" x14ac:dyDescent="0.3">
      <c r="AD863" s="13"/>
      <c r="AE863" s="13"/>
      <c r="AF863" s="13"/>
      <c r="AJ863" s="13"/>
      <c r="AK863" s="13"/>
      <c r="AL863" s="13"/>
      <c r="AM863" s="13"/>
      <c r="AN863" s="13"/>
      <c r="AO863" s="13"/>
      <c r="AP863" s="13"/>
      <c r="AQ863" s="13"/>
      <c r="AR863" s="13"/>
    </row>
    <row r="864" spans="30:44" x14ac:dyDescent="0.3">
      <c r="AD864" s="13"/>
      <c r="AE864" s="13"/>
      <c r="AF864" s="13"/>
      <c r="AJ864" s="13"/>
      <c r="AK864" s="13"/>
      <c r="AL864" s="13"/>
      <c r="AM864" s="13"/>
      <c r="AN864" s="13"/>
      <c r="AO864" s="13"/>
      <c r="AP864" s="13"/>
      <c r="AQ864" s="13"/>
      <c r="AR864" s="13"/>
    </row>
    <row r="865" spans="30:44" x14ac:dyDescent="0.3">
      <c r="AD865" s="13"/>
      <c r="AE865" s="13"/>
      <c r="AF865" s="13"/>
      <c r="AJ865" s="13"/>
      <c r="AK865" s="13"/>
      <c r="AL865" s="13"/>
      <c r="AM865" s="13"/>
      <c r="AN865" s="13"/>
      <c r="AO865" s="13"/>
      <c r="AP865" s="13"/>
      <c r="AQ865" s="13"/>
      <c r="AR865" s="13"/>
    </row>
    <row r="866" spans="30:44" x14ac:dyDescent="0.3">
      <c r="AD866" s="13"/>
      <c r="AE866" s="13"/>
      <c r="AF866" s="13"/>
      <c r="AJ866" s="13"/>
      <c r="AK866" s="13"/>
      <c r="AL866" s="13"/>
      <c r="AM866" s="13"/>
      <c r="AN866" s="13"/>
      <c r="AO866" s="13"/>
      <c r="AP866" s="13"/>
      <c r="AQ866" s="13"/>
      <c r="AR866" s="13"/>
    </row>
    <row r="867" spans="30:44" x14ac:dyDescent="0.3">
      <c r="AD867" s="13"/>
      <c r="AE867" s="13"/>
      <c r="AF867" s="13"/>
      <c r="AJ867" s="13"/>
      <c r="AK867" s="13"/>
      <c r="AL867" s="13"/>
      <c r="AM867" s="13"/>
      <c r="AN867" s="13"/>
      <c r="AO867" s="13"/>
      <c r="AP867" s="13"/>
      <c r="AQ867" s="13"/>
      <c r="AR867" s="13"/>
    </row>
    <row r="868" spans="30:44" x14ac:dyDescent="0.3">
      <c r="AD868" s="13"/>
      <c r="AE868" s="13"/>
      <c r="AF868" s="13"/>
      <c r="AJ868" s="13"/>
      <c r="AK868" s="13"/>
      <c r="AL868" s="13"/>
      <c r="AM868" s="13"/>
      <c r="AN868" s="13"/>
      <c r="AO868" s="13"/>
      <c r="AP868" s="13"/>
      <c r="AQ868" s="13"/>
      <c r="AR868" s="13"/>
    </row>
    <row r="869" spans="30:44" x14ac:dyDescent="0.3">
      <c r="AD869" s="13"/>
      <c r="AE869" s="13"/>
      <c r="AF869" s="13"/>
      <c r="AJ869" s="13"/>
      <c r="AK869" s="13"/>
      <c r="AL869" s="13"/>
      <c r="AM869" s="13"/>
      <c r="AN869" s="13"/>
      <c r="AO869" s="13"/>
      <c r="AP869" s="13"/>
      <c r="AQ869" s="13"/>
      <c r="AR869" s="13"/>
    </row>
    <row r="870" spans="30:44" x14ac:dyDescent="0.3">
      <c r="AD870" s="13"/>
      <c r="AE870" s="13"/>
      <c r="AF870" s="13"/>
      <c r="AJ870" s="13"/>
      <c r="AK870" s="13"/>
      <c r="AL870" s="13"/>
      <c r="AM870" s="13"/>
      <c r="AN870" s="13"/>
      <c r="AO870" s="13"/>
      <c r="AP870" s="13"/>
      <c r="AQ870" s="13"/>
      <c r="AR870" s="13"/>
    </row>
    <row r="871" spans="30:44" x14ac:dyDescent="0.3">
      <c r="AD871" s="13"/>
      <c r="AE871" s="13"/>
      <c r="AF871" s="13"/>
      <c r="AJ871" s="13"/>
      <c r="AK871" s="13"/>
      <c r="AL871" s="13"/>
      <c r="AM871" s="13"/>
      <c r="AN871" s="13"/>
      <c r="AO871" s="13"/>
      <c r="AP871" s="13"/>
      <c r="AQ871" s="13"/>
      <c r="AR871" s="13"/>
    </row>
    <row r="872" spans="30:44" x14ac:dyDescent="0.3">
      <c r="AD872" s="13"/>
      <c r="AE872" s="13"/>
      <c r="AF872" s="13"/>
      <c r="AJ872" s="13"/>
      <c r="AK872" s="13"/>
      <c r="AL872" s="13"/>
      <c r="AM872" s="13"/>
      <c r="AN872" s="13"/>
      <c r="AO872" s="13"/>
      <c r="AP872" s="13"/>
      <c r="AQ872" s="13"/>
      <c r="AR872" s="13"/>
    </row>
    <row r="873" spans="30:44" x14ac:dyDescent="0.3">
      <c r="AD873" s="13"/>
      <c r="AE873" s="13"/>
      <c r="AF873" s="13"/>
      <c r="AJ873" s="13"/>
      <c r="AK873" s="13"/>
      <c r="AL873" s="13"/>
      <c r="AM873" s="13"/>
      <c r="AN873" s="13"/>
      <c r="AO873" s="13"/>
      <c r="AP873" s="13"/>
      <c r="AQ873" s="13"/>
      <c r="AR873" s="13"/>
    </row>
    <row r="874" spans="30:44" x14ac:dyDescent="0.3">
      <c r="AD874" s="13"/>
      <c r="AE874" s="13"/>
      <c r="AF874" s="13"/>
      <c r="AJ874" s="13"/>
      <c r="AK874" s="13"/>
      <c r="AL874" s="13"/>
      <c r="AM874" s="13"/>
      <c r="AN874" s="13"/>
      <c r="AO874" s="13"/>
      <c r="AP874" s="13"/>
      <c r="AQ874" s="13"/>
      <c r="AR874" s="13"/>
    </row>
    <row r="875" spans="30:44" x14ac:dyDescent="0.3">
      <c r="AD875" s="13"/>
      <c r="AE875" s="13"/>
      <c r="AF875" s="13"/>
      <c r="AJ875" s="13"/>
      <c r="AK875" s="13"/>
      <c r="AL875" s="13"/>
      <c r="AM875" s="13"/>
      <c r="AN875" s="13"/>
      <c r="AO875" s="13"/>
      <c r="AP875" s="13"/>
      <c r="AQ875" s="13"/>
      <c r="AR875" s="13"/>
    </row>
    <row r="876" spans="30:44" x14ac:dyDescent="0.3">
      <c r="AD876" s="13"/>
      <c r="AE876" s="13"/>
      <c r="AF876" s="13"/>
      <c r="AJ876" s="13"/>
      <c r="AK876" s="13"/>
      <c r="AL876" s="13"/>
      <c r="AM876" s="13"/>
      <c r="AN876" s="13"/>
      <c r="AO876" s="13"/>
      <c r="AP876" s="13"/>
      <c r="AQ876" s="13"/>
      <c r="AR876" s="13"/>
    </row>
    <row r="877" spans="30:44" x14ac:dyDescent="0.3">
      <c r="AD877" s="13"/>
      <c r="AE877" s="13"/>
      <c r="AF877" s="13"/>
      <c r="AJ877" s="13"/>
      <c r="AK877" s="13"/>
      <c r="AL877" s="13"/>
      <c r="AM877" s="13"/>
      <c r="AN877" s="13"/>
      <c r="AO877" s="13"/>
      <c r="AP877" s="13"/>
      <c r="AQ877" s="13"/>
      <c r="AR877" s="13"/>
    </row>
    <row r="878" spans="30:44" x14ac:dyDescent="0.3">
      <c r="AD878" s="13"/>
      <c r="AE878" s="13"/>
      <c r="AF878" s="13"/>
      <c r="AJ878" s="13"/>
      <c r="AK878" s="13"/>
      <c r="AL878" s="13"/>
      <c r="AM878" s="13"/>
      <c r="AN878" s="13"/>
      <c r="AO878" s="13"/>
      <c r="AP878" s="13"/>
      <c r="AQ878" s="13"/>
      <c r="AR878" s="13"/>
    </row>
    <row r="879" spans="30:44" x14ac:dyDescent="0.3">
      <c r="AD879" s="13"/>
      <c r="AE879" s="13"/>
      <c r="AF879" s="13"/>
      <c r="AJ879" s="13"/>
      <c r="AK879" s="13"/>
      <c r="AL879" s="13"/>
      <c r="AM879" s="13"/>
      <c r="AN879" s="13"/>
      <c r="AO879" s="13"/>
      <c r="AP879" s="13"/>
      <c r="AQ879" s="13"/>
      <c r="AR879" s="13"/>
    </row>
    <row r="880" spans="30:44" x14ac:dyDescent="0.3">
      <c r="AD880" s="13"/>
      <c r="AE880" s="13"/>
      <c r="AF880" s="13"/>
      <c r="AJ880" s="13"/>
      <c r="AK880" s="13"/>
      <c r="AL880" s="13"/>
      <c r="AM880" s="13"/>
      <c r="AN880" s="13"/>
      <c r="AO880" s="13"/>
      <c r="AP880" s="13"/>
      <c r="AQ880" s="13"/>
      <c r="AR880" s="13"/>
    </row>
    <row r="881" spans="30:44" x14ac:dyDescent="0.3">
      <c r="AD881" s="13"/>
      <c r="AE881" s="13"/>
      <c r="AF881" s="13"/>
      <c r="AJ881" s="13"/>
      <c r="AK881" s="13"/>
      <c r="AL881" s="13"/>
      <c r="AM881" s="13"/>
      <c r="AN881" s="13"/>
      <c r="AO881" s="13"/>
      <c r="AP881" s="13"/>
      <c r="AQ881" s="13"/>
      <c r="AR881" s="13"/>
    </row>
    <row r="882" spans="30:44" x14ac:dyDescent="0.3">
      <c r="AD882" s="13"/>
      <c r="AE882" s="13"/>
      <c r="AF882" s="13"/>
      <c r="AJ882" s="13"/>
      <c r="AK882" s="13"/>
      <c r="AL882" s="13"/>
      <c r="AM882" s="13"/>
      <c r="AN882" s="13"/>
      <c r="AO882" s="13"/>
      <c r="AP882" s="13"/>
      <c r="AQ882" s="13"/>
      <c r="AR882" s="13"/>
    </row>
    <row r="883" spans="30:44" x14ac:dyDescent="0.3">
      <c r="AD883" s="13"/>
      <c r="AE883" s="13"/>
      <c r="AF883" s="13"/>
      <c r="AJ883" s="13"/>
      <c r="AK883" s="13"/>
      <c r="AL883" s="13"/>
      <c r="AM883" s="13"/>
      <c r="AN883" s="13"/>
      <c r="AO883" s="13"/>
      <c r="AP883" s="13"/>
      <c r="AQ883" s="13"/>
      <c r="AR883" s="13"/>
    </row>
    <row r="884" spans="30:44" x14ac:dyDescent="0.3">
      <c r="AD884" s="13"/>
      <c r="AE884" s="13"/>
      <c r="AF884" s="13"/>
      <c r="AJ884" s="13"/>
      <c r="AK884" s="13"/>
      <c r="AL884" s="13"/>
      <c r="AM884" s="13"/>
      <c r="AN884" s="13"/>
      <c r="AO884" s="13"/>
      <c r="AP884" s="13"/>
      <c r="AQ884" s="13"/>
      <c r="AR884" s="13"/>
    </row>
    <row r="885" spans="30:44" x14ac:dyDescent="0.3">
      <c r="AD885" s="13"/>
      <c r="AE885" s="13"/>
      <c r="AF885" s="13"/>
      <c r="AJ885" s="13"/>
      <c r="AK885" s="13"/>
      <c r="AL885" s="13"/>
      <c r="AM885" s="13"/>
      <c r="AN885" s="13"/>
      <c r="AO885" s="13"/>
      <c r="AP885" s="13"/>
      <c r="AQ885" s="13"/>
      <c r="AR885" s="13"/>
    </row>
    <row r="886" spans="30:44" x14ac:dyDescent="0.3">
      <c r="AD886" s="13"/>
      <c r="AE886" s="13"/>
      <c r="AF886" s="13"/>
      <c r="AJ886" s="13"/>
      <c r="AK886" s="13"/>
      <c r="AL886" s="13"/>
      <c r="AM886" s="13"/>
      <c r="AN886" s="13"/>
      <c r="AO886" s="13"/>
      <c r="AP886" s="13"/>
      <c r="AQ886" s="13"/>
      <c r="AR886" s="13"/>
    </row>
    <row r="887" spans="30:44" x14ac:dyDescent="0.3">
      <c r="AD887" s="13"/>
      <c r="AE887" s="13"/>
      <c r="AF887" s="13"/>
      <c r="AJ887" s="13"/>
      <c r="AK887" s="13"/>
      <c r="AL887" s="13"/>
      <c r="AM887" s="13"/>
      <c r="AN887" s="13"/>
      <c r="AO887" s="13"/>
      <c r="AP887" s="13"/>
      <c r="AQ887" s="13"/>
      <c r="AR887" s="13"/>
    </row>
    <row r="888" spans="30:44" x14ac:dyDescent="0.3">
      <c r="AD888" s="13"/>
      <c r="AE888" s="13"/>
      <c r="AF888" s="13"/>
      <c r="AJ888" s="13"/>
      <c r="AK888" s="13"/>
      <c r="AL888" s="13"/>
      <c r="AM888" s="13"/>
      <c r="AN888" s="13"/>
      <c r="AO888" s="13"/>
      <c r="AP888" s="13"/>
      <c r="AQ888" s="13"/>
      <c r="AR888" s="13"/>
    </row>
    <row r="889" spans="30:44" x14ac:dyDescent="0.3">
      <c r="AD889" s="13"/>
      <c r="AE889" s="13"/>
      <c r="AF889" s="13"/>
      <c r="AJ889" s="13"/>
      <c r="AK889" s="13"/>
      <c r="AL889" s="13"/>
      <c r="AM889" s="13"/>
      <c r="AN889" s="13"/>
      <c r="AO889" s="13"/>
      <c r="AP889" s="13"/>
      <c r="AQ889" s="13"/>
      <c r="AR889" s="13"/>
    </row>
    <row r="890" spans="30:44" x14ac:dyDescent="0.3">
      <c r="AD890" s="13"/>
      <c r="AE890" s="13"/>
      <c r="AF890" s="13"/>
      <c r="AJ890" s="13"/>
      <c r="AK890" s="13"/>
      <c r="AL890" s="13"/>
      <c r="AM890" s="13"/>
      <c r="AN890" s="13"/>
      <c r="AO890" s="13"/>
      <c r="AP890" s="13"/>
      <c r="AQ890" s="13"/>
      <c r="AR890" s="13"/>
    </row>
    <row r="891" spans="30:44" x14ac:dyDescent="0.3">
      <c r="AD891" s="13"/>
      <c r="AE891" s="13"/>
      <c r="AF891" s="13"/>
      <c r="AJ891" s="13"/>
      <c r="AK891" s="13"/>
      <c r="AL891" s="13"/>
      <c r="AM891" s="13"/>
      <c r="AN891" s="13"/>
      <c r="AO891" s="13"/>
      <c r="AP891" s="13"/>
      <c r="AQ891" s="13"/>
      <c r="AR891" s="13"/>
    </row>
    <row r="892" spans="30:44" x14ac:dyDescent="0.3">
      <c r="AD892" s="13"/>
      <c r="AE892" s="13"/>
      <c r="AF892" s="13"/>
      <c r="AJ892" s="13"/>
      <c r="AK892" s="13"/>
      <c r="AL892" s="13"/>
      <c r="AM892" s="13"/>
      <c r="AN892" s="13"/>
      <c r="AO892" s="13"/>
      <c r="AP892" s="13"/>
      <c r="AQ892" s="13"/>
      <c r="AR892" s="13"/>
    </row>
    <row r="893" spans="30:44" x14ac:dyDescent="0.3">
      <c r="AD893" s="13"/>
      <c r="AE893" s="13"/>
      <c r="AF893" s="13"/>
      <c r="AJ893" s="13"/>
      <c r="AK893" s="13"/>
      <c r="AL893" s="13"/>
      <c r="AM893" s="13"/>
      <c r="AN893" s="13"/>
      <c r="AO893" s="13"/>
      <c r="AP893" s="13"/>
      <c r="AQ893" s="13"/>
      <c r="AR893" s="13"/>
    </row>
    <row r="894" spans="30:44" x14ac:dyDescent="0.3">
      <c r="AD894" s="13"/>
      <c r="AE894" s="13"/>
      <c r="AF894" s="13"/>
      <c r="AJ894" s="13"/>
      <c r="AK894" s="13"/>
      <c r="AL894" s="13"/>
      <c r="AM894" s="13"/>
      <c r="AN894" s="13"/>
      <c r="AO894" s="13"/>
      <c r="AP894" s="13"/>
      <c r="AQ894" s="13"/>
      <c r="AR894" s="13"/>
    </row>
    <row r="895" spans="30:44" x14ac:dyDescent="0.3">
      <c r="AD895" s="13"/>
      <c r="AE895" s="13"/>
      <c r="AF895" s="13"/>
      <c r="AJ895" s="13"/>
      <c r="AK895" s="13"/>
      <c r="AL895" s="13"/>
      <c r="AM895" s="13"/>
      <c r="AN895" s="13"/>
      <c r="AO895" s="13"/>
      <c r="AP895" s="13"/>
      <c r="AQ895" s="13"/>
      <c r="AR895" s="13"/>
    </row>
    <row r="896" spans="30:44" x14ac:dyDescent="0.3">
      <c r="AD896" s="13"/>
      <c r="AE896" s="13"/>
      <c r="AF896" s="13"/>
      <c r="AJ896" s="13"/>
      <c r="AK896" s="13"/>
      <c r="AL896" s="13"/>
      <c r="AM896" s="13"/>
      <c r="AN896" s="13"/>
      <c r="AO896" s="13"/>
      <c r="AP896" s="13"/>
      <c r="AQ896" s="13"/>
      <c r="AR896" s="13"/>
    </row>
    <row r="897" spans="30:44" x14ac:dyDescent="0.3">
      <c r="AD897" s="13"/>
      <c r="AE897" s="13"/>
      <c r="AF897" s="13"/>
      <c r="AJ897" s="13"/>
      <c r="AK897" s="13"/>
      <c r="AL897" s="13"/>
      <c r="AM897" s="13"/>
      <c r="AN897" s="13"/>
      <c r="AO897" s="13"/>
      <c r="AP897" s="13"/>
      <c r="AQ897" s="13"/>
      <c r="AR897" s="13"/>
    </row>
    <row r="898" spans="30:44" x14ac:dyDescent="0.3">
      <c r="AD898" s="13"/>
      <c r="AE898" s="13"/>
      <c r="AF898" s="13"/>
      <c r="AJ898" s="13"/>
      <c r="AK898" s="13"/>
      <c r="AL898" s="13"/>
      <c r="AM898" s="13"/>
      <c r="AN898" s="13"/>
      <c r="AO898" s="13"/>
      <c r="AP898" s="13"/>
      <c r="AQ898" s="13"/>
      <c r="AR898" s="13"/>
    </row>
    <row r="899" spans="30:44" x14ac:dyDescent="0.3">
      <c r="AD899" s="13"/>
      <c r="AE899" s="13"/>
      <c r="AF899" s="13"/>
      <c r="AJ899" s="13"/>
      <c r="AK899" s="13"/>
      <c r="AL899" s="13"/>
      <c r="AM899" s="13"/>
      <c r="AN899" s="13"/>
      <c r="AO899" s="13"/>
      <c r="AP899" s="13"/>
      <c r="AQ899" s="13"/>
      <c r="AR899" s="13"/>
    </row>
    <row r="900" spans="30:44" x14ac:dyDescent="0.3">
      <c r="AD900" s="13"/>
      <c r="AE900" s="13"/>
      <c r="AF900" s="13"/>
      <c r="AJ900" s="13"/>
      <c r="AK900" s="13"/>
      <c r="AL900" s="13"/>
      <c r="AM900" s="13"/>
      <c r="AN900" s="13"/>
      <c r="AO900" s="13"/>
      <c r="AP900" s="13"/>
      <c r="AQ900" s="13"/>
      <c r="AR900" s="13"/>
    </row>
    <row r="901" spans="30:44" x14ac:dyDescent="0.3">
      <c r="AD901" s="13"/>
      <c r="AE901" s="13"/>
      <c r="AF901" s="13"/>
      <c r="AJ901" s="13"/>
      <c r="AK901" s="13"/>
      <c r="AL901" s="13"/>
      <c r="AM901" s="13"/>
      <c r="AN901" s="13"/>
      <c r="AO901" s="13"/>
      <c r="AP901" s="13"/>
      <c r="AQ901" s="13"/>
      <c r="AR901" s="13"/>
    </row>
    <row r="902" spans="30:44" x14ac:dyDescent="0.3">
      <c r="AD902" s="13"/>
      <c r="AE902" s="13"/>
      <c r="AF902" s="13"/>
      <c r="AJ902" s="13"/>
      <c r="AK902" s="13"/>
      <c r="AL902" s="13"/>
      <c r="AM902" s="13"/>
      <c r="AN902" s="13"/>
      <c r="AO902" s="13"/>
      <c r="AP902" s="13"/>
      <c r="AQ902" s="13"/>
      <c r="AR902" s="13"/>
    </row>
    <row r="903" spans="30:44" x14ac:dyDescent="0.3">
      <c r="AD903" s="13"/>
      <c r="AE903" s="13"/>
      <c r="AF903" s="13"/>
      <c r="AJ903" s="13"/>
      <c r="AK903" s="13"/>
      <c r="AL903" s="13"/>
      <c r="AM903" s="13"/>
      <c r="AN903" s="13"/>
      <c r="AO903" s="13"/>
      <c r="AP903" s="13"/>
      <c r="AQ903" s="13"/>
      <c r="AR903" s="13"/>
    </row>
    <row r="904" spans="30:44" x14ac:dyDescent="0.3">
      <c r="AD904" s="13"/>
      <c r="AE904" s="13"/>
      <c r="AF904" s="13"/>
      <c r="AJ904" s="13"/>
      <c r="AK904" s="13"/>
      <c r="AL904" s="13"/>
      <c r="AM904" s="13"/>
      <c r="AN904" s="13"/>
      <c r="AO904" s="13"/>
      <c r="AP904" s="13"/>
      <c r="AQ904" s="13"/>
      <c r="AR904" s="13"/>
    </row>
    <row r="905" spans="30:44" x14ac:dyDescent="0.3">
      <c r="AD905" s="13"/>
      <c r="AE905" s="13"/>
      <c r="AF905" s="13"/>
      <c r="AJ905" s="13"/>
      <c r="AK905" s="13"/>
      <c r="AL905" s="13"/>
      <c r="AM905" s="13"/>
      <c r="AN905" s="13"/>
      <c r="AO905" s="13"/>
      <c r="AP905" s="13"/>
      <c r="AQ905" s="13"/>
      <c r="AR905" s="13"/>
    </row>
    <row r="906" spans="30:44" x14ac:dyDescent="0.3">
      <c r="AD906" s="13"/>
      <c r="AE906" s="13"/>
      <c r="AF906" s="13"/>
      <c r="AJ906" s="13"/>
      <c r="AK906" s="13"/>
      <c r="AL906" s="13"/>
      <c r="AM906" s="13"/>
      <c r="AN906" s="13"/>
      <c r="AO906" s="13"/>
      <c r="AP906" s="13"/>
      <c r="AQ906" s="13"/>
      <c r="AR906" s="13"/>
    </row>
    <row r="907" spans="30:44" x14ac:dyDescent="0.3">
      <c r="AD907" s="13"/>
      <c r="AE907" s="13"/>
      <c r="AF907" s="13"/>
      <c r="AJ907" s="13"/>
      <c r="AK907" s="13"/>
      <c r="AL907" s="13"/>
      <c r="AM907" s="13"/>
      <c r="AN907" s="13"/>
      <c r="AO907" s="13"/>
      <c r="AP907" s="13"/>
      <c r="AQ907" s="13"/>
      <c r="AR907" s="13"/>
    </row>
    <row r="908" spans="30:44" x14ac:dyDescent="0.3">
      <c r="AD908" s="13"/>
      <c r="AE908" s="13"/>
      <c r="AF908" s="13"/>
      <c r="AJ908" s="13"/>
      <c r="AK908" s="13"/>
      <c r="AL908" s="13"/>
      <c r="AM908" s="13"/>
      <c r="AN908" s="13"/>
      <c r="AO908" s="13"/>
      <c r="AP908" s="13"/>
      <c r="AQ908" s="13"/>
      <c r="AR908" s="13"/>
    </row>
    <row r="909" spans="30:44" x14ac:dyDescent="0.3">
      <c r="AD909" s="13"/>
      <c r="AE909" s="13"/>
      <c r="AF909" s="13"/>
      <c r="AJ909" s="13"/>
      <c r="AK909" s="13"/>
      <c r="AL909" s="13"/>
      <c r="AM909" s="13"/>
      <c r="AN909" s="13"/>
      <c r="AO909" s="13"/>
      <c r="AP909" s="13"/>
      <c r="AQ909" s="13"/>
      <c r="AR909" s="13"/>
    </row>
    <row r="910" spans="30:44" x14ac:dyDescent="0.3">
      <c r="AD910" s="13"/>
      <c r="AE910" s="13"/>
      <c r="AF910" s="13"/>
      <c r="AJ910" s="13"/>
      <c r="AK910" s="13"/>
      <c r="AL910" s="13"/>
      <c r="AM910" s="13"/>
      <c r="AN910" s="13"/>
      <c r="AO910" s="13"/>
      <c r="AP910" s="13"/>
      <c r="AQ910" s="13"/>
      <c r="AR910" s="13"/>
    </row>
    <row r="911" spans="30:44" x14ac:dyDescent="0.3">
      <c r="AD911" s="13"/>
      <c r="AE911" s="13"/>
      <c r="AF911" s="13"/>
      <c r="AJ911" s="13"/>
      <c r="AK911" s="13"/>
      <c r="AL911" s="13"/>
      <c r="AM911" s="13"/>
      <c r="AN911" s="13"/>
      <c r="AO911" s="13"/>
      <c r="AP911" s="13"/>
      <c r="AQ911" s="13"/>
      <c r="AR911" s="13"/>
    </row>
    <row r="912" spans="30:44" x14ac:dyDescent="0.3">
      <c r="AD912" s="13"/>
      <c r="AE912" s="13"/>
      <c r="AF912" s="13"/>
      <c r="AJ912" s="13"/>
      <c r="AK912" s="13"/>
      <c r="AL912" s="13"/>
      <c r="AM912" s="13"/>
      <c r="AN912" s="13"/>
      <c r="AO912" s="13"/>
      <c r="AP912" s="13"/>
      <c r="AQ912" s="13"/>
      <c r="AR912" s="13"/>
    </row>
    <row r="913" spans="30:44" x14ac:dyDescent="0.3">
      <c r="AD913" s="13"/>
      <c r="AE913" s="13"/>
      <c r="AF913" s="13"/>
      <c r="AJ913" s="13"/>
      <c r="AK913" s="13"/>
      <c r="AL913" s="13"/>
      <c r="AM913" s="13"/>
      <c r="AN913" s="13"/>
      <c r="AO913" s="13"/>
      <c r="AP913" s="13"/>
      <c r="AQ913" s="13"/>
      <c r="AR913" s="13"/>
    </row>
    <row r="914" spans="30:44" x14ac:dyDescent="0.3">
      <c r="AD914" s="13"/>
      <c r="AE914" s="13"/>
      <c r="AF914" s="13"/>
      <c r="AJ914" s="13"/>
      <c r="AK914" s="13"/>
      <c r="AL914" s="13"/>
      <c r="AM914" s="13"/>
      <c r="AN914" s="13"/>
      <c r="AO914" s="13"/>
      <c r="AP914" s="13"/>
      <c r="AQ914" s="13"/>
      <c r="AR914" s="13"/>
    </row>
    <row r="915" spans="30:44" x14ac:dyDescent="0.3">
      <c r="AD915" s="13"/>
      <c r="AE915" s="13"/>
      <c r="AF915" s="13"/>
      <c r="AJ915" s="13"/>
      <c r="AK915" s="13"/>
      <c r="AL915" s="13"/>
      <c r="AM915" s="13"/>
      <c r="AN915" s="13"/>
      <c r="AO915" s="13"/>
      <c r="AP915" s="13"/>
      <c r="AQ915" s="13"/>
      <c r="AR915" s="13"/>
    </row>
    <row r="916" spans="30:44" x14ac:dyDescent="0.3">
      <c r="AD916" s="13"/>
      <c r="AE916" s="13"/>
      <c r="AF916" s="13"/>
      <c r="AJ916" s="13"/>
      <c r="AK916" s="13"/>
      <c r="AL916" s="13"/>
      <c r="AM916" s="13"/>
      <c r="AN916" s="13"/>
      <c r="AO916" s="13"/>
      <c r="AP916" s="13"/>
      <c r="AQ916" s="13"/>
      <c r="AR916" s="13"/>
    </row>
    <row r="917" spans="30:44" x14ac:dyDescent="0.3">
      <c r="AD917" s="13"/>
      <c r="AE917" s="13"/>
      <c r="AF917" s="13"/>
      <c r="AJ917" s="13"/>
      <c r="AK917" s="13"/>
      <c r="AL917" s="13"/>
      <c r="AM917" s="13"/>
      <c r="AN917" s="13"/>
      <c r="AO917" s="13"/>
      <c r="AP917" s="13"/>
      <c r="AQ917" s="13"/>
      <c r="AR917" s="13"/>
    </row>
    <row r="918" spans="30:44" x14ac:dyDescent="0.3">
      <c r="AD918" s="13"/>
      <c r="AE918" s="13"/>
      <c r="AF918" s="13"/>
      <c r="AJ918" s="13"/>
      <c r="AK918" s="13"/>
      <c r="AL918" s="13"/>
      <c r="AM918" s="13"/>
      <c r="AN918" s="13"/>
      <c r="AO918" s="13"/>
      <c r="AP918" s="13"/>
      <c r="AQ918" s="13"/>
      <c r="AR918" s="13"/>
    </row>
    <row r="919" spans="30:44" x14ac:dyDescent="0.3">
      <c r="AD919" s="13"/>
      <c r="AE919" s="13"/>
      <c r="AF919" s="13"/>
      <c r="AJ919" s="13"/>
      <c r="AK919" s="13"/>
      <c r="AL919" s="13"/>
      <c r="AM919" s="13"/>
      <c r="AN919" s="13"/>
      <c r="AO919" s="13"/>
      <c r="AP919" s="13"/>
      <c r="AQ919" s="13"/>
      <c r="AR919" s="13"/>
    </row>
    <row r="920" spans="30:44" x14ac:dyDescent="0.3">
      <c r="AD920" s="13"/>
      <c r="AE920" s="13"/>
      <c r="AF920" s="13"/>
      <c r="AJ920" s="13"/>
      <c r="AK920" s="13"/>
      <c r="AL920" s="13"/>
      <c r="AM920" s="13"/>
      <c r="AN920" s="13"/>
      <c r="AO920" s="13"/>
      <c r="AP920" s="13"/>
      <c r="AQ920" s="13"/>
      <c r="AR920" s="13"/>
    </row>
    <row r="921" spans="30:44" x14ac:dyDescent="0.3">
      <c r="AD921" s="13"/>
      <c r="AE921" s="13"/>
      <c r="AF921" s="13"/>
      <c r="AJ921" s="13"/>
      <c r="AK921" s="13"/>
      <c r="AL921" s="13"/>
      <c r="AM921" s="13"/>
      <c r="AN921" s="13"/>
      <c r="AO921" s="13"/>
      <c r="AP921" s="13"/>
      <c r="AQ921" s="13"/>
      <c r="AR921" s="13"/>
    </row>
    <row r="922" spans="30:44" x14ac:dyDescent="0.3">
      <c r="AD922" s="13"/>
      <c r="AE922" s="13"/>
      <c r="AF922" s="13"/>
      <c r="AJ922" s="13"/>
      <c r="AK922" s="13"/>
      <c r="AL922" s="13"/>
      <c r="AM922" s="13"/>
      <c r="AN922" s="13"/>
      <c r="AO922" s="13"/>
      <c r="AP922" s="13"/>
      <c r="AQ922" s="13"/>
      <c r="AR922" s="13"/>
    </row>
    <row r="923" spans="30:44" x14ac:dyDescent="0.3">
      <c r="AD923" s="13"/>
      <c r="AE923" s="13"/>
      <c r="AF923" s="13"/>
      <c r="AJ923" s="13"/>
      <c r="AK923" s="13"/>
      <c r="AL923" s="13"/>
      <c r="AM923" s="13"/>
      <c r="AN923" s="13"/>
      <c r="AO923" s="13"/>
      <c r="AP923" s="13"/>
      <c r="AQ923" s="13"/>
      <c r="AR923" s="13"/>
    </row>
    <row r="924" spans="30:44" x14ac:dyDescent="0.3">
      <c r="AD924" s="13"/>
      <c r="AE924" s="13"/>
      <c r="AF924" s="13"/>
      <c r="AJ924" s="13"/>
      <c r="AK924" s="13"/>
      <c r="AL924" s="13"/>
      <c r="AM924" s="13"/>
      <c r="AN924" s="13"/>
      <c r="AO924" s="13"/>
      <c r="AP924" s="13"/>
      <c r="AQ924" s="13"/>
      <c r="AR924" s="13"/>
    </row>
    <row r="925" spans="30:44" x14ac:dyDescent="0.3">
      <c r="AD925" s="13"/>
      <c r="AE925" s="13"/>
      <c r="AF925" s="13"/>
      <c r="AJ925" s="13"/>
      <c r="AK925" s="13"/>
      <c r="AL925" s="13"/>
      <c r="AM925" s="13"/>
      <c r="AN925" s="13"/>
      <c r="AO925" s="13"/>
      <c r="AP925" s="13"/>
      <c r="AQ925" s="13"/>
      <c r="AR925" s="13"/>
    </row>
    <row r="926" spans="30:44" x14ac:dyDescent="0.3">
      <c r="AD926" s="13"/>
      <c r="AE926" s="13"/>
      <c r="AF926" s="13"/>
      <c r="AJ926" s="13"/>
      <c r="AK926" s="13"/>
      <c r="AL926" s="13"/>
      <c r="AM926" s="13"/>
      <c r="AN926" s="13"/>
      <c r="AO926" s="13"/>
      <c r="AP926" s="13"/>
      <c r="AQ926" s="13"/>
      <c r="AR926" s="13"/>
    </row>
    <row r="927" spans="30:44" x14ac:dyDescent="0.3">
      <c r="AD927" s="13"/>
      <c r="AE927" s="13"/>
      <c r="AF927" s="13"/>
      <c r="AJ927" s="13"/>
      <c r="AK927" s="13"/>
      <c r="AL927" s="13"/>
      <c r="AM927" s="13"/>
      <c r="AN927" s="13"/>
      <c r="AO927" s="13"/>
      <c r="AP927" s="13"/>
      <c r="AQ927" s="13"/>
      <c r="AR927" s="13"/>
    </row>
    <row r="928" spans="30:44" x14ac:dyDescent="0.3">
      <c r="AD928" s="13"/>
      <c r="AE928" s="13"/>
      <c r="AF928" s="13"/>
      <c r="AJ928" s="13"/>
      <c r="AK928" s="13"/>
      <c r="AL928" s="13"/>
      <c r="AM928" s="13"/>
      <c r="AN928" s="13"/>
      <c r="AO928" s="13"/>
      <c r="AP928" s="13"/>
      <c r="AQ928" s="13"/>
      <c r="AR928" s="13"/>
    </row>
    <row r="929" spans="30:44" x14ac:dyDescent="0.3">
      <c r="AD929" s="13"/>
      <c r="AE929" s="13"/>
      <c r="AF929" s="13"/>
      <c r="AJ929" s="13"/>
      <c r="AK929" s="13"/>
      <c r="AL929" s="13"/>
      <c r="AM929" s="13"/>
      <c r="AN929" s="13"/>
      <c r="AO929" s="13"/>
      <c r="AP929" s="13"/>
      <c r="AQ929" s="13"/>
      <c r="AR929" s="13"/>
    </row>
    <row r="930" spans="30:44" x14ac:dyDescent="0.3">
      <c r="AD930" s="13"/>
      <c r="AE930" s="13"/>
      <c r="AF930" s="13"/>
      <c r="AJ930" s="13"/>
      <c r="AK930" s="13"/>
      <c r="AL930" s="13"/>
      <c r="AM930" s="13"/>
      <c r="AN930" s="13"/>
      <c r="AO930" s="13"/>
      <c r="AP930" s="13"/>
      <c r="AQ930" s="13"/>
      <c r="AR930" s="13"/>
    </row>
    <row r="931" spans="30:44" x14ac:dyDescent="0.3">
      <c r="AD931" s="13"/>
      <c r="AE931" s="13"/>
      <c r="AF931" s="13"/>
      <c r="AJ931" s="13"/>
      <c r="AK931" s="13"/>
      <c r="AL931" s="13"/>
      <c r="AM931" s="13"/>
      <c r="AN931" s="13"/>
      <c r="AO931" s="13"/>
      <c r="AP931" s="13"/>
      <c r="AQ931" s="13"/>
      <c r="AR931" s="13"/>
    </row>
    <row r="932" spans="30:44" x14ac:dyDescent="0.3">
      <c r="AD932" s="13"/>
      <c r="AE932" s="13"/>
      <c r="AF932" s="13"/>
      <c r="AJ932" s="13"/>
      <c r="AK932" s="13"/>
      <c r="AL932" s="13"/>
      <c r="AM932" s="13"/>
      <c r="AN932" s="13"/>
      <c r="AO932" s="13"/>
      <c r="AP932" s="13"/>
      <c r="AQ932" s="13"/>
      <c r="AR932" s="13"/>
    </row>
    <row r="933" spans="30:44" x14ac:dyDescent="0.3">
      <c r="AD933" s="13"/>
      <c r="AE933" s="13"/>
      <c r="AF933" s="13"/>
      <c r="AJ933" s="13"/>
      <c r="AK933" s="13"/>
      <c r="AL933" s="13"/>
      <c r="AM933" s="13"/>
      <c r="AN933" s="13"/>
      <c r="AO933" s="13"/>
      <c r="AP933" s="13"/>
      <c r="AQ933" s="13"/>
      <c r="AR933" s="13"/>
    </row>
    <row r="934" spans="30:44" x14ac:dyDescent="0.3">
      <c r="AD934" s="13"/>
      <c r="AE934" s="13"/>
      <c r="AF934" s="13"/>
      <c r="AJ934" s="13"/>
      <c r="AK934" s="13"/>
      <c r="AL934" s="13"/>
      <c r="AM934" s="13"/>
      <c r="AN934" s="13"/>
      <c r="AO934" s="13"/>
      <c r="AP934" s="13"/>
      <c r="AQ934" s="13"/>
      <c r="AR934" s="13"/>
    </row>
    <row r="935" spans="30:44" x14ac:dyDescent="0.3">
      <c r="AD935" s="13"/>
      <c r="AE935" s="13"/>
      <c r="AF935" s="13"/>
      <c r="AJ935" s="13"/>
      <c r="AK935" s="13"/>
      <c r="AL935" s="13"/>
      <c r="AM935" s="13"/>
      <c r="AN935" s="13"/>
      <c r="AO935" s="13"/>
      <c r="AP935" s="13"/>
      <c r="AQ935" s="13"/>
      <c r="AR935" s="13"/>
    </row>
    <row r="936" spans="30:44" x14ac:dyDescent="0.3">
      <c r="AD936" s="13"/>
      <c r="AE936" s="13"/>
      <c r="AF936" s="13"/>
      <c r="AJ936" s="13"/>
      <c r="AK936" s="13"/>
      <c r="AL936" s="13"/>
      <c r="AM936" s="13"/>
      <c r="AN936" s="13"/>
      <c r="AO936" s="13"/>
      <c r="AP936" s="13"/>
      <c r="AQ936" s="13"/>
      <c r="AR936" s="13"/>
    </row>
    <row r="937" spans="30:44" x14ac:dyDescent="0.3">
      <c r="AD937" s="13"/>
      <c r="AE937" s="13"/>
      <c r="AF937" s="13"/>
      <c r="AJ937" s="13"/>
      <c r="AK937" s="13"/>
      <c r="AL937" s="13"/>
      <c r="AM937" s="13"/>
      <c r="AN937" s="13"/>
      <c r="AO937" s="13"/>
      <c r="AP937" s="13"/>
      <c r="AQ937" s="13"/>
      <c r="AR937" s="13"/>
    </row>
    <row r="938" spans="30:44" x14ac:dyDescent="0.3">
      <c r="AD938" s="13"/>
      <c r="AE938" s="13"/>
      <c r="AF938" s="13"/>
      <c r="AJ938" s="13"/>
      <c r="AK938" s="13"/>
      <c r="AL938" s="13"/>
      <c r="AM938" s="13"/>
      <c r="AN938" s="13"/>
      <c r="AO938" s="13"/>
      <c r="AP938" s="13"/>
      <c r="AQ938" s="13"/>
      <c r="AR938" s="13"/>
    </row>
    <row r="939" spans="30:44" x14ac:dyDescent="0.3">
      <c r="AD939" s="13"/>
      <c r="AE939" s="13"/>
      <c r="AF939" s="13"/>
      <c r="AJ939" s="13"/>
      <c r="AK939" s="13"/>
      <c r="AL939" s="13"/>
      <c r="AM939" s="13"/>
      <c r="AN939" s="13"/>
      <c r="AO939" s="13"/>
      <c r="AP939" s="13"/>
      <c r="AQ939" s="13"/>
      <c r="AR939" s="13"/>
    </row>
    <row r="940" spans="30:44" x14ac:dyDescent="0.3">
      <c r="AD940" s="13"/>
      <c r="AE940" s="13"/>
      <c r="AF940" s="13"/>
      <c r="AJ940" s="13"/>
      <c r="AK940" s="13"/>
      <c r="AL940" s="13"/>
      <c r="AM940" s="13"/>
      <c r="AN940" s="13"/>
      <c r="AO940" s="13"/>
      <c r="AP940" s="13"/>
      <c r="AQ940" s="13"/>
      <c r="AR940" s="13"/>
    </row>
    <row r="941" spans="30:44" x14ac:dyDescent="0.3">
      <c r="AD941" s="13"/>
      <c r="AE941" s="13"/>
      <c r="AF941" s="13"/>
      <c r="AJ941" s="13"/>
      <c r="AK941" s="13"/>
      <c r="AL941" s="13"/>
      <c r="AM941" s="13"/>
      <c r="AN941" s="13"/>
      <c r="AO941" s="13"/>
      <c r="AP941" s="13"/>
      <c r="AQ941" s="13"/>
      <c r="AR941" s="13"/>
    </row>
    <row r="942" spans="30:44" x14ac:dyDescent="0.3">
      <c r="AD942" s="13"/>
      <c r="AE942" s="13"/>
      <c r="AF942" s="13"/>
      <c r="AJ942" s="13"/>
      <c r="AK942" s="13"/>
      <c r="AL942" s="13"/>
      <c r="AM942" s="13"/>
      <c r="AN942" s="13"/>
      <c r="AO942" s="13"/>
      <c r="AP942" s="13"/>
      <c r="AQ942" s="13"/>
      <c r="AR942" s="13"/>
    </row>
    <row r="943" spans="30:44" x14ac:dyDescent="0.3">
      <c r="AD943" s="13"/>
      <c r="AE943" s="13"/>
      <c r="AF943" s="13"/>
      <c r="AJ943" s="13"/>
      <c r="AK943" s="13"/>
      <c r="AL943" s="13"/>
      <c r="AM943" s="13"/>
      <c r="AN943" s="13"/>
      <c r="AO943" s="13"/>
      <c r="AP943" s="13"/>
      <c r="AQ943" s="13"/>
      <c r="AR943" s="13"/>
    </row>
    <row r="944" spans="30:44" x14ac:dyDescent="0.3">
      <c r="AD944" s="13"/>
      <c r="AE944" s="13"/>
      <c r="AF944" s="13"/>
      <c r="AJ944" s="13"/>
      <c r="AK944" s="13"/>
      <c r="AL944" s="13"/>
      <c r="AM944" s="13"/>
      <c r="AN944" s="13"/>
      <c r="AO944" s="13"/>
      <c r="AP944" s="13"/>
      <c r="AQ944" s="13"/>
      <c r="AR944" s="13"/>
    </row>
    <row r="945" spans="30:44" x14ac:dyDescent="0.3">
      <c r="AD945" s="13"/>
      <c r="AE945" s="13"/>
      <c r="AF945" s="13"/>
      <c r="AJ945" s="13"/>
      <c r="AK945" s="13"/>
      <c r="AL945" s="13"/>
      <c r="AM945" s="13"/>
      <c r="AN945" s="13"/>
      <c r="AO945" s="13"/>
      <c r="AP945" s="13"/>
      <c r="AQ945" s="13"/>
      <c r="AR945" s="13"/>
    </row>
    <row r="946" spans="30:44" x14ac:dyDescent="0.3">
      <c r="AD946" s="13"/>
      <c r="AE946" s="13"/>
      <c r="AF946" s="13"/>
      <c r="AJ946" s="13"/>
      <c r="AK946" s="13"/>
      <c r="AL946" s="13"/>
      <c r="AM946" s="13"/>
      <c r="AN946" s="13"/>
      <c r="AO946" s="13"/>
      <c r="AP946" s="13"/>
      <c r="AQ946" s="13"/>
      <c r="AR946" s="13"/>
    </row>
    <row r="947" spans="30:44" x14ac:dyDescent="0.3">
      <c r="AD947" s="13"/>
      <c r="AE947" s="13"/>
      <c r="AF947" s="13"/>
      <c r="AJ947" s="13"/>
      <c r="AK947" s="13"/>
      <c r="AL947" s="13"/>
      <c r="AM947" s="13"/>
      <c r="AN947" s="13"/>
      <c r="AO947" s="13"/>
      <c r="AP947" s="13"/>
      <c r="AQ947" s="13"/>
      <c r="AR947" s="13"/>
    </row>
    <row r="948" spans="30:44" x14ac:dyDescent="0.3">
      <c r="AD948" s="13"/>
      <c r="AE948" s="13"/>
      <c r="AF948" s="13"/>
      <c r="AJ948" s="13"/>
      <c r="AK948" s="13"/>
      <c r="AL948" s="13"/>
      <c r="AM948" s="13"/>
      <c r="AN948" s="13"/>
      <c r="AO948" s="13"/>
      <c r="AP948" s="13"/>
      <c r="AQ948" s="13"/>
      <c r="AR948" s="13"/>
    </row>
    <row r="949" spans="30:44" x14ac:dyDescent="0.3">
      <c r="AD949" s="13"/>
      <c r="AE949" s="13"/>
      <c r="AF949" s="13"/>
      <c r="AJ949" s="13"/>
      <c r="AK949" s="13"/>
      <c r="AL949" s="13"/>
      <c r="AM949" s="13"/>
      <c r="AN949" s="13"/>
      <c r="AO949" s="13"/>
      <c r="AP949" s="13"/>
      <c r="AQ949" s="13"/>
      <c r="AR949" s="13"/>
    </row>
    <row r="950" spans="30:44" x14ac:dyDescent="0.3">
      <c r="AD950" s="13"/>
      <c r="AE950" s="13"/>
      <c r="AF950" s="13"/>
      <c r="AJ950" s="13"/>
      <c r="AK950" s="13"/>
      <c r="AL950" s="13"/>
      <c r="AM950" s="13"/>
      <c r="AN950" s="13"/>
      <c r="AO950" s="13"/>
      <c r="AP950" s="13"/>
      <c r="AQ950" s="13"/>
      <c r="AR950" s="13"/>
    </row>
    <row r="951" spans="30:44" x14ac:dyDescent="0.3">
      <c r="AD951" s="13"/>
      <c r="AE951" s="13"/>
      <c r="AF951" s="13"/>
      <c r="AJ951" s="13"/>
      <c r="AK951" s="13"/>
      <c r="AL951" s="13"/>
      <c r="AM951" s="13"/>
      <c r="AN951" s="13"/>
      <c r="AO951" s="13"/>
      <c r="AP951" s="13"/>
      <c r="AQ951" s="13"/>
      <c r="AR951" s="13"/>
    </row>
    <row r="952" spans="30:44" x14ac:dyDescent="0.3">
      <c r="AD952" s="13"/>
      <c r="AE952" s="13"/>
      <c r="AF952" s="13"/>
      <c r="AJ952" s="13"/>
      <c r="AK952" s="13"/>
      <c r="AL952" s="13"/>
      <c r="AM952" s="13"/>
      <c r="AN952" s="13"/>
      <c r="AO952" s="13"/>
      <c r="AP952" s="13"/>
      <c r="AQ952" s="13"/>
      <c r="AR952" s="13"/>
    </row>
    <row r="953" spans="30:44" x14ac:dyDescent="0.3">
      <c r="AD953" s="13"/>
      <c r="AE953" s="13"/>
      <c r="AF953" s="13"/>
      <c r="AJ953" s="13"/>
      <c r="AK953" s="13"/>
      <c r="AL953" s="13"/>
      <c r="AM953" s="13"/>
      <c r="AN953" s="13"/>
      <c r="AO953" s="13"/>
      <c r="AP953" s="13"/>
      <c r="AQ953" s="13"/>
      <c r="AR953" s="13"/>
    </row>
    <row r="954" spans="30:44" x14ac:dyDescent="0.3">
      <c r="AD954" s="13"/>
      <c r="AE954" s="13"/>
      <c r="AF954" s="13"/>
      <c r="AJ954" s="13"/>
      <c r="AK954" s="13"/>
      <c r="AL954" s="13"/>
      <c r="AM954" s="13"/>
      <c r="AN954" s="13"/>
      <c r="AO954" s="13"/>
      <c r="AP954" s="13"/>
      <c r="AQ954" s="13"/>
      <c r="AR954" s="13"/>
    </row>
    <row r="955" spans="30:44" x14ac:dyDescent="0.3">
      <c r="AD955" s="13"/>
      <c r="AE955" s="13"/>
      <c r="AF955" s="13"/>
      <c r="AJ955" s="13"/>
      <c r="AK955" s="13"/>
      <c r="AL955" s="13"/>
      <c r="AM955" s="13"/>
      <c r="AN955" s="13"/>
      <c r="AO955" s="13"/>
      <c r="AP955" s="13"/>
      <c r="AQ955" s="13"/>
      <c r="AR955" s="13"/>
    </row>
    <row r="956" spans="30:44" x14ac:dyDescent="0.3">
      <c r="AD956" s="13"/>
      <c r="AE956" s="13"/>
      <c r="AF956" s="13"/>
      <c r="AJ956" s="13"/>
      <c r="AK956" s="13"/>
      <c r="AL956" s="13"/>
      <c r="AM956" s="13"/>
      <c r="AN956" s="13"/>
      <c r="AO956" s="13"/>
      <c r="AP956" s="13"/>
      <c r="AQ956" s="13"/>
      <c r="AR956" s="13"/>
    </row>
    <row r="957" spans="30:44" x14ac:dyDescent="0.3">
      <c r="AD957" s="13"/>
      <c r="AE957" s="13"/>
      <c r="AF957" s="13"/>
      <c r="AJ957" s="13"/>
      <c r="AK957" s="13"/>
      <c r="AL957" s="13"/>
      <c r="AM957" s="13"/>
      <c r="AN957" s="13"/>
      <c r="AO957" s="13"/>
      <c r="AP957" s="13"/>
      <c r="AQ957" s="13"/>
      <c r="AR957" s="13"/>
    </row>
    <row r="958" spans="30:44" x14ac:dyDescent="0.3">
      <c r="AD958" s="13"/>
      <c r="AE958" s="13"/>
      <c r="AF958" s="13"/>
      <c r="AJ958" s="13"/>
      <c r="AK958" s="13"/>
      <c r="AL958" s="13"/>
      <c r="AM958" s="13"/>
      <c r="AN958" s="13"/>
      <c r="AO958" s="13"/>
      <c r="AP958" s="13"/>
      <c r="AQ958" s="13"/>
      <c r="AR958" s="13"/>
    </row>
    <row r="959" spans="30:44" x14ac:dyDescent="0.3">
      <c r="AD959" s="13"/>
      <c r="AE959" s="13"/>
      <c r="AF959" s="13"/>
      <c r="AJ959" s="13"/>
      <c r="AK959" s="13"/>
      <c r="AL959" s="13"/>
      <c r="AM959" s="13"/>
      <c r="AN959" s="13"/>
      <c r="AO959" s="13"/>
      <c r="AP959" s="13"/>
      <c r="AQ959" s="13"/>
      <c r="AR959" s="13"/>
    </row>
    <row r="960" spans="30:44" x14ac:dyDescent="0.3">
      <c r="AD960" s="13"/>
      <c r="AE960" s="13"/>
      <c r="AF960" s="13"/>
      <c r="AJ960" s="13"/>
      <c r="AK960" s="13"/>
      <c r="AL960" s="13"/>
      <c r="AM960" s="13"/>
      <c r="AN960" s="13"/>
      <c r="AO960" s="13"/>
      <c r="AP960" s="13"/>
      <c r="AQ960" s="13"/>
      <c r="AR960" s="13"/>
    </row>
    <row r="961" spans="30:44" x14ac:dyDescent="0.3">
      <c r="AD961" s="13"/>
      <c r="AE961" s="13"/>
      <c r="AF961" s="13"/>
      <c r="AJ961" s="13"/>
      <c r="AK961" s="13"/>
      <c r="AL961" s="13"/>
      <c r="AM961" s="13"/>
      <c r="AN961" s="13"/>
      <c r="AO961" s="13"/>
      <c r="AP961" s="13"/>
      <c r="AQ961" s="13"/>
      <c r="AR961" s="13"/>
    </row>
    <row r="962" spans="30:44" x14ac:dyDescent="0.3">
      <c r="AD962" s="13"/>
      <c r="AE962" s="13"/>
      <c r="AF962" s="13"/>
      <c r="AJ962" s="13"/>
      <c r="AK962" s="13"/>
      <c r="AL962" s="13"/>
      <c r="AM962" s="13"/>
      <c r="AN962" s="13"/>
      <c r="AO962" s="13"/>
      <c r="AP962" s="13"/>
      <c r="AQ962" s="13"/>
      <c r="AR962" s="13"/>
    </row>
    <row r="963" spans="30:44" x14ac:dyDescent="0.3">
      <c r="AD963" s="13"/>
      <c r="AE963" s="13"/>
      <c r="AF963" s="13"/>
      <c r="AJ963" s="13"/>
      <c r="AK963" s="13"/>
      <c r="AL963" s="13"/>
      <c r="AM963" s="13"/>
      <c r="AN963" s="13"/>
      <c r="AO963" s="13"/>
      <c r="AP963" s="13"/>
      <c r="AQ963" s="13"/>
      <c r="AR963" s="13"/>
    </row>
    <row r="964" spans="30:44" x14ac:dyDescent="0.3">
      <c r="AD964" s="13"/>
      <c r="AE964" s="13"/>
      <c r="AF964" s="13"/>
      <c r="AJ964" s="13"/>
      <c r="AK964" s="13"/>
      <c r="AL964" s="13"/>
      <c r="AM964" s="13"/>
      <c r="AN964" s="13"/>
      <c r="AO964" s="13"/>
      <c r="AP964" s="13"/>
      <c r="AQ964" s="13"/>
      <c r="AR964" s="13"/>
    </row>
    <row r="965" spans="30:44" x14ac:dyDescent="0.3">
      <c r="AD965" s="13"/>
      <c r="AE965" s="13"/>
      <c r="AF965" s="13"/>
      <c r="AJ965" s="13"/>
      <c r="AK965" s="13"/>
      <c r="AL965" s="13"/>
      <c r="AM965" s="13"/>
      <c r="AN965" s="13"/>
      <c r="AO965" s="13"/>
      <c r="AP965" s="13"/>
      <c r="AQ965" s="13"/>
      <c r="AR965" s="13"/>
    </row>
    <row r="966" spans="30:44" x14ac:dyDescent="0.3">
      <c r="AD966" s="13"/>
      <c r="AE966" s="13"/>
      <c r="AF966" s="13"/>
      <c r="AJ966" s="13"/>
      <c r="AK966" s="13"/>
      <c r="AL966" s="13"/>
      <c r="AM966" s="13"/>
      <c r="AN966" s="13"/>
      <c r="AO966" s="13"/>
      <c r="AP966" s="13"/>
      <c r="AQ966" s="13"/>
      <c r="AR966" s="13"/>
    </row>
    <row r="967" spans="30:44" x14ac:dyDescent="0.3">
      <c r="AD967" s="13"/>
      <c r="AE967" s="13"/>
      <c r="AF967" s="13"/>
      <c r="AJ967" s="13"/>
      <c r="AK967" s="13"/>
      <c r="AL967" s="13"/>
      <c r="AM967" s="13"/>
      <c r="AN967" s="13"/>
      <c r="AO967" s="13"/>
      <c r="AP967" s="13"/>
      <c r="AQ967" s="13"/>
      <c r="AR967" s="13"/>
    </row>
    <row r="968" spans="30:44" x14ac:dyDescent="0.3">
      <c r="AD968" s="13"/>
      <c r="AE968" s="13"/>
      <c r="AF968" s="13"/>
      <c r="AJ968" s="13"/>
      <c r="AK968" s="13"/>
      <c r="AL968" s="13"/>
      <c r="AM968" s="13"/>
      <c r="AN968" s="13"/>
      <c r="AO968" s="13"/>
      <c r="AP968" s="13"/>
      <c r="AQ968" s="13"/>
      <c r="AR968" s="13"/>
    </row>
    <row r="969" spans="30:44" x14ac:dyDescent="0.3">
      <c r="AD969" s="13"/>
      <c r="AE969" s="13"/>
      <c r="AF969" s="13"/>
      <c r="AJ969" s="13"/>
      <c r="AK969" s="13"/>
      <c r="AL969" s="13"/>
      <c r="AM969" s="13"/>
      <c r="AN969" s="13"/>
      <c r="AO969" s="13"/>
      <c r="AP969" s="13"/>
      <c r="AQ969" s="13"/>
      <c r="AR969" s="13"/>
    </row>
    <row r="970" spans="30:44" x14ac:dyDescent="0.3">
      <c r="AD970" s="13"/>
      <c r="AE970" s="13"/>
      <c r="AF970" s="13"/>
      <c r="AJ970" s="13"/>
      <c r="AK970" s="13"/>
      <c r="AL970" s="13"/>
      <c r="AM970" s="13"/>
      <c r="AN970" s="13"/>
      <c r="AO970" s="13"/>
      <c r="AP970" s="13"/>
      <c r="AQ970" s="13"/>
      <c r="AR970" s="13"/>
    </row>
    <row r="971" spans="30:44" x14ac:dyDescent="0.3">
      <c r="AD971" s="13"/>
      <c r="AE971" s="13"/>
      <c r="AF971" s="13"/>
      <c r="AJ971" s="13"/>
      <c r="AK971" s="13"/>
      <c r="AL971" s="13"/>
      <c r="AM971" s="13"/>
      <c r="AN971" s="13"/>
      <c r="AO971" s="13"/>
      <c r="AP971" s="13"/>
      <c r="AQ971" s="13"/>
      <c r="AR971" s="13"/>
    </row>
    <row r="972" spans="30:44" x14ac:dyDescent="0.3">
      <c r="AD972" s="13"/>
      <c r="AE972" s="13"/>
      <c r="AF972" s="13"/>
      <c r="AJ972" s="13"/>
      <c r="AK972" s="13"/>
      <c r="AL972" s="13"/>
      <c r="AM972" s="13"/>
      <c r="AN972" s="13"/>
      <c r="AO972" s="13"/>
      <c r="AP972" s="13"/>
      <c r="AQ972" s="13"/>
      <c r="AR972" s="13"/>
    </row>
    <row r="973" spans="30:44" x14ac:dyDescent="0.3">
      <c r="AD973" s="13"/>
      <c r="AE973" s="13"/>
      <c r="AF973" s="13"/>
      <c r="AJ973" s="13"/>
      <c r="AK973" s="13"/>
      <c r="AL973" s="13"/>
      <c r="AM973" s="13"/>
      <c r="AN973" s="13"/>
      <c r="AO973" s="13"/>
      <c r="AP973" s="13"/>
      <c r="AQ973" s="13"/>
      <c r="AR973" s="13"/>
    </row>
    <row r="974" spans="30:44" x14ac:dyDescent="0.3">
      <c r="AD974" s="13"/>
      <c r="AE974" s="13"/>
      <c r="AF974" s="13"/>
      <c r="AJ974" s="13"/>
      <c r="AK974" s="13"/>
      <c r="AL974" s="13"/>
      <c r="AM974" s="13"/>
      <c r="AN974" s="13"/>
      <c r="AO974" s="13"/>
      <c r="AP974" s="13"/>
      <c r="AQ974" s="13"/>
      <c r="AR974" s="13"/>
    </row>
    <row r="975" spans="30:44" x14ac:dyDescent="0.3">
      <c r="AD975" s="13"/>
      <c r="AE975" s="13"/>
      <c r="AF975" s="13"/>
      <c r="AJ975" s="13"/>
      <c r="AK975" s="13"/>
      <c r="AL975" s="13"/>
      <c r="AM975" s="13"/>
      <c r="AN975" s="13"/>
      <c r="AO975" s="13"/>
      <c r="AP975" s="13"/>
      <c r="AQ975" s="13"/>
      <c r="AR975" s="13"/>
    </row>
    <row r="976" spans="30:44" x14ac:dyDescent="0.3">
      <c r="AD976" s="13"/>
      <c r="AE976" s="13"/>
      <c r="AF976" s="13"/>
      <c r="AJ976" s="13"/>
      <c r="AK976" s="13"/>
      <c r="AL976" s="13"/>
      <c r="AM976" s="13"/>
      <c r="AN976" s="13"/>
      <c r="AO976" s="13"/>
      <c r="AP976" s="13"/>
      <c r="AQ976" s="13"/>
      <c r="AR976" s="13"/>
    </row>
    <row r="977" spans="30:44" x14ac:dyDescent="0.3">
      <c r="AD977" s="13"/>
      <c r="AE977" s="13"/>
      <c r="AF977" s="13"/>
      <c r="AJ977" s="13"/>
      <c r="AK977" s="13"/>
      <c r="AL977" s="13"/>
      <c r="AM977" s="13"/>
      <c r="AN977" s="13"/>
      <c r="AO977" s="13"/>
      <c r="AP977" s="13"/>
      <c r="AQ977" s="13"/>
      <c r="AR977" s="13"/>
    </row>
    <row r="978" spans="30:44" x14ac:dyDescent="0.3">
      <c r="AD978" s="13"/>
      <c r="AE978" s="13"/>
      <c r="AF978" s="13"/>
      <c r="AJ978" s="13"/>
      <c r="AK978" s="13"/>
      <c r="AL978" s="13"/>
      <c r="AM978" s="13"/>
      <c r="AN978" s="13"/>
      <c r="AO978" s="13"/>
      <c r="AP978" s="13"/>
      <c r="AQ978" s="13"/>
      <c r="AR978" s="13"/>
    </row>
    <row r="979" spans="30:44" x14ac:dyDescent="0.3">
      <c r="AD979" s="13"/>
      <c r="AE979" s="13"/>
      <c r="AF979" s="13"/>
      <c r="AJ979" s="13"/>
      <c r="AK979" s="13"/>
      <c r="AL979" s="13"/>
      <c r="AM979" s="13"/>
      <c r="AN979" s="13"/>
      <c r="AO979" s="13"/>
      <c r="AP979" s="13"/>
      <c r="AQ979" s="13"/>
      <c r="AR979" s="13"/>
    </row>
    <row r="980" spans="30:44" x14ac:dyDescent="0.3">
      <c r="AD980" s="13"/>
      <c r="AE980" s="13"/>
      <c r="AF980" s="13"/>
      <c r="AJ980" s="13"/>
      <c r="AK980" s="13"/>
      <c r="AL980" s="13"/>
      <c r="AM980" s="13"/>
      <c r="AN980" s="13"/>
      <c r="AO980" s="13"/>
      <c r="AP980" s="13"/>
      <c r="AQ980" s="13"/>
      <c r="AR980" s="13"/>
    </row>
    <row r="981" spans="30:44" x14ac:dyDescent="0.3">
      <c r="AD981" s="13"/>
      <c r="AE981" s="13"/>
      <c r="AF981" s="13"/>
      <c r="AJ981" s="13"/>
      <c r="AK981" s="13"/>
      <c r="AL981" s="13"/>
      <c r="AM981" s="13"/>
      <c r="AN981" s="13"/>
      <c r="AO981" s="13"/>
      <c r="AP981" s="13"/>
      <c r="AQ981" s="13"/>
      <c r="AR981" s="13"/>
    </row>
    <row r="982" spans="30:44" x14ac:dyDescent="0.3">
      <c r="AD982" s="13"/>
      <c r="AE982" s="13"/>
      <c r="AF982" s="13"/>
      <c r="AJ982" s="13"/>
      <c r="AK982" s="13"/>
      <c r="AL982" s="13"/>
      <c r="AM982" s="13"/>
      <c r="AN982" s="13"/>
      <c r="AO982" s="13"/>
      <c r="AP982" s="13"/>
      <c r="AQ982" s="13"/>
      <c r="AR982" s="13"/>
    </row>
    <row r="983" spans="30:44" x14ac:dyDescent="0.3">
      <c r="AD983" s="13"/>
      <c r="AE983" s="13"/>
      <c r="AF983" s="13"/>
      <c r="AJ983" s="13"/>
      <c r="AK983" s="13"/>
      <c r="AL983" s="13"/>
      <c r="AM983" s="13"/>
      <c r="AN983" s="13"/>
      <c r="AO983" s="13"/>
      <c r="AP983" s="13"/>
      <c r="AQ983" s="13"/>
      <c r="AR983" s="13"/>
    </row>
    <row r="984" spans="30:44" x14ac:dyDescent="0.3">
      <c r="AD984" s="13"/>
      <c r="AE984" s="13"/>
      <c r="AF984" s="13"/>
      <c r="AJ984" s="13"/>
      <c r="AK984" s="13"/>
      <c r="AL984" s="13"/>
      <c r="AM984" s="13"/>
      <c r="AN984" s="13"/>
      <c r="AO984" s="13"/>
      <c r="AP984" s="13"/>
      <c r="AQ984" s="13"/>
      <c r="AR984" s="13"/>
    </row>
    <row r="985" spans="30:44" x14ac:dyDescent="0.3">
      <c r="AD985" s="13"/>
      <c r="AE985" s="13"/>
      <c r="AF985" s="13"/>
      <c r="AJ985" s="13"/>
      <c r="AK985" s="13"/>
      <c r="AL985" s="13"/>
      <c r="AM985" s="13"/>
      <c r="AN985" s="13"/>
      <c r="AO985" s="13"/>
      <c r="AP985" s="13"/>
      <c r="AQ985" s="13"/>
      <c r="AR985" s="13"/>
    </row>
    <row r="986" spans="30:44" x14ac:dyDescent="0.3">
      <c r="AD986" s="13"/>
      <c r="AE986" s="13"/>
      <c r="AF986" s="13"/>
      <c r="AJ986" s="13"/>
      <c r="AK986" s="13"/>
      <c r="AL986" s="13"/>
      <c r="AM986" s="13"/>
      <c r="AN986" s="13"/>
      <c r="AO986" s="13"/>
      <c r="AP986" s="13"/>
      <c r="AQ986" s="13"/>
      <c r="AR986" s="13"/>
    </row>
    <row r="987" spans="30:44" x14ac:dyDescent="0.3">
      <c r="AD987" s="13"/>
      <c r="AE987" s="13"/>
      <c r="AF987" s="13"/>
      <c r="AJ987" s="13"/>
      <c r="AK987" s="13"/>
      <c r="AL987" s="13"/>
      <c r="AM987" s="13"/>
      <c r="AN987" s="13"/>
      <c r="AO987" s="13"/>
      <c r="AP987" s="13"/>
      <c r="AQ987" s="13"/>
      <c r="AR987" s="13"/>
    </row>
    <row r="988" spans="30:44" x14ac:dyDescent="0.3">
      <c r="AD988" s="13"/>
      <c r="AE988" s="13"/>
      <c r="AF988" s="13"/>
      <c r="AJ988" s="13"/>
      <c r="AK988" s="13"/>
      <c r="AL988" s="13"/>
      <c r="AM988" s="13"/>
      <c r="AN988" s="13"/>
      <c r="AO988" s="13"/>
      <c r="AP988" s="13"/>
      <c r="AQ988" s="13"/>
      <c r="AR988" s="13"/>
    </row>
    <row r="989" spans="30:44" x14ac:dyDescent="0.3">
      <c r="AD989" s="13"/>
      <c r="AE989" s="13"/>
      <c r="AF989" s="13"/>
      <c r="AJ989" s="13"/>
      <c r="AK989" s="13"/>
      <c r="AL989" s="13"/>
      <c r="AM989" s="13"/>
      <c r="AN989" s="13"/>
      <c r="AO989" s="13"/>
      <c r="AP989" s="13"/>
      <c r="AQ989" s="13"/>
      <c r="AR989" s="13"/>
    </row>
    <row r="990" spans="30:44" x14ac:dyDescent="0.3">
      <c r="AD990" s="13"/>
      <c r="AE990" s="13"/>
      <c r="AF990" s="13"/>
      <c r="AJ990" s="13"/>
      <c r="AK990" s="13"/>
      <c r="AL990" s="13"/>
      <c r="AM990" s="13"/>
      <c r="AN990" s="13"/>
      <c r="AO990" s="13"/>
      <c r="AP990" s="13"/>
      <c r="AQ990" s="13"/>
      <c r="AR990" s="13"/>
    </row>
    <row r="991" spans="30:44" x14ac:dyDescent="0.3">
      <c r="AD991" s="13"/>
      <c r="AE991" s="13"/>
      <c r="AF991" s="13"/>
      <c r="AJ991" s="13"/>
      <c r="AK991" s="13"/>
      <c r="AL991" s="13"/>
      <c r="AM991" s="13"/>
      <c r="AN991" s="13"/>
      <c r="AO991" s="13"/>
      <c r="AP991" s="13"/>
      <c r="AQ991" s="13"/>
      <c r="AR991" s="13"/>
    </row>
    <row r="992" spans="30:44" x14ac:dyDescent="0.3">
      <c r="AD992" s="13"/>
      <c r="AE992" s="13"/>
      <c r="AF992" s="13"/>
      <c r="AJ992" s="13"/>
      <c r="AK992" s="13"/>
      <c r="AL992" s="13"/>
      <c r="AM992" s="13"/>
      <c r="AN992" s="13"/>
      <c r="AO992" s="13"/>
      <c r="AP992" s="13"/>
      <c r="AQ992" s="13"/>
      <c r="AR992" s="13"/>
    </row>
    <row r="993" spans="30:44" x14ac:dyDescent="0.3">
      <c r="AD993" s="13"/>
      <c r="AE993" s="13"/>
      <c r="AF993" s="13"/>
      <c r="AJ993" s="13"/>
      <c r="AK993" s="13"/>
      <c r="AL993" s="13"/>
      <c r="AM993" s="13"/>
      <c r="AN993" s="13"/>
      <c r="AO993" s="13"/>
      <c r="AP993" s="13"/>
      <c r="AQ993" s="13"/>
      <c r="AR993" s="13"/>
    </row>
    <row r="994" spans="30:44" x14ac:dyDescent="0.3">
      <c r="AD994" s="13"/>
      <c r="AE994" s="13"/>
      <c r="AF994" s="13"/>
      <c r="AJ994" s="13"/>
      <c r="AK994" s="13"/>
      <c r="AL994" s="13"/>
      <c r="AM994" s="13"/>
      <c r="AN994" s="13"/>
      <c r="AO994" s="13"/>
      <c r="AP994" s="13"/>
      <c r="AQ994" s="13"/>
      <c r="AR994" s="13"/>
    </row>
    <row r="995" spans="30:44" x14ac:dyDescent="0.3">
      <c r="AD995" s="13"/>
      <c r="AE995" s="13"/>
      <c r="AF995" s="13"/>
      <c r="AJ995" s="13"/>
      <c r="AK995" s="13"/>
      <c r="AL995" s="13"/>
      <c r="AM995" s="13"/>
      <c r="AN995" s="13"/>
      <c r="AO995" s="13"/>
      <c r="AP995" s="13"/>
      <c r="AQ995" s="13"/>
      <c r="AR995" s="13"/>
    </row>
    <row r="996" spans="30:44" x14ac:dyDescent="0.3">
      <c r="AD996" s="13"/>
      <c r="AE996" s="13"/>
      <c r="AF996" s="13"/>
      <c r="AJ996" s="13"/>
      <c r="AK996" s="13"/>
      <c r="AL996" s="13"/>
      <c r="AM996" s="13"/>
      <c r="AN996" s="13"/>
      <c r="AO996" s="13"/>
      <c r="AP996" s="13"/>
      <c r="AQ996" s="13"/>
      <c r="AR996" s="13"/>
    </row>
    <row r="997" spans="30:44" x14ac:dyDescent="0.3">
      <c r="AD997" s="13"/>
      <c r="AE997" s="13"/>
      <c r="AF997" s="13"/>
      <c r="AJ997" s="13"/>
      <c r="AK997" s="13"/>
      <c r="AL997" s="13"/>
      <c r="AM997" s="13"/>
      <c r="AN997" s="13"/>
      <c r="AO997" s="13"/>
      <c r="AP997" s="13"/>
      <c r="AQ997" s="13"/>
      <c r="AR997" s="13"/>
    </row>
    <row r="998" spans="30:44" x14ac:dyDescent="0.3">
      <c r="AD998" s="13"/>
      <c r="AE998" s="13"/>
      <c r="AF998" s="13"/>
      <c r="AJ998" s="13"/>
      <c r="AK998" s="13"/>
      <c r="AL998" s="13"/>
      <c r="AM998" s="13"/>
      <c r="AN998" s="13"/>
      <c r="AO998" s="13"/>
      <c r="AP998" s="13"/>
      <c r="AQ998" s="13"/>
      <c r="AR998" s="13"/>
    </row>
    <row r="999" spans="30:44" x14ac:dyDescent="0.3">
      <c r="AD999" s="13"/>
      <c r="AE999" s="13"/>
      <c r="AF999" s="13"/>
      <c r="AJ999" s="13"/>
      <c r="AK999" s="13"/>
      <c r="AL999" s="13"/>
      <c r="AM999" s="13"/>
      <c r="AN999" s="13"/>
      <c r="AO999" s="13"/>
      <c r="AP999" s="13"/>
      <c r="AQ999" s="13"/>
      <c r="AR999" s="13"/>
    </row>
    <row r="1000" spans="30:44" x14ac:dyDescent="0.3">
      <c r="AD1000" s="13"/>
      <c r="AE1000" s="13"/>
      <c r="AF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</row>
    <row r="1001" spans="30:44" x14ac:dyDescent="0.3">
      <c r="AD1001" s="13"/>
      <c r="AE1001" s="13"/>
      <c r="AF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</row>
    <row r="1002" spans="30:44" x14ac:dyDescent="0.3">
      <c r="AD1002" s="13"/>
      <c r="AE1002" s="13"/>
      <c r="AF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</row>
    <row r="1003" spans="30:44" x14ac:dyDescent="0.3">
      <c r="AD1003" s="13"/>
      <c r="AE1003" s="13"/>
      <c r="AF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</row>
    <row r="1004" spans="30:44" x14ac:dyDescent="0.3">
      <c r="AD1004" s="13"/>
      <c r="AE1004" s="13"/>
      <c r="AF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</row>
    <row r="1005" spans="30:44" x14ac:dyDescent="0.3">
      <c r="AD1005" s="13"/>
      <c r="AE1005" s="13"/>
      <c r="AF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</row>
    <row r="1006" spans="30:44" x14ac:dyDescent="0.3">
      <c r="AD1006" s="13"/>
      <c r="AE1006" s="13"/>
      <c r="AF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</row>
    <row r="1007" spans="30:44" x14ac:dyDescent="0.3">
      <c r="AD1007" s="13"/>
      <c r="AE1007" s="13"/>
      <c r="AF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</row>
    <row r="1008" spans="30:44" x14ac:dyDescent="0.3">
      <c r="AD1008" s="13"/>
      <c r="AE1008" s="13"/>
      <c r="AF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</row>
    <row r="1009" spans="30:44" x14ac:dyDescent="0.3">
      <c r="AD1009" s="13"/>
      <c r="AE1009" s="13"/>
      <c r="AF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</row>
    <row r="1010" spans="30:44" x14ac:dyDescent="0.3">
      <c r="AD1010" s="13"/>
      <c r="AE1010" s="13"/>
      <c r="AF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</row>
    <row r="1011" spans="30:44" x14ac:dyDescent="0.3">
      <c r="AD1011" s="13"/>
      <c r="AE1011" s="13"/>
      <c r="AF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</row>
    <row r="1012" spans="30:44" x14ac:dyDescent="0.3">
      <c r="AD1012" s="13"/>
      <c r="AE1012" s="13"/>
      <c r="AF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</row>
    <row r="1013" spans="30:44" x14ac:dyDescent="0.3">
      <c r="AD1013" s="13"/>
      <c r="AE1013" s="13"/>
      <c r="AF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</row>
    <row r="1014" spans="30:44" x14ac:dyDescent="0.3">
      <c r="AD1014" s="13"/>
      <c r="AE1014" s="13"/>
      <c r="AF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</row>
    <row r="1015" spans="30:44" x14ac:dyDescent="0.3">
      <c r="AD1015" s="13"/>
      <c r="AE1015" s="13"/>
      <c r="AF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</row>
    <row r="1016" spans="30:44" x14ac:dyDescent="0.3">
      <c r="AD1016" s="13"/>
      <c r="AE1016" s="13"/>
      <c r="AF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</row>
    <row r="1017" spans="30:44" x14ac:dyDescent="0.3">
      <c r="AD1017" s="13"/>
      <c r="AE1017" s="13"/>
      <c r="AF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</row>
    <row r="1018" spans="30:44" x14ac:dyDescent="0.3">
      <c r="AD1018" s="13"/>
      <c r="AE1018" s="13"/>
      <c r="AF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</row>
    <row r="1019" spans="30:44" x14ac:dyDescent="0.3">
      <c r="AD1019" s="13"/>
      <c r="AE1019" s="13"/>
      <c r="AF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</row>
    <row r="1020" spans="30:44" x14ac:dyDescent="0.3">
      <c r="AD1020" s="13"/>
      <c r="AE1020" s="13"/>
      <c r="AF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</row>
    <row r="1021" spans="30:44" x14ac:dyDescent="0.3">
      <c r="AD1021" s="13"/>
      <c r="AE1021" s="13"/>
      <c r="AF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</row>
    <row r="1022" spans="30:44" x14ac:dyDescent="0.3">
      <c r="AD1022" s="13"/>
      <c r="AE1022" s="13"/>
      <c r="AF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</row>
    <row r="1023" spans="30:44" x14ac:dyDescent="0.3">
      <c r="AD1023" s="13"/>
      <c r="AE1023" s="13"/>
      <c r="AF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</row>
    <row r="1024" spans="30:44" x14ac:dyDescent="0.3">
      <c r="AD1024" s="13"/>
      <c r="AE1024" s="13"/>
      <c r="AF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</row>
    <row r="1025" spans="30:44" x14ac:dyDescent="0.3">
      <c r="AD1025" s="13"/>
      <c r="AE1025" s="13"/>
      <c r="AF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</row>
    <row r="1026" spans="30:44" x14ac:dyDescent="0.3">
      <c r="AD1026" s="13"/>
      <c r="AE1026" s="13"/>
      <c r="AF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</row>
    <row r="1027" spans="30:44" x14ac:dyDescent="0.3">
      <c r="AD1027" s="13"/>
      <c r="AE1027" s="13"/>
      <c r="AF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</row>
    <row r="1028" spans="30:44" x14ac:dyDescent="0.3">
      <c r="AD1028" s="13"/>
      <c r="AE1028" s="13"/>
      <c r="AF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</row>
    <row r="1029" spans="30:44" x14ac:dyDescent="0.3">
      <c r="AD1029" s="13"/>
      <c r="AE1029" s="13"/>
      <c r="AF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</row>
    <row r="1030" spans="30:44" x14ac:dyDescent="0.3">
      <c r="AD1030" s="13"/>
      <c r="AE1030" s="13"/>
      <c r="AF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</row>
    <row r="1031" spans="30:44" x14ac:dyDescent="0.3">
      <c r="AD1031" s="13"/>
      <c r="AE1031" s="13"/>
      <c r="AF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</row>
    <row r="1032" spans="30:44" x14ac:dyDescent="0.3">
      <c r="AD1032" s="13"/>
      <c r="AE1032" s="13"/>
      <c r="AF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</row>
    <row r="1033" spans="30:44" x14ac:dyDescent="0.3">
      <c r="AD1033" s="13"/>
      <c r="AE1033" s="13"/>
      <c r="AF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</row>
    <row r="1034" spans="30:44" x14ac:dyDescent="0.3">
      <c r="AD1034" s="13"/>
      <c r="AE1034" s="13"/>
      <c r="AF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</row>
    <row r="1035" spans="30:44" x14ac:dyDescent="0.3">
      <c r="AD1035" s="13"/>
      <c r="AE1035" s="13"/>
      <c r="AF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</row>
    <row r="1036" spans="30:44" x14ac:dyDescent="0.3">
      <c r="AD1036" s="13"/>
      <c r="AE1036" s="13"/>
      <c r="AF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</row>
    <row r="1037" spans="30:44" x14ac:dyDescent="0.3">
      <c r="AD1037" s="13"/>
      <c r="AE1037" s="13"/>
      <c r="AF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</row>
    <row r="1038" spans="30:44" x14ac:dyDescent="0.3">
      <c r="AD1038" s="13"/>
      <c r="AE1038" s="13"/>
      <c r="AF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</row>
    <row r="1039" spans="30:44" x14ac:dyDescent="0.3">
      <c r="AD1039" s="13"/>
      <c r="AE1039" s="13"/>
      <c r="AF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</row>
    <row r="1040" spans="30:44" x14ac:dyDescent="0.3">
      <c r="AD1040" s="13"/>
      <c r="AE1040" s="13"/>
      <c r="AF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</row>
    <row r="1041" spans="30:44" x14ac:dyDescent="0.3">
      <c r="AD1041" s="13"/>
      <c r="AE1041" s="13"/>
      <c r="AF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</row>
    <row r="1042" spans="30:44" x14ac:dyDescent="0.3">
      <c r="AD1042" s="13"/>
      <c r="AE1042" s="13"/>
      <c r="AF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</row>
    <row r="1043" spans="30:44" x14ac:dyDescent="0.3">
      <c r="AD1043" s="13"/>
      <c r="AE1043" s="13"/>
      <c r="AF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</row>
    <row r="1044" spans="30:44" x14ac:dyDescent="0.3">
      <c r="AD1044" s="13"/>
      <c r="AE1044" s="13"/>
      <c r="AF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</row>
    <row r="1045" spans="30:44" x14ac:dyDescent="0.3">
      <c r="AD1045" s="13"/>
      <c r="AE1045" s="13"/>
      <c r="AF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</row>
    <row r="1046" spans="30:44" x14ac:dyDescent="0.3">
      <c r="AD1046" s="13"/>
      <c r="AE1046" s="13"/>
      <c r="AF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</row>
    <row r="1047" spans="30:44" x14ac:dyDescent="0.3">
      <c r="AD1047" s="13"/>
      <c r="AE1047" s="13"/>
      <c r="AF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</row>
    <row r="1048" spans="30:44" x14ac:dyDescent="0.3">
      <c r="AD1048" s="13"/>
      <c r="AE1048" s="13"/>
      <c r="AF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</row>
    <row r="1049" spans="30:44" x14ac:dyDescent="0.3">
      <c r="AD1049" s="13"/>
      <c r="AE1049" s="13"/>
      <c r="AF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</row>
    <row r="1050" spans="30:44" x14ac:dyDescent="0.3">
      <c r="AD1050" s="13"/>
      <c r="AE1050" s="13"/>
      <c r="AF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</row>
    <row r="1051" spans="30:44" x14ac:dyDescent="0.3">
      <c r="AD1051" s="13"/>
      <c r="AE1051" s="13"/>
      <c r="AF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</row>
    <row r="1052" spans="30:44" x14ac:dyDescent="0.3">
      <c r="AD1052" s="13"/>
      <c r="AE1052" s="13"/>
      <c r="AF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</row>
    <row r="1053" spans="30:44" x14ac:dyDescent="0.3">
      <c r="AD1053" s="13"/>
      <c r="AE1053" s="13"/>
      <c r="AF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</row>
    <row r="1054" spans="30:44" x14ac:dyDescent="0.3">
      <c r="AD1054" s="13"/>
      <c r="AE1054" s="13"/>
      <c r="AF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</row>
    <row r="1055" spans="30:44" x14ac:dyDescent="0.3">
      <c r="AD1055" s="13"/>
      <c r="AE1055" s="13"/>
      <c r="AF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</row>
    <row r="1056" spans="30:44" x14ac:dyDescent="0.3">
      <c r="AD1056" s="13"/>
      <c r="AE1056" s="13"/>
      <c r="AF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</row>
    <row r="1057" spans="30:44" x14ac:dyDescent="0.3">
      <c r="AD1057" s="13"/>
      <c r="AE1057" s="13"/>
      <c r="AF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</row>
    <row r="1058" spans="30:44" x14ac:dyDescent="0.3">
      <c r="AD1058" s="13"/>
      <c r="AE1058" s="13"/>
      <c r="AF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</row>
    <row r="1059" spans="30:44" x14ac:dyDescent="0.3">
      <c r="AD1059" s="13"/>
      <c r="AE1059" s="13"/>
      <c r="AF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</row>
    <row r="1060" spans="30:44" x14ac:dyDescent="0.3">
      <c r="AD1060" s="13"/>
      <c r="AE1060" s="13"/>
      <c r="AF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</row>
    <row r="1061" spans="30:44" x14ac:dyDescent="0.3">
      <c r="AD1061" s="13"/>
      <c r="AE1061" s="13"/>
      <c r="AF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</row>
    <row r="1062" spans="30:44" x14ac:dyDescent="0.3">
      <c r="AD1062" s="13"/>
      <c r="AE1062" s="13"/>
      <c r="AF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</row>
    <row r="1063" spans="30:44" x14ac:dyDescent="0.3">
      <c r="AD1063" s="13"/>
      <c r="AE1063" s="13"/>
      <c r="AF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</row>
    <row r="1064" spans="30:44" x14ac:dyDescent="0.3">
      <c r="AD1064" s="13"/>
      <c r="AE1064" s="13"/>
      <c r="AF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</row>
    <row r="1065" spans="30:44" x14ac:dyDescent="0.3">
      <c r="AD1065" s="13"/>
      <c r="AE1065" s="13"/>
      <c r="AF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</row>
    <row r="1066" spans="30:44" x14ac:dyDescent="0.3">
      <c r="AD1066" s="13"/>
      <c r="AE1066" s="13"/>
      <c r="AF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</row>
    <row r="1067" spans="30:44" x14ac:dyDescent="0.3">
      <c r="AD1067" s="13"/>
      <c r="AE1067" s="13"/>
      <c r="AF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</row>
    <row r="1068" spans="30:44" x14ac:dyDescent="0.3">
      <c r="AD1068" s="13"/>
      <c r="AE1068" s="13"/>
      <c r="AF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</row>
    <row r="1069" spans="30:44" x14ac:dyDescent="0.3">
      <c r="AD1069" s="13"/>
      <c r="AE1069" s="13"/>
      <c r="AF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</row>
    <row r="1070" spans="30:44" x14ac:dyDescent="0.3">
      <c r="AD1070" s="13"/>
      <c r="AE1070" s="13"/>
      <c r="AF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</row>
    <row r="1071" spans="30:44" x14ac:dyDescent="0.3">
      <c r="AD1071" s="13"/>
      <c r="AE1071" s="13"/>
      <c r="AF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</row>
    <row r="1072" spans="30:44" x14ac:dyDescent="0.3">
      <c r="AD1072" s="13"/>
      <c r="AE1072" s="13"/>
      <c r="AF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</row>
    <row r="1073" spans="30:44" x14ac:dyDescent="0.3">
      <c r="AD1073" s="13"/>
      <c r="AE1073" s="13"/>
      <c r="AF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</row>
    <row r="1074" spans="30:44" x14ac:dyDescent="0.3">
      <c r="AD1074" s="13"/>
      <c r="AE1074" s="13"/>
      <c r="AF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</row>
    <row r="1075" spans="30:44" x14ac:dyDescent="0.3">
      <c r="AD1075" s="13"/>
      <c r="AE1075" s="13"/>
      <c r="AF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</row>
    <row r="1076" spans="30:44" x14ac:dyDescent="0.3">
      <c r="AD1076" s="13"/>
      <c r="AE1076" s="13"/>
      <c r="AF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</row>
    <row r="1077" spans="30:44" x14ac:dyDescent="0.3">
      <c r="AD1077" s="13"/>
      <c r="AE1077" s="13"/>
      <c r="AF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</row>
    <row r="1078" spans="30:44" x14ac:dyDescent="0.3">
      <c r="AD1078" s="13"/>
      <c r="AE1078" s="13"/>
      <c r="AF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</row>
    <row r="1079" spans="30:44" x14ac:dyDescent="0.3">
      <c r="AD1079" s="13"/>
      <c r="AE1079" s="13"/>
      <c r="AF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</row>
    <row r="1080" spans="30:44" x14ac:dyDescent="0.3">
      <c r="AD1080" s="13"/>
      <c r="AE1080" s="13"/>
      <c r="AF1080" s="13"/>
      <c r="AJ1080" s="13"/>
      <c r="AK1080" s="13"/>
      <c r="AL1080" s="13"/>
      <c r="AM1080" s="13"/>
      <c r="AN1080" s="13"/>
      <c r="AO1080" s="13"/>
      <c r="AP1080" s="13"/>
      <c r="AQ1080" s="13"/>
      <c r="AR1080" s="13"/>
    </row>
    <row r="1081" spans="30:44" x14ac:dyDescent="0.3">
      <c r="AD1081" s="13"/>
      <c r="AE1081" s="13"/>
      <c r="AF1081" s="13"/>
      <c r="AJ1081" s="13"/>
      <c r="AK1081" s="13"/>
      <c r="AL1081" s="13"/>
      <c r="AM1081" s="13"/>
      <c r="AN1081" s="13"/>
      <c r="AO1081" s="13"/>
      <c r="AP1081" s="13"/>
      <c r="AQ1081" s="13"/>
      <c r="AR1081" s="13"/>
    </row>
    <row r="1082" spans="30:44" x14ac:dyDescent="0.3">
      <c r="AD1082" s="13"/>
      <c r="AE1082" s="13"/>
      <c r="AF1082" s="13"/>
      <c r="AJ1082" s="13"/>
      <c r="AK1082" s="13"/>
      <c r="AL1082" s="13"/>
      <c r="AM1082" s="13"/>
      <c r="AN1082" s="13"/>
      <c r="AO1082" s="13"/>
      <c r="AP1082" s="13"/>
      <c r="AQ1082" s="13"/>
      <c r="AR1082" s="13"/>
    </row>
    <row r="1083" spans="30:44" x14ac:dyDescent="0.3">
      <c r="AD1083" s="13"/>
      <c r="AE1083" s="13"/>
      <c r="AF1083" s="13"/>
      <c r="AJ1083" s="13"/>
      <c r="AK1083" s="13"/>
      <c r="AL1083" s="13"/>
      <c r="AM1083" s="13"/>
      <c r="AN1083" s="13"/>
      <c r="AO1083" s="13"/>
      <c r="AP1083" s="13"/>
      <c r="AQ1083" s="13"/>
      <c r="AR1083" s="13"/>
    </row>
    <row r="1084" spans="30:44" x14ac:dyDescent="0.3">
      <c r="AD1084" s="13"/>
      <c r="AE1084" s="13"/>
      <c r="AF1084" s="13"/>
      <c r="AJ1084" s="13"/>
      <c r="AK1084" s="13"/>
      <c r="AL1084" s="13"/>
      <c r="AM1084" s="13"/>
      <c r="AN1084" s="13"/>
      <c r="AO1084" s="13"/>
      <c r="AP1084" s="13"/>
      <c r="AQ1084" s="13"/>
      <c r="AR1084" s="13"/>
    </row>
    <row r="1085" spans="30:44" x14ac:dyDescent="0.3">
      <c r="AD1085" s="13"/>
      <c r="AE1085" s="13"/>
      <c r="AF1085" s="13"/>
      <c r="AJ1085" s="13"/>
      <c r="AK1085" s="13"/>
      <c r="AL1085" s="13"/>
      <c r="AM1085" s="13"/>
      <c r="AN1085" s="13"/>
      <c r="AO1085" s="13"/>
      <c r="AP1085" s="13"/>
      <c r="AQ1085" s="13"/>
      <c r="AR1085" s="13"/>
    </row>
    <row r="1086" spans="30:44" x14ac:dyDescent="0.3">
      <c r="AD1086" s="13"/>
      <c r="AE1086" s="13"/>
      <c r="AF1086" s="13"/>
      <c r="AJ1086" s="13"/>
      <c r="AK1086" s="13"/>
      <c r="AL1086" s="13"/>
      <c r="AM1086" s="13"/>
      <c r="AN1086" s="13"/>
      <c r="AO1086" s="13"/>
      <c r="AP1086" s="13"/>
      <c r="AQ1086" s="13"/>
      <c r="AR1086" s="13"/>
    </row>
    <row r="1087" spans="30:44" x14ac:dyDescent="0.3">
      <c r="AD1087" s="13"/>
      <c r="AE1087" s="13"/>
      <c r="AF1087" s="13"/>
      <c r="AJ1087" s="13"/>
      <c r="AK1087" s="13"/>
      <c r="AL1087" s="13"/>
      <c r="AM1087" s="13"/>
      <c r="AN1087" s="13"/>
      <c r="AO1087" s="13"/>
      <c r="AP1087" s="13"/>
      <c r="AQ1087" s="13"/>
      <c r="AR1087" s="13"/>
    </row>
    <row r="1088" spans="30:44" x14ac:dyDescent="0.3">
      <c r="AD1088" s="13"/>
      <c r="AE1088" s="13"/>
      <c r="AF1088" s="13"/>
      <c r="AJ1088" s="13"/>
      <c r="AK1088" s="13"/>
      <c r="AL1088" s="13"/>
      <c r="AM1088" s="13"/>
      <c r="AN1088" s="13"/>
      <c r="AO1088" s="13"/>
      <c r="AP1088" s="13"/>
      <c r="AQ1088" s="13"/>
      <c r="AR1088" s="13"/>
    </row>
    <row r="1089" spans="30:44" x14ac:dyDescent="0.3">
      <c r="AD1089" s="13"/>
      <c r="AE1089" s="13"/>
      <c r="AF1089" s="13"/>
      <c r="AJ1089" s="13"/>
      <c r="AK1089" s="13"/>
      <c r="AL1089" s="13"/>
      <c r="AM1089" s="13"/>
      <c r="AN1089" s="13"/>
      <c r="AO1089" s="13"/>
      <c r="AP1089" s="13"/>
      <c r="AQ1089" s="13"/>
      <c r="AR1089" s="13"/>
    </row>
    <row r="1090" spans="30:44" x14ac:dyDescent="0.3">
      <c r="AD1090" s="13"/>
      <c r="AE1090" s="13"/>
      <c r="AF1090" s="13"/>
      <c r="AJ1090" s="13"/>
      <c r="AK1090" s="13"/>
      <c r="AL1090" s="13"/>
      <c r="AM1090" s="13"/>
      <c r="AN1090" s="13"/>
      <c r="AO1090" s="13"/>
      <c r="AP1090" s="13"/>
      <c r="AQ1090" s="13"/>
      <c r="AR1090" s="13"/>
    </row>
    <row r="1091" spans="30:44" x14ac:dyDescent="0.3">
      <c r="AD1091" s="13"/>
      <c r="AE1091" s="13"/>
      <c r="AF1091" s="13"/>
      <c r="AJ1091" s="13"/>
      <c r="AK1091" s="13"/>
      <c r="AL1091" s="13"/>
      <c r="AM1091" s="13"/>
      <c r="AN1091" s="13"/>
      <c r="AO1091" s="13"/>
      <c r="AP1091" s="13"/>
      <c r="AQ1091" s="13"/>
      <c r="AR1091" s="13"/>
    </row>
    <row r="1092" spans="30:44" x14ac:dyDescent="0.3">
      <c r="AD1092" s="13"/>
      <c r="AE1092" s="13"/>
      <c r="AF1092" s="13"/>
      <c r="AJ1092" s="13"/>
      <c r="AK1092" s="13"/>
      <c r="AL1092" s="13"/>
      <c r="AM1092" s="13"/>
      <c r="AN1092" s="13"/>
      <c r="AO1092" s="13"/>
      <c r="AP1092" s="13"/>
      <c r="AQ1092" s="13"/>
      <c r="AR1092" s="13"/>
    </row>
    <row r="1093" spans="30:44" x14ac:dyDescent="0.3">
      <c r="AD1093" s="13"/>
      <c r="AE1093" s="13"/>
      <c r="AF1093" s="13"/>
      <c r="AJ1093" s="13"/>
      <c r="AK1093" s="13"/>
      <c r="AL1093" s="13"/>
      <c r="AM1093" s="13"/>
      <c r="AN1093" s="13"/>
      <c r="AO1093" s="13"/>
      <c r="AP1093" s="13"/>
      <c r="AQ1093" s="13"/>
      <c r="AR1093" s="13"/>
    </row>
    <row r="1094" spans="30:44" x14ac:dyDescent="0.3">
      <c r="AD1094" s="13"/>
      <c r="AE1094" s="13"/>
      <c r="AF1094" s="13"/>
      <c r="AJ1094" s="13"/>
      <c r="AK1094" s="13"/>
      <c r="AL1094" s="13"/>
      <c r="AM1094" s="13"/>
      <c r="AN1094" s="13"/>
      <c r="AO1094" s="13"/>
      <c r="AP1094" s="13"/>
      <c r="AQ1094" s="13"/>
      <c r="AR1094" s="13"/>
    </row>
    <row r="1095" spans="30:44" x14ac:dyDescent="0.3">
      <c r="AD1095" s="13"/>
      <c r="AE1095" s="13"/>
      <c r="AF1095" s="13"/>
      <c r="AJ1095" s="13"/>
      <c r="AK1095" s="13"/>
      <c r="AL1095" s="13"/>
      <c r="AM1095" s="13"/>
      <c r="AN1095" s="13"/>
      <c r="AO1095" s="13"/>
      <c r="AP1095" s="13"/>
      <c r="AQ1095" s="13"/>
      <c r="AR1095" s="13"/>
    </row>
    <row r="1096" spans="30:44" x14ac:dyDescent="0.3">
      <c r="AD1096" s="13"/>
      <c r="AE1096" s="13"/>
      <c r="AF1096" s="13"/>
      <c r="AJ1096" s="13"/>
      <c r="AK1096" s="13"/>
      <c r="AL1096" s="13"/>
      <c r="AM1096" s="13"/>
      <c r="AN1096" s="13"/>
      <c r="AO1096" s="13"/>
      <c r="AP1096" s="13"/>
      <c r="AQ1096" s="13"/>
      <c r="AR1096" s="13"/>
    </row>
    <row r="1097" spans="30:44" x14ac:dyDescent="0.3">
      <c r="AD1097" s="13"/>
      <c r="AE1097" s="13"/>
      <c r="AF1097" s="13"/>
      <c r="AJ1097" s="13"/>
      <c r="AK1097" s="13"/>
      <c r="AL1097" s="13"/>
      <c r="AM1097" s="13"/>
      <c r="AN1097" s="13"/>
      <c r="AO1097" s="13"/>
      <c r="AP1097" s="13"/>
      <c r="AQ1097" s="13"/>
      <c r="AR1097" s="13"/>
    </row>
    <row r="1098" spans="30:44" x14ac:dyDescent="0.3">
      <c r="AD1098" s="13"/>
      <c r="AE1098" s="13"/>
      <c r="AF1098" s="13"/>
      <c r="AJ1098" s="13"/>
      <c r="AK1098" s="13"/>
      <c r="AL1098" s="13"/>
      <c r="AM1098" s="13"/>
      <c r="AN1098" s="13"/>
      <c r="AO1098" s="13"/>
      <c r="AP1098" s="13"/>
      <c r="AQ1098" s="13"/>
      <c r="AR1098" s="13"/>
    </row>
    <row r="1099" spans="30:44" x14ac:dyDescent="0.3">
      <c r="AD1099" s="13"/>
      <c r="AE1099" s="13"/>
      <c r="AF1099" s="13"/>
      <c r="AJ1099" s="13"/>
      <c r="AK1099" s="13"/>
      <c r="AL1099" s="13"/>
      <c r="AM1099" s="13"/>
      <c r="AN1099" s="13"/>
      <c r="AO1099" s="13"/>
      <c r="AP1099" s="13"/>
      <c r="AQ1099" s="13"/>
      <c r="AR1099" s="13"/>
    </row>
    <row r="1100" spans="30:44" x14ac:dyDescent="0.3">
      <c r="AD1100" s="13"/>
      <c r="AE1100" s="13"/>
      <c r="AF1100" s="13"/>
      <c r="AJ1100" s="13"/>
      <c r="AK1100" s="13"/>
      <c r="AL1100" s="13"/>
      <c r="AM1100" s="13"/>
      <c r="AN1100" s="13"/>
      <c r="AO1100" s="13"/>
      <c r="AP1100" s="13"/>
      <c r="AQ1100" s="13"/>
      <c r="AR1100" s="13"/>
    </row>
    <row r="1101" spans="30:44" x14ac:dyDescent="0.3">
      <c r="AD1101" s="13"/>
      <c r="AE1101" s="13"/>
      <c r="AF1101" s="13"/>
      <c r="AJ1101" s="13"/>
      <c r="AK1101" s="13"/>
      <c r="AL1101" s="13"/>
      <c r="AM1101" s="13"/>
      <c r="AN1101" s="13"/>
      <c r="AO1101" s="13"/>
      <c r="AP1101" s="13"/>
      <c r="AQ1101" s="13"/>
      <c r="AR1101" s="13"/>
    </row>
    <row r="1102" spans="30:44" x14ac:dyDescent="0.3">
      <c r="AD1102" s="13"/>
      <c r="AE1102" s="13"/>
      <c r="AF1102" s="13"/>
      <c r="AJ1102" s="13"/>
      <c r="AK1102" s="13"/>
      <c r="AL1102" s="13"/>
      <c r="AM1102" s="13"/>
      <c r="AN1102" s="13"/>
      <c r="AO1102" s="13"/>
      <c r="AP1102" s="13"/>
      <c r="AQ1102" s="13"/>
      <c r="AR1102" s="13"/>
    </row>
    <row r="1103" spans="30:44" x14ac:dyDescent="0.3">
      <c r="AD1103" s="13"/>
      <c r="AE1103" s="13"/>
      <c r="AF1103" s="13"/>
      <c r="AJ1103" s="13"/>
      <c r="AK1103" s="13"/>
      <c r="AL1103" s="13"/>
      <c r="AM1103" s="13"/>
      <c r="AN1103" s="13"/>
      <c r="AO1103" s="13"/>
      <c r="AP1103" s="13"/>
      <c r="AQ1103" s="13"/>
      <c r="AR1103" s="13"/>
    </row>
    <row r="1104" spans="30:44" x14ac:dyDescent="0.3">
      <c r="AD1104" s="13"/>
      <c r="AE1104" s="13"/>
      <c r="AF1104" s="13"/>
      <c r="AJ1104" s="13"/>
      <c r="AK1104" s="13"/>
      <c r="AL1104" s="13"/>
      <c r="AM1104" s="13"/>
      <c r="AN1104" s="13"/>
      <c r="AO1104" s="13"/>
      <c r="AP1104" s="13"/>
      <c r="AQ1104" s="13"/>
      <c r="AR1104" s="13"/>
    </row>
    <row r="1105" spans="30:44" x14ac:dyDescent="0.3">
      <c r="AD1105" s="13"/>
      <c r="AE1105" s="13"/>
      <c r="AF1105" s="13"/>
      <c r="AJ1105" s="13"/>
      <c r="AK1105" s="13"/>
      <c r="AL1105" s="13"/>
      <c r="AM1105" s="13"/>
      <c r="AN1105" s="13"/>
      <c r="AO1105" s="13"/>
      <c r="AP1105" s="13"/>
      <c r="AQ1105" s="13"/>
      <c r="AR1105" s="13"/>
    </row>
    <row r="1106" spans="30:44" x14ac:dyDescent="0.3">
      <c r="AD1106" s="13"/>
      <c r="AE1106" s="13"/>
      <c r="AF1106" s="13"/>
      <c r="AJ1106" s="13"/>
      <c r="AK1106" s="13"/>
      <c r="AL1106" s="13"/>
      <c r="AM1106" s="13"/>
      <c r="AN1106" s="13"/>
      <c r="AO1106" s="13"/>
      <c r="AP1106" s="13"/>
      <c r="AQ1106" s="13"/>
      <c r="AR1106" s="13"/>
    </row>
    <row r="1107" spans="30:44" x14ac:dyDescent="0.3">
      <c r="AD1107" s="13"/>
      <c r="AE1107" s="13"/>
      <c r="AF1107" s="13"/>
      <c r="AJ1107" s="13"/>
      <c r="AK1107" s="13"/>
      <c r="AL1107" s="13"/>
      <c r="AM1107" s="13"/>
      <c r="AN1107" s="13"/>
      <c r="AO1107" s="13"/>
      <c r="AP1107" s="13"/>
      <c r="AQ1107" s="13"/>
      <c r="AR1107" s="13"/>
    </row>
    <row r="1108" spans="30:44" x14ac:dyDescent="0.3">
      <c r="AD1108" s="13"/>
      <c r="AE1108" s="13"/>
      <c r="AF1108" s="13"/>
      <c r="AJ1108" s="13"/>
      <c r="AK1108" s="13"/>
      <c r="AL1108" s="13"/>
      <c r="AM1108" s="13"/>
      <c r="AN1108" s="13"/>
      <c r="AO1108" s="13"/>
      <c r="AP1108" s="13"/>
      <c r="AQ1108" s="13"/>
      <c r="AR1108" s="13"/>
    </row>
    <row r="1109" spans="30:44" x14ac:dyDescent="0.3">
      <c r="AD1109" s="13"/>
      <c r="AE1109" s="13"/>
      <c r="AF1109" s="13"/>
      <c r="AJ1109" s="13"/>
      <c r="AK1109" s="13"/>
      <c r="AL1109" s="13"/>
      <c r="AM1109" s="13"/>
      <c r="AN1109" s="13"/>
      <c r="AO1109" s="13"/>
      <c r="AP1109" s="13"/>
      <c r="AQ1109" s="13"/>
      <c r="AR1109" s="13"/>
    </row>
    <row r="1110" spans="30:44" x14ac:dyDescent="0.3">
      <c r="AD1110" s="13"/>
      <c r="AE1110" s="13"/>
      <c r="AF1110" s="13"/>
      <c r="AJ1110" s="13"/>
      <c r="AK1110" s="13"/>
      <c r="AL1110" s="13"/>
      <c r="AM1110" s="13"/>
      <c r="AN1110" s="13"/>
      <c r="AO1110" s="13"/>
      <c r="AP1110" s="13"/>
      <c r="AQ1110" s="13"/>
      <c r="AR1110" s="13"/>
    </row>
    <row r="1111" spans="30:44" x14ac:dyDescent="0.3">
      <c r="AD1111" s="13"/>
      <c r="AE1111" s="13"/>
      <c r="AF1111" s="13"/>
      <c r="AJ1111" s="13"/>
      <c r="AK1111" s="13"/>
      <c r="AL1111" s="13"/>
      <c r="AM1111" s="13"/>
      <c r="AN1111" s="13"/>
      <c r="AO1111" s="13"/>
      <c r="AP1111" s="13"/>
      <c r="AQ1111" s="13"/>
      <c r="AR1111" s="13"/>
    </row>
    <row r="1112" spans="30:44" x14ac:dyDescent="0.3">
      <c r="AD1112" s="13"/>
      <c r="AE1112" s="13"/>
      <c r="AF1112" s="13"/>
      <c r="AJ1112" s="13"/>
      <c r="AK1112" s="13"/>
      <c r="AL1112" s="13"/>
      <c r="AM1112" s="13"/>
      <c r="AN1112" s="13"/>
      <c r="AO1112" s="13"/>
      <c r="AP1112" s="13"/>
      <c r="AQ1112" s="13"/>
      <c r="AR1112" s="13"/>
    </row>
    <row r="1113" spans="30:44" x14ac:dyDescent="0.3">
      <c r="AD1113" s="13"/>
      <c r="AE1113" s="13"/>
      <c r="AF1113" s="13"/>
      <c r="AJ1113" s="13"/>
      <c r="AK1113" s="13"/>
      <c r="AL1113" s="13"/>
      <c r="AM1113" s="13"/>
      <c r="AN1113" s="13"/>
      <c r="AO1113" s="13"/>
      <c r="AP1113" s="13"/>
      <c r="AQ1113" s="13"/>
      <c r="AR1113" s="13"/>
    </row>
    <row r="1114" spans="30:44" x14ac:dyDescent="0.3">
      <c r="AD1114" s="13"/>
      <c r="AE1114" s="13"/>
      <c r="AF1114" s="13"/>
      <c r="AJ1114" s="13"/>
      <c r="AK1114" s="13"/>
      <c r="AL1114" s="13"/>
      <c r="AM1114" s="13"/>
      <c r="AN1114" s="13"/>
      <c r="AO1114" s="13"/>
      <c r="AP1114" s="13"/>
      <c r="AQ1114" s="13"/>
      <c r="AR1114" s="13"/>
    </row>
    <row r="1115" spans="30:44" x14ac:dyDescent="0.3">
      <c r="AD1115" s="13"/>
      <c r="AE1115" s="13"/>
      <c r="AF1115" s="13"/>
      <c r="AJ1115" s="13"/>
      <c r="AK1115" s="13"/>
      <c r="AL1115" s="13"/>
      <c r="AM1115" s="13"/>
      <c r="AN1115" s="13"/>
      <c r="AO1115" s="13"/>
      <c r="AP1115" s="13"/>
      <c r="AQ1115" s="13"/>
      <c r="AR1115" s="13"/>
    </row>
    <row r="1116" spans="30:44" x14ac:dyDescent="0.3">
      <c r="AD1116" s="13"/>
      <c r="AE1116" s="13"/>
      <c r="AF1116" s="13"/>
      <c r="AJ1116" s="13"/>
      <c r="AK1116" s="13"/>
      <c r="AL1116" s="13"/>
      <c r="AM1116" s="13"/>
      <c r="AN1116" s="13"/>
      <c r="AO1116" s="13"/>
      <c r="AP1116" s="13"/>
      <c r="AQ1116" s="13"/>
      <c r="AR1116" s="13"/>
    </row>
    <row r="1117" spans="30:44" x14ac:dyDescent="0.3">
      <c r="AD1117" s="13"/>
      <c r="AE1117" s="13"/>
      <c r="AF1117" s="13"/>
      <c r="AJ1117" s="13"/>
      <c r="AK1117" s="13"/>
      <c r="AL1117" s="13"/>
      <c r="AM1117" s="13"/>
      <c r="AN1117" s="13"/>
      <c r="AO1117" s="13"/>
      <c r="AP1117" s="13"/>
      <c r="AQ1117" s="13"/>
      <c r="AR1117" s="13"/>
    </row>
    <row r="1118" spans="30:44" x14ac:dyDescent="0.3">
      <c r="AD1118" s="13"/>
      <c r="AE1118" s="13"/>
      <c r="AF1118" s="13"/>
      <c r="AJ1118" s="13"/>
      <c r="AK1118" s="13"/>
      <c r="AL1118" s="13"/>
      <c r="AM1118" s="13"/>
      <c r="AN1118" s="13"/>
      <c r="AO1118" s="13"/>
      <c r="AP1118" s="13"/>
      <c r="AQ1118" s="13"/>
      <c r="AR1118" s="13"/>
    </row>
    <row r="1119" spans="30:44" x14ac:dyDescent="0.3">
      <c r="AD1119" s="13"/>
      <c r="AE1119" s="13"/>
      <c r="AF1119" s="13"/>
      <c r="AJ1119" s="13"/>
      <c r="AK1119" s="13"/>
      <c r="AL1119" s="13"/>
      <c r="AM1119" s="13"/>
      <c r="AN1119" s="13"/>
      <c r="AO1119" s="13"/>
      <c r="AP1119" s="13"/>
      <c r="AQ1119" s="13"/>
      <c r="AR1119" s="13"/>
    </row>
    <row r="1120" spans="30:44" x14ac:dyDescent="0.3">
      <c r="AD1120" s="13"/>
      <c r="AE1120" s="13"/>
      <c r="AF1120" s="13"/>
      <c r="AJ1120" s="13"/>
      <c r="AK1120" s="13"/>
      <c r="AL1120" s="13"/>
      <c r="AM1120" s="13"/>
      <c r="AN1120" s="13"/>
      <c r="AO1120" s="13"/>
      <c r="AP1120" s="13"/>
      <c r="AQ1120" s="13"/>
      <c r="AR1120" s="13"/>
    </row>
    <row r="1121" spans="30:44" x14ac:dyDescent="0.3">
      <c r="AD1121" s="13"/>
      <c r="AE1121" s="13"/>
      <c r="AF1121" s="13"/>
      <c r="AJ1121" s="13"/>
      <c r="AK1121" s="13"/>
      <c r="AL1121" s="13"/>
      <c r="AM1121" s="13"/>
      <c r="AN1121" s="13"/>
      <c r="AO1121" s="13"/>
      <c r="AP1121" s="13"/>
      <c r="AQ1121" s="13"/>
      <c r="AR1121" s="13"/>
    </row>
    <row r="1122" spans="30:44" x14ac:dyDescent="0.3">
      <c r="AD1122" s="13"/>
      <c r="AE1122" s="13"/>
      <c r="AF1122" s="13"/>
      <c r="AJ1122" s="13"/>
      <c r="AK1122" s="13"/>
      <c r="AL1122" s="13"/>
      <c r="AM1122" s="13"/>
      <c r="AN1122" s="13"/>
      <c r="AO1122" s="13"/>
      <c r="AP1122" s="13"/>
      <c r="AQ1122" s="13"/>
      <c r="AR1122" s="13"/>
    </row>
    <row r="1123" spans="30:44" x14ac:dyDescent="0.3">
      <c r="AD1123" s="13"/>
      <c r="AE1123" s="13"/>
      <c r="AF1123" s="13"/>
      <c r="AJ1123" s="13"/>
      <c r="AK1123" s="13"/>
      <c r="AL1123" s="13"/>
      <c r="AM1123" s="13"/>
      <c r="AN1123" s="13"/>
      <c r="AO1123" s="13"/>
      <c r="AP1123" s="13"/>
      <c r="AQ1123" s="13"/>
      <c r="AR1123" s="13"/>
    </row>
    <row r="1124" spans="30:44" x14ac:dyDescent="0.3">
      <c r="AD1124" s="13"/>
      <c r="AE1124" s="13"/>
      <c r="AF1124" s="13"/>
      <c r="AJ1124" s="13"/>
      <c r="AK1124" s="13"/>
      <c r="AL1124" s="13"/>
      <c r="AM1124" s="13"/>
      <c r="AN1124" s="13"/>
      <c r="AO1124" s="13"/>
      <c r="AP1124" s="13"/>
      <c r="AQ1124" s="13"/>
      <c r="AR1124" s="13"/>
    </row>
    <row r="1125" spans="30:44" x14ac:dyDescent="0.3">
      <c r="AD1125" s="13"/>
      <c r="AE1125" s="13"/>
      <c r="AF1125" s="13"/>
      <c r="AJ1125" s="13"/>
      <c r="AK1125" s="13"/>
      <c r="AL1125" s="13"/>
      <c r="AM1125" s="13"/>
      <c r="AN1125" s="13"/>
      <c r="AO1125" s="13"/>
      <c r="AP1125" s="13"/>
      <c r="AQ1125" s="13"/>
      <c r="AR1125" s="13"/>
    </row>
    <row r="1126" spans="30:44" x14ac:dyDescent="0.3">
      <c r="AD1126" s="13"/>
      <c r="AE1126" s="13"/>
      <c r="AF1126" s="13"/>
      <c r="AJ1126" s="13"/>
      <c r="AK1126" s="13"/>
      <c r="AL1126" s="13"/>
      <c r="AM1126" s="13"/>
      <c r="AN1126" s="13"/>
      <c r="AO1126" s="13"/>
      <c r="AP1126" s="13"/>
      <c r="AQ1126" s="13"/>
      <c r="AR1126" s="13"/>
    </row>
    <row r="1127" spans="30:44" x14ac:dyDescent="0.3">
      <c r="AD1127" s="13"/>
      <c r="AE1127" s="13"/>
      <c r="AF1127" s="13"/>
      <c r="AJ1127" s="13"/>
      <c r="AK1127" s="13"/>
      <c r="AL1127" s="13"/>
      <c r="AM1127" s="13"/>
      <c r="AN1127" s="13"/>
      <c r="AO1127" s="13"/>
      <c r="AP1127" s="13"/>
      <c r="AQ1127" s="13"/>
      <c r="AR1127" s="13"/>
    </row>
    <row r="1128" spans="30:44" x14ac:dyDescent="0.3">
      <c r="AD1128" s="13"/>
      <c r="AE1128" s="13"/>
      <c r="AF1128" s="13"/>
      <c r="AJ1128" s="13"/>
      <c r="AK1128" s="13"/>
      <c r="AL1128" s="13"/>
      <c r="AM1128" s="13"/>
      <c r="AN1128" s="13"/>
      <c r="AO1128" s="13"/>
      <c r="AP1128" s="13"/>
      <c r="AQ1128" s="13"/>
      <c r="AR1128" s="13"/>
    </row>
    <row r="1129" spans="30:44" x14ac:dyDescent="0.3">
      <c r="AD1129" s="13"/>
      <c r="AE1129" s="13"/>
      <c r="AF1129" s="13"/>
      <c r="AJ1129" s="13"/>
      <c r="AK1129" s="13"/>
      <c r="AL1129" s="13"/>
      <c r="AM1129" s="13"/>
      <c r="AN1129" s="13"/>
      <c r="AO1129" s="13"/>
      <c r="AP1129" s="13"/>
      <c r="AQ1129" s="13"/>
      <c r="AR1129" s="13"/>
    </row>
    <row r="1130" spans="30:44" x14ac:dyDescent="0.3">
      <c r="AD1130" s="13"/>
      <c r="AE1130" s="13"/>
      <c r="AF1130" s="13"/>
      <c r="AJ1130" s="13"/>
      <c r="AK1130" s="13"/>
      <c r="AL1130" s="13"/>
      <c r="AM1130" s="13"/>
      <c r="AN1130" s="13"/>
      <c r="AO1130" s="13"/>
      <c r="AP1130" s="13"/>
      <c r="AQ1130" s="13"/>
      <c r="AR1130" s="13"/>
    </row>
    <row r="1131" spans="30:44" x14ac:dyDescent="0.3">
      <c r="AD1131" s="13"/>
      <c r="AE1131" s="13"/>
      <c r="AF1131" s="13"/>
      <c r="AJ1131" s="13"/>
      <c r="AK1131" s="13"/>
      <c r="AL1131" s="13"/>
      <c r="AM1131" s="13"/>
      <c r="AN1131" s="13"/>
      <c r="AO1131" s="13"/>
      <c r="AP1131" s="13"/>
      <c r="AQ1131" s="13"/>
      <c r="AR1131" s="13"/>
    </row>
    <row r="1132" spans="30:44" x14ac:dyDescent="0.3">
      <c r="AD1132" s="13"/>
      <c r="AE1132" s="13"/>
      <c r="AF1132" s="13"/>
      <c r="AJ1132" s="13"/>
      <c r="AK1132" s="13"/>
      <c r="AL1132" s="13"/>
      <c r="AM1132" s="13"/>
      <c r="AN1132" s="13"/>
      <c r="AO1132" s="13"/>
      <c r="AP1132" s="13"/>
      <c r="AQ1132" s="13"/>
      <c r="AR1132" s="13"/>
    </row>
    <row r="1133" spans="30:44" x14ac:dyDescent="0.3">
      <c r="AD1133" s="13"/>
      <c r="AE1133" s="13"/>
      <c r="AF1133" s="13"/>
      <c r="AJ1133" s="13"/>
      <c r="AK1133" s="13"/>
      <c r="AL1133" s="13"/>
      <c r="AM1133" s="13"/>
      <c r="AN1133" s="13"/>
      <c r="AO1133" s="13"/>
      <c r="AP1133" s="13"/>
      <c r="AQ1133" s="13"/>
      <c r="AR1133" s="13"/>
    </row>
    <row r="1134" spans="30:44" x14ac:dyDescent="0.3">
      <c r="AD1134" s="13"/>
      <c r="AE1134" s="13"/>
      <c r="AF1134" s="13"/>
      <c r="AJ1134" s="13"/>
      <c r="AK1134" s="13"/>
      <c r="AL1134" s="13"/>
      <c r="AM1134" s="13"/>
      <c r="AN1134" s="13"/>
      <c r="AO1134" s="13"/>
      <c r="AP1134" s="13"/>
      <c r="AQ1134" s="13"/>
      <c r="AR1134" s="13"/>
    </row>
    <row r="1135" spans="30:44" x14ac:dyDescent="0.3">
      <c r="AD1135" s="13"/>
      <c r="AE1135" s="13"/>
      <c r="AF1135" s="13"/>
      <c r="AJ1135" s="13"/>
      <c r="AK1135" s="13"/>
      <c r="AL1135" s="13"/>
      <c r="AM1135" s="13"/>
      <c r="AN1135" s="13"/>
      <c r="AO1135" s="13"/>
      <c r="AP1135" s="13"/>
      <c r="AQ1135" s="13"/>
      <c r="AR1135" s="13"/>
    </row>
    <row r="1136" spans="30:44" x14ac:dyDescent="0.3">
      <c r="AD1136" s="13"/>
      <c r="AE1136" s="13"/>
      <c r="AF1136" s="13"/>
      <c r="AJ1136" s="13"/>
      <c r="AK1136" s="13"/>
      <c r="AL1136" s="13"/>
      <c r="AM1136" s="13"/>
      <c r="AN1136" s="13"/>
      <c r="AO1136" s="13"/>
      <c r="AP1136" s="13"/>
      <c r="AQ1136" s="13"/>
      <c r="AR1136" s="13"/>
    </row>
    <row r="1137" spans="30:44" x14ac:dyDescent="0.3">
      <c r="AD1137" s="13"/>
      <c r="AE1137" s="13"/>
      <c r="AF1137" s="13"/>
      <c r="AJ1137" s="13"/>
      <c r="AK1137" s="13"/>
      <c r="AL1137" s="13"/>
      <c r="AM1137" s="13"/>
      <c r="AN1137" s="13"/>
      <c r="AO1137" s="13"/>
      <c r="AP1137" s="13"/>
      <c r="AQ1137" s="13"/>
      <c r="AR1137" s="13"/>
    </row>
    <row r="1138" spans="30:44" x14ac:dyDescent="0.3">
      <c r="AD1138" s="13"/>
      <c r="AE1138" s="13"/>
      <c r="AF1138" s="13"/>
      <c r="AJ1138" s="13"/>
      <c r="AK1138" s="13"/>
      <c r="AL1138" s="13"/>
      <c r="AM1138" s="13"/>
      <c r="AN1138" s="13"/>
      <c r="AO1138" s="13"/>
      <c r="AP1138" s="13"/>
      <c r="AQ1138" s="13"/>
      <c r="AR1138" s="13"/>
    </row>
    <row r="1139" spans="30:44" x14ac:dyDescent="0.3">
      <c r="AD1139" s="13"/>
      <c r="AE1139" s="13"/>
      <c r="AF1139" s="13"/>
      <c r="AJ1139" s="13"/>
      <c r="AK1139" s="13"/>
      <c r="AL1139" s="13"/>
      <c r="AM1139" s="13"/>
      <c r="AN1139" s="13"/>
      <c r="AO1139" s="13"/>
      <c r="AP1139" s="13"/>
      <c r="AQ1139" s="13"/>
      <c r="AR1139" s="13"/>
    </row>
    <row r="1140" spans="30:44" x14ac:dyDescent="0.3">
      <c r="AD1140" s="13"/>
      <c r="AE1140" s="13"/>
      <c r="AF1140" s="13"/>
      <c r="AJ1140" s="13"/>
      <c r="AK1140" s="13"/>
      <c r="AL1140" s="13"/>
      <c r="AM1140" s="13"/>
      <c r="AN1140" s="13"/>
      <c r="AO1140" s="13"/>
      <c r="AP1140" s="13"/>
      <c r="AQ1140" s="13"/>
      <c r="AR1140" s="13"/>
    </row>
    <row r="1141" spans="30:44" x14ac:dyDescent="0.3">
      <c r="AD1141" s="13"/>
      <c r="AE1141" s="13"/>
      <c r="AF1141" s="13"/>
      <c r="AJ1141" s="13"/>
      <c r="AK1141" s="13"/>
      <c r="AL1141" s="13"/>
      <c r="AM1141" s="13"/>
      <c r="AN1141" s="13"/>
      <c r="AO1141" s="13"/>
      <c r="AP1141" s="13"/>
      <c r="AQ1141" s="13"/>
      <c r="AR1141" s="13"/>
    </row>
    <row r="1142" spans="30:44" x14ac:dyDescent="0.3">
      <c r="AD1142" s="13"/>
      <c r="AE1142" s="13"/>
      <c r="AF1142" s="13"/>
      <c r="AJ1142" s="13"/>
      <c r="AK1142" s="13"/>
      <c r="AL1142" s="13"/>
      <c r="AM1142" s="13"/>
      <c r="AN1142" s="13"/>
      <c r="AO1142" s="13"/>
      <c r="AP1142" s="13"/>
      <c r="AQ1142" s="13"/>
      <c r="AR1142" s="13"/>
    </row>
    <row r="1143" spans="30:44" x14ac:dyDescent="0.3">
      <c r="AD1143" s="13"/>
      <c r="AE1143" s="13"/>
      <c r="AF1143" s="13"/>
      <c r="AJ1143" s="13"/>
      <c r="AK1143" s="13"/>
      <c r="AL1143" s="13"/>
      <c r="AM1143" s="13"/>
      <c r="AN1143" s="13"/>
      <c r="AO1143" s="13"/>
      <c r="AP1143" s="13"/>
      <c r="AQ1143" s="13"/>
      <c r="AR1143" s="13"/>
    </row>
    <row r="1144" spans="30:44" x14ac:dyDescent="0.3">
      <c r="AD1144" s="13"/>
      <c r="AE1144" s="13"/>
      <c r="AF1144" s="13"/>
      <c r="AJ1144" s="13"/>
      <c r="AK1144" s="13"/>
      <c r="AL1144" s="13"/>
      <c r="AM1144" s="13"/>
      <c r="AN1144" s="13"/>
      <c r="AO1144" s="13"/>
      <c r="AP1144" s="13"/>
      <c r="AQ1144" s="13"/>
      <c r="AR1144" s="13"/>
    </row>
    <row r="1145" spans="30:44" x14ac:dyDescent="0.3">
      <c r="AD1145" s="13"/>
      <c r="AE1145" s="13"/>
      <c r="AF1145" s="13"/>
      <c r="AJ1145" s="13"/>
      <c r="AK1145" s="13"/>
      <c r="AL1145" s="13"/>
      <c r="AM1145" s="13"/>
      <c r="AN1145" s="13"/>
      <c r="AO1145" s="13"/>
      <c r="AP1145" s="13"/>
      <c r="AQ1145" s="13"/>
      <c r="AR1145" s="13"/>
    </row>
    <row r="1146" spans="30:44" x14ac:dyDescent="0.3">
      <c r="AD1146" s="13"/>
      <c r="AE1146" s="13"/>
      <c r="AF1146" s="13"/>
      <c r="AJ1146" s="13"/>
      <c r="AK1146" s="13"/>
      <c r="AL1146" s="13"/>
      <c r="AM1146" s="13"/>
      <c r="AN1146" s="13"/>
      <c r="AO1146" s="13"/>
      <c r="AP1146" s="13"/>
      <c r="AQ1146" s="13"/>
      <c r="AR1146" s="13"/>
    </row>
    <row r="1147" spans="30:44" x14ac:dyDescent="0.3">
      <c r="AD1147" s="13"/>
      <c r="AE1147" s="13"/>
      <c r="AF1147" s="13"/>
      <c r="AJ1147" s="13"/>
      <c r="AK1147" s="13"/>
      <c r="AL1147" s="13"/>
      <c r="AM1147" s="13"/>
      <c r="AN1147" s="13"/>
      <c r="AO1147" s="13"/>
      <c r="AP1147" s="13"/>
      <c r="AQ1147" s="13"/>
      <c r="AR1147" s="13"/>
    </row>
    <row r="1148" spans="30:44" x14ac:dyDescent="0.3">
      <c r="AD1148" s="13"/>
      <c r="AE1148" s="13"/>
      <c r="AF1148" s="13"/>
      <c r="AJ1148" s="13"/>
      <c r="AK1148" s="13"/>
      <c r="AL1148" s="13"/>
      <c r="AM1148" s="13"/>
      <c r="AN1148" s="13"/>
      <c r="AO1148" s="13"/>
      <c r="AP1148" s="13"/>
      <c r="AQ1148" s="13"/>
      <c r="AR1148" s="13"/>
    </row>
    <row r="1149" spans="30:44" x14ac:dyDescent="0.3">
      <c r="AD1149" s="13"/>
      <c r="AE1149" s="13"/>
      <c r="AF1149" s="13"/>
      <c r="AJ1149" s="13"/>
      <c r="AK1149" s="13"/>
      <c r="AL1149" s="13"/>
      <c r="AM1149" s="13"/>
      <c r="AN1149" s="13"/>
      <c r="AO1149" s="13"/>
      <c r="AP1149" s="13"/>
      <c r="AQ1149" s="13"/>
      <c r="AR1149" s="13"/>
    </row>
    <row r="1150" spans="30:44" x14ac:dyDescent="0.3">
      <c r="AD1150" s="13"/>
      <c r="AE1150" s="13"/>
      <c r="AF1150" s="13"/>
      <c r="AJ1150" s="13"/>
      <c r="AK1150" s="13"/>
      <c r="AL1150" s="13"/>
      <c r="AM1150" s="13"/>
      <c r="AN1150" s="13"/>
      <c r="AO1150" s="13"/>
      <c r="AP1150" s="13"/>
      <c r="AQ1150" s="13"/>
      <c r="AR1150" s="13"/>
    </row>
    <row r="1151" spans="30:44" x14ac:dyDescent="0.3">
      <c r="AD1151" s="13"/>
      <c r="AE1151" s="13"/>
      <c r="AF1151" s="13"/>
      <c r="AJ1151" s="13"/>
      <c r="AK1151" s="13"/>
      <c r="AL1151" s="13"/>
      <c r="AM1151" s="13"/>
      <c r="AN1151" s="13"/>
      <c r="AO1151" s="13"/>
      <c r="AP1151" s="13"/>
      <c r="AQ1151" s="13"/>
      <c r="AR1151" s="13"/>
    </row>
    <row r="1152" spans="30:44" x14ac:dyDescent="0.3">
      <c r="AD1152" s="13"/>
      <c r="AE1152" s="13"/>
      <c r="AF1152" s="13"/>
      <c r="AJ1152" s="13"/>
      <c r="AK1152" s="13"/>
      <c r="AL1152" s="13"/>
      <c r="AM1152" s="13"/>
      <c r="AN1152" s="13"/>
      <c r="AO1152" s="13"/>
      <c r="AP1152" s="13"/>
      <c r="AQ1152" s="13"/>
      <c r="AR1152" s="13"/>
    </row>
    <row r="1153" spans="30:44" x14ac:dyDescent="0.3">
      <c r="AD1153" s="13"/>
      <c r="AE1153" s="13"/>
      <c r="AF1153" s="13"/>
      <c r="AJ1153" s="13"/>
      <c r="AK1153" s="13"/>
      <c r="AL1153" s="13"/>
      <c r="AM1153" s="13"/>
      <c r="AN1153" s="13"/>
      <c r="AO1153" s="13"/>
      <c r="AP1153" s="13"/>
      <c r="AQ1153" s="13"/>
      <c r="AR1153" s="13"/>
    </row>
    <row r="1154" spans="30:44" x14ac:dyDescent="0.3">
      <c r="AD1154" s="13"/>
      <c r="AE1154" s="13"/>
      <c r="AF1154" s="13"/>
      <c r="AJ1154" s="13"/>
      <c r="AK1154" s="13"/>
      <c r="AL1154" s="13"/>
      <c r="AM1154" s="13"/>
      <c r="AN1154" s="13"/>
      <c r="AO1154" s="13"/>
      <c r="AP1154" s="13"/>
      <c r="AQ1154" s="13"/>
      <c r="AR1154" s="13"/>
    </row>
    <row r="1155" spans="30:44" x14ac:dyDescent="0.3">
      <c r="AD1155" s="13"/>
      <c r="AE1155" s="13"/>
      <c r="AF1155" s="13"/>
      <c r="AJ1155" s="13"/>
      <c r="AK1155" s="13"/>
      <c r="AL1155" s="13"/>
      <c r="AM1155" s="13"/>
      <c r="AN1155" s="13"/>
      <c r="AO1155" s="13"/>
      <c r="AP1155" s="13"/>
      <c r="AQ1155" s="13"/>
      <c r="AR1155" s="13"/>
    </row>
    <row r="1156" spans="30:44" x14ac:dyDescent="0.3">
      <c r="AD1156" s="13"/>
      <c r="AE1156" s="13"/>
      <c r="AF1156" s="13"/>
      <c r="AJ1156" s="13"/>
      <c r="AK1156" s="13"/>
      <c r="AL1156" s="13"/>
      <c r="AM1156" s="13"/>
      <c r="AN1156" s="13"/>
      <c r="AO1156" s="13"/>
      <c r="AP1156" s="13"/>
      <c r="AQ1156" s="13"/>
      <c r="AR1156" s="13"/>
    </row>
    <row r="1157" spans="30:44" x14ac:dyDescent="0.3">
      <c r="AD1157" s="13"/>
      <c r="AE1157" s="13"/>
      <c r="AF1157" s="13"/>
      <c r="AJ1157" s="13"/>
      <c r="AK1157" s="13"/>
      <c r="AL1157" s="13"/>
      <c r="AM1157" s="13"/>
      <c r="AN1157" s="13"/>
      <c r="AO1157" s="13"/>
      <c r="AP1157" s="13"/>
      <c r="AQ1157" s="13"/>
      <c r="AR1157" s="13"/>
    </row>
    <row r="1158" spans="30:44" x14ac:dyDescent="0.3">
      <c r="AD1158" s="13"/>
      <c r="AE1158" s="13"/>
      <c r="AF1158" s="13"/>
      <c r="AJ1158" s="13"/>
      <c r="AK1158" s="13"/>
      <c r="AL1158" s="13"/>
      <c r="AM1158" s="13"/>
      <c r="AN1158" s="13"/>
      <c r="AO1158" s="13"/>
      <c r="AP1158" s="13"/>
      <c r="AQ1158" s="13"/>
      <c r="AR1158" s="13"/>
    </row>
    <row r="1159" spans="30:44" x14ac:dyDescent="0.3">
      <c r="AD1159" s="13"/>
      <c r="AE1159" s="13"/>
      <c r="AF1159" s="13"/>
      <c r="AJ1159" s="13"/>
      <c r="AK1159" s="13"/>
      <c r="AL1159" s="13"/>
      <c r="AM1159" s="13"/>
      <c r="AN1159" s="13"/>
      <c r="AO1159" s="13"/>
      <c r="AP1159" s="13"/>
      <c r="AQ1159" s="13"/>
      <c r="AR1159" s="13"/>
    </row>
    <row r="1160" spans="30:44" x14ac:dyDescent="0.3">
      <c r="AD1160" s="13"/>
      <c r="AE1160" s="13"/>
      <c r="AF1160" s="13"/>
      <c r="AJ1160" s="13"/>
      <c r="AK1160" s="13"/>
      <c r="AL1160" s="13"/>
      <c r="AM1160" s="13"/>
      <c r="AN1160" s="13"/>
      <c r="AO1160" s="13"/>
      <c r="AP1160" s="13"/>
      <c r="AQ1160" s="13"/>
      <c r="AR1160" s="13"/>
    </row>
    <row r="1161" spans="30:44" x14ac:dyDescent="0.3">
      <c r="AD1161" s="13"/>
      <c r="AE1161" s="13"/>
      <c r="AF1161" s="13"/>
      <c r="AJ1161" s="13"/>
      <c r="AK1161" s="13"/>
      <c r="AL1161" s="13"/>
      <c r="AM1161" s="13"/>
      <c r="AN1161" s="13"/>
      <c r="AO1161" s="13"/>
      <c r="AP1161" s="13"/>
      <c r="AQ1161" s="13"/>
      <c r="AR1161" s="13"/>
    </row>
    <row r="1162" spans="30:44" x14ac:dyDescent="0.3">
      <c r="AD1162" s="13"/>
      <c r="AE1162" s="13"/>
      <c r="AF1162" s="13"/>
      <c r="AJ1162" s="13"/>
      <c r="AK1162" s="13"/>
      <c r="AL1162" s="13"/>
      <c r="AM1162" s="13"/>
      <c r="AN1162" s="13"/>
      <c r="AO1162" s="13"/>
      <c r="AP1162" s="13"/>
      <c r="AQ1162" s="13"/>
      <c r="AR1162" s="13"/>
    </row>
    <row r="1163" spans="30:44" x14ac:dyDescent="0.3">
      <c r="AD1163" s="13"/>
      <c r="AE1163" s="13"/>
      <c r="AF1163" s="13"/>
      <c r="AJ1163" s="13"/>
      <c r="AK1163" s="13"/>
      <c r="AL1163" s="13"/>
      <c r="AM1163" s="13"/>
      <c r="AN1163" s="13"/>
      <c r="AO1163" s="13"/>
      <c r="AP1163" s="13"/>
      <c r="AQ1163" s="13"/>
      <c r="AR1163" s="13"/>
    </row>
    <row r="1164" spans="30:44" x14ac:dyDescent="0.3">
      <c r="AD1164" s="13"/>
      <c r="AE1164" s="13"/>
      <c r="AF1164" s="13"/>
      <c r="AJ1164" s="13"/>
      <c r="AK1164" s="13"/>
      <c r="AL1164" s="13"/>
      <c r="AM1164" s="13"/>
      <c r="AN1164" s="13"/>
      <c r="AO1164" s="13"/>
      <c r="AP1164" s="13"/>
      <c r="AQ1164" s="13"/>
      <c r="AR1164" s="13"/>
    </row>
    <row r="1165" spans="30:44" x14ac:dyDescent="0.3">
      <c r="AD1165" s="13"/>
      <c r="AE1165" s="13"/>
      <c r="AF1165" s="13"/>
      <c r="AJ1165" s="13"/>
      <c r="AK1165" s="13"/>
      <c r="AL1165" s="13"/>
      <c r="AM1165" s="13"/>
      <c r="AN1165" s="13"/>
      <c r="AO1165" s="13"/>
      <c r="AP1165" s="13"/>
      <c r="AQ1165" s="13"/>
      <c r="AR1165" s="13"/>
    </row>
    <row r="1166" spans="30:44" x14ac:dyDescent="0.3">
      <c r="AD1166" s="13"/>
      <c r="AE1166" s="13"/>
      <c r="AF1166" s="13"/>
      <c r="AJ1166" s="13"/>
      <c r="AK1166" s="13"/>
      <c r="AL1166" s="13"/>
      <c r="AM1166" s="13"/>
      <c r="AN1166" s="13"/>
      <c r="AO1166" s="13"/>
      <c r="AP1166" s="13"/>
      <c r="AQ1166" s="13"/>
      <c r="AR1166" s="13"/>
    </row>
    <row r="1167" spans="30:44" x14ac:dyDescent="0.3">
      <c r="AD1167" s="13"/>
      <c r="AE1167" s="13"/>
      <c r="AF1167" s="13"/>
      <c r="AJ1167" s="13"/>
      <c r="AK1167" s="13"/>
      <c r="AL1167" s="13"/>
      <c r="AM1167" s="13"/>
      <c r="AN1167" s="13"/>
      <c r="AO1167" s="13"/>
      <c r="AP1167" s="13"/>
      <c r="AQ1167" s="13"/>
      <c r="AR1167" s="13"/>
    </row>
    <row r="1168" spans="30:44" x14ac:dyDescent="0.3">
      <c r="AD1168" s="13"/>
      <c r="AE1168" s="13"/>
      <c r="AF1168" s="13"/>
      <c r="AJ1168" s="13"/>
      <c r="AK1168" s="13"/>
      <c r="AL1168" s="13"/>
      <c r="AM1168" s="13"/>
      <c r="AN1168" s="13"/>
      <c r="AO1168" s="13"/>
      <c r="AP1168" s="13"/>
      <c r="AQ1168" s="13"/>
      <c r="AR1168" s="13"/>
    </row>
    <row r="1169" spans="30:44" x14ac:dyDescent="0.3">
      <c r="AD1169" s="13"/>
      <c r="AE1169" s="13"/>
      <c r="AF1169" s="13"/>
      <c r="AJ1169" s="13"/>
      <c r="AK1169" s="13"/>
      <c r="AL1169" s="13"/>
      <c r="AM1169" s="13"/>
      <c r="AN1169" s="13"/>
      <c r="AO1169" s="13"/>
      <c r="AP1169" s="13"/>
      <c r="AQ1169" s="13"/>
      <c r="AR1169" s="13"/>
    </row>
    <row r="1170" spans="30:44" x14ac:dyDescent="0.3">
      <c r="AD1170" s="13"/>
      <c r="AE1170" s="13"/>
      <c r="AF1170" s="13"/>
      <c r="AJ1170" s="13"/>
      <c r="AK1170" s="13"/>
      <c r="AL1170" s="13"/>
      <c r="AM1170" s="13"/>
      <c r="AN1170" s="13"/>
      <c r="AO1170" s="13"/>
      <c r="AP1170" s="13"/>
      <c r="AQ1170" s="13"/>
      <c r="AR1170" s="13"/>
    </row>
    <row r="1171" spans="30:44" x14ac:dyDescent="0.3">
      <c r="AD1171" s="13"/>
      <c r="AE1171" s="13"/>
      <c r="AF1171" s="13"/>
      <c r="AJ1171" s="13"/>
      <c r="AK1171" s="13"/>
      <c r="AL1171" s="13"/>
      <c r="AM1171" s="13"/>
      <c r="AN1171" s="13"/>
      <c r="AO1171" s="13"/>
      <c r="AP1171" s="13"/>
      <c r="AQ1171" s="13"/>
      <c r="AR1171" s="13"/>
    </row>
    <row r="1172" spans="30:44" x14ac:dyDescent="0.3">
      <c r="AD1172" s="13"/>
      <c r="AE1172" s="13"/>
      <c r="AF1172" s="13"/>
      <c r="AJ1172" s="13"/>
      <c r="AK1172" s="13"/>
      <c r="AL1172" s="13"/>
      <c r="AM1172" s="13"/>
      <c r="AN1172" s="13"/>
      <c r="AO1172" s="13"/>
      <c r="AP1172" s="13"/>
      <c r="AQ1172" s="13"/>
      <c r="AR1172" s="13"/>
    </row>
    <row r="1173" spans="30:44" x14ac:dyDescent="0.3">
      <c r="AD1173" s="13"/>
      <c r="AE1173" s="13"/>
      <c r="AF1173" s="13"/>
      <c r="AJ1173" s="13"/>
      <c r="AK1173" s="13"/>
      <c r="AL1173" s="13"/>
      <c r="AM1173" s="13"/>
      <c r="AN1173" s="13"/>
      <c r="AO1173" s="13"/>
      <c r="AP1173" s="13"/>
      <c r="AQ1173" s="13"/>
      <c r="AR1173" s="13"/>
    </row>
    <row r="1174" spans="30:44" x14ac:dyDescent="0.3">
      <c r="AD1174" s="13"/>
      <c r="AE1174" s="13"/>
      <c r="AF1174" s="13"/>
      <c r="AJ1174" s="13"/>
      <c r="AK1174" s="13"/>
      <c r="AL1174" s="13"/>
      <c r="AM1174" s="13"/>
      <c r="AN1174" s="13"/>
      <c r="AO1174" s="13"/>
      <c r="AP1174" s="13"/>
      <c r="AQ1174" s="13"/>
      <c r="AR1174" s="13"/>
    </row>
    <row r="1175" spans="30:44" x14ac:dyDescent="0.3">
      <c r="AD1175" s="13"/>
      <c r="AE1175" s="13"/>
      <c r="AF1175" s="13"/>
      <c r="AJ1175" s="13"/>
      <c r="AK1175" s="13"/>
      <c r="AL1175" s="13"/>
      <c r="AM1175" s="13"/>
      <c r="AN1175" s="13"/>
      <c r="AO1175" s="13"/>
      <c r="AP1175" s="13"/>
      <c r="AQ1175" s="13"/>
      <c r="AR1175" s="13"/>
    </row>
    <row r="1176" spans="30:44" x14ac:dyDescent="0.3">
      <c r="AD1176" s="13"/>
      <c r="AE1176" s="13"/>
      <c r="AF1176" s="13"/>
      <c r="AJ1176" s="13"/>
      <c r="AK1176" s="13"/>
      <c r="AL1176" s="13"/>
      <c r="AM1176" s="13"/>
      <c r="AN1176" s="13"/>
      <c r="AO1176" s="13"/>
      <c r="AP1176" s="13"/>
      <c r="AQ1176" s="13"/>
      <c r="AR1176" s="13"/>
    </row>
    <row r="1177" spans="30:44" x14ac:dyDescent="0.3">
      <c r="AD1177" s="13"/>
      <c r="AE1177" s="13"/>
      <c r="AF1177" s="13"/>
      <c r="AJ1177" s="13"/>
      <c r="AK1177" s="13"/>
      <c r="AL1177" s="13"/>
      <c r="AM1177" s="13"/>
      <c r="AN1177" s="13"/>
      <c r="AO1177" s="13"/>
      <c r="AP1177" s="13"/>
      <c r="AQ1177" s="13"/>
      <c r="AR1177" s="13"/>
    </row>
    <row r="1178" spans="30:44" x14ac:dyDescent="0.3">
      <c r="AD1178" s="13"/>
      <c r="AE1178" s="13"/>
      <c r="AF1178" s="13"/>
      <c r="AJ1178" s="13"/>
      <c r="AK1178" s="13"/>
      <c r="AL1178" s="13"/>
      <c r="AM1178" s="13"/>
      <c r="AN1178" s="13"/>
      <c r="AO1178" s="13"/>
      <c r="AP1178" s="13"/>
      <c r="AQ1178" s="13"/>
      <c r="AR1178" s="13"/>
    </row>
    <row r="1179" spans="30:44" x14ac:dyDescent="0.3">
      <c r="AD1179" s="13"/>
      <c r="AE1179" s="13"/>
      <c r="AF1179" s="13"/>
      <c r="AJ1179" s="13"/>
      <c r="AK1179" s="13"/>
      <c r="AL1179" s="13"/>
      <c r="AM1179" s="13"/>
      <c r="AN1179" s="13"/>
      <c r="AO1179" s="13"/>
      <c r="AP1179" s="13"/>
      <c r="AQ1179" s="13"/>
      <c r="AR1179" s="13"/>
    </row>
    <row r="1180" spans="30:44" x14ac:dyDescent="0.3">
      <c r="AD1180" s="13"/>
      <c r="AE1180" s="13"/>
      <c r="AF1180" s="13"/>
      <c r="AJ1180" s="13"/>
      <c r="AK1180" s="13"/>
      <c r="AL1180" s="13"/>
      <c r="AM1180" s="13"/>
      <c r="AN1180" s="13"/>
      <c r="AO1180" s="13"/>
      <c r="AP1180" s="13"/>
      <c r="AQ1180" s="13"/>
      <c r="AR1180" s="13"/>
    </row>
    <row r="1181" spans="30:44" x14ac:dyDescent="0.3">
      <c r="AD1181" s="13"/>
      <c r="AE1181" s="13"/>
      <c r="AF1181" s="13"/>
      <c r="AJ1181" s="13"/>
      <c r="AK1181" s="13"/>
      <c r="AL1181" s="13"/>
      <c r="AM1181" s="13"/>
      <c r="AN1181" s="13"/>
      <c r="AO1181" s="13"/>
      <c r="AP1181" s="13"/>
      <c r="AQ1181" s="13"/>
      <c r="AR1181" s="13"/>
    </row>
    <row r="1182" spans="30:44" x14ac:dyDescent="0.3">
      <c r="AD1182" s="13"/>
      <c r="AE1182" s="13"/>
      <c r="AF1182" s="13"/>
      <c r="AJ1182" s="13"/>
      <c r="AK1182" s="13"/>
      <c r="AL1182" s="13"/>
      <c r="AM1182" s="13"/>
      <c r="AN1182" s="13"/>
      <c r="AO1182" s="13"/>
      <c r="AP1182" s="13"/>
      <c r="AQ1182" s="13"/>
      <c r="AR1182" s="13"/>
    </row>
    <row r="1183" spans="30:44" x14ac:dyDescent="0.3">
      <c r="AD1183" s="13"/>
      <c r="AE1183" s="13"/>
      <c r="AF1183" s="13"/>
      <c r="AJ1183" s="13"/>
      <c r="AK1183" s="13"/>
      <c r="AL1183" s="13"/>
      <c r="AM1183" s="13"/>
      <c r="AN1183" s="13"/>
      <c r="AO1183" s="13"/>
      <c r="AP1183" s="13"/>
      <c r="AQ1183" s="13"/>
      <c r="AR1183" s="13"/>
    </row>
    <row r="1184" spans="30:44" x14ac:dyDescent="0.3">
      <c r="AD1184" s="13"/>
      <c r="AE1184" s="13"/>
      <c r="AF1184" s="13"/>
      <c r="AJ1184" s="13"/>
      <c r="AK1184" s="13"/>
      <c r="AL1184" s="13"/>
      <c r="AM1184" s="13"/>
      <c r="AN1184" s="13"/>
      <c r="AO1184" s="13"/>
      <c r="AP1184" s="13"/>
      <c r="AQ1184" s="13"/>
      <c r="AR1184" s="13"/>
    </row>
    <row r="1185" spans="30:44" x14ac:dyDescent="0.3">
      <c r="AD1185" s="13"/>
      <c r="AE1185" s="13"/>
      <c r="AF1185" s="13"/>
      <c r="AJ1185" s="13"/>
      <c r="AK1185" s="13"/>
      <c r="AL1185" s="13"/>
      <c r="AM1185" s="13"/>
      <c r="AN1185" s="13"/>
      <c r="AO1185" s="13"/>
      <c r="AP1185" s="13"/>
      <c r="AQ1185" s="13"/>
      <c r="AR1185" s="13"/>
    </row>
    <row r="1186" spans="30:44" x14ac:dyDescent="0.3">
      <c r="AD1186" s="13"/>
      <c r="AE1186" s="13"/>
      <c r="AF1186" s="13"/>
      <c r="AJ1186" s="13"/>
      <c r="AK1186" s="13"/>
      <c r="AL1186" s="13"/>
      <c r="AM1186" s="13"/>
      <c r="AN1186" s="13"/>
      <c r="AO1186" s="13"/>
      <c r="AP1186" s="13"/>
      <c r="AQ1186" s="13"/>
      <c r="AR1186" s="13"/>
    </row>
    <row r="1187" spans="30:44" x14ac:dyDescent="0.3">
      <c r="AD1187" s="13"/>
      <c r="AE1187" s="13"/>
      <c r="AF1187" s="13"/>
      <c r="AJ1187" s="13"/>
      <c r="AK1187" s="13"/>
      <c r="AL1187" s="13"/>
      <c r="AM1187" s="13"/>
      <c r="AN1187" s="13"/>
      <c r="AO1187" s="13"/>
      <c r="AP1187" s="13"/>
      <c r="AQ1187" s="13"/>
      <c r="AR1187" s="13"/>
    </row>
    <row r="1188" spans="30:44" x14ac:dyDescent="0.3">
      <c r="AD1188" s="13"/>
      <c r="AE1188" s="13"/>
      <c r="AF1188" s="13"/>
      <c r="AJ1188" s="13"/>
      <c r="AK1188" s="13"/>
      <c r="AL1188" s="13"/>
      <c r="AM1188" s="13"/>
      <c r="AN1188" s="13"/>
      <c r="AO1188" s="13"/>
      <c r="AP1188" s="13"/>
      <c r="AQ1188" s="13"/>
      <c r="AR1188" s="13"/>
    </row>
    <row r="1189" spans="30:44" x14ac:dyDescent="0.3">
      <c r="AD1189" s="13"/>
      <c r="AE1189" s="13"/>
      <c r="AF1189" s="13"/>
      <c r="AJ1189" s="13"/>
      <c r="AK1189" s="13"/>
      <c r="AL1189" s="13"/>
      <c r="AM1189" s="13"/>
      <c r="AN1189" s="13"/>
      <c r="AO1189" s="13"/>
      <c r="AP1189" s="13"/>
      <c r="AQ1189" s="13"/>
      <c r="AR1189" s="13"/>
    </row>
    <row r="1190" spans="30:44" x14ac:dyDescent="0.3">
      <c r="AD1190" s="13"/>
      <c r="AE1190" s="13"/>
      <c r="AF1190" s="13"/>
      <c r="AJ1190" s="13"/>
      <c r="AK1190" s="13"/>
      <c r="AL1190" s="13"/>
      <c r="AM1190" s="13"/>
      <c r="AN1190" s="13"/>
      <c r="AO1190" s="13"/>
      <c r="AP1190" s="13"/>
      <c r="AQ1190" s="13"/>
      <c r="AR1190" s="13"/>
    </row>
    <row r="1191" spans="30:44" x14ac:dyDescent="0.3">
      <c r="AD1191" s="13"/>
      <c r="AE1191" s="13"/>
      <c r="AF1191" s="13"/>
      <c r="AJ1191" s="13"/>
      <c r="AK1191" s="13"/>
      <c r="AL1191" s="13"/>
      <c r="AM1191" s="13"/>
      <c r="AN1191" s="13"/>
      <c r="AO1191" s="13"/>
      <c r="AP1191" s="13"/>
      <c r="AQ1191" s="13"/>
      <c r="AR1191" s="13"/>
    </row>
    <row r="1192" spans="30:44" x14ac:dyDescent="0.3">
      <c r="AD1192" s="13"/>
      <c r="AE1192" s="13"/>
      <c r="AF1192" s="13"/>
      <c r="AJ1192" s="13"/>
      <c r="AK1192" s="13"/>
      <c r="AL1192" s="13"/>
      <c r="AM1192" s="13"/>
      <c r="AN1192" s="13"/>
      <c r="AO1192" s="13"/>
      <c r="AP1192" s="13"/>
      <c r="AQ1192" s="13"/>
      <c r="AR1192" s="13"/>
    </row>
    <row r="1193" spans="30:44" x14ac:dyDescent="0.3">
      <c r="AD1193" s="13"/>
      <c r="AE1193" s="13"/>
      <c r="AF1193" s="13"/>
      <c r="AJ1193" s="13"/>
      <c r="AK1193" s="13"/>
      <c r="AL1193" s="13"/>
      <c r="AM1193" s="13"/>
      <c r="AN1193" s="13"/>
      <c r="AO1193" s="13"/>
      <c r="AP1193" s="13"/>
      <c r="AQ1193" s="13"/>
      <c r="AR1193" s="13"/>
    </row>
    <row r="1194" spans="30:44" x14ac:dyDescent="0.3">
      <c r="AD1194" s="13"/>
      <c r="AE1194" s="13"/>
      <c r="AF1194" s="13"/>
      <c r="AJ1194" s="13"/>
      <c r="AK1194" s="13"/>
      <c r="AL1194" s="13"/>
      <c r="AM1194" s="13"/>
      <c r="AN1194" s="13"/>
      <c r="AO1194" s="13"/>
      <c r="AP1194" s="13"/>
      <c r="AQ1194" s="13"/>
      <c r="AR1194" s="13"/>
    </row>
    <row r="1195" spans="30:44" x14ac:dyDescent="0.3">
      <c r="AD1195" s="13"/>
      <c r="AE1195" s="13"/>
      <c r="AF1195" s="13"/>
      <c r="AJ1195" s="13"/>
      <c r="AK1195" s="13"/>
      <c r="AL1195" s="13"/>
      <c r="AM1195" s="13"/>
      <c r="AN1195" s="13"/>
      <c r="AO1195" s="13"/>
      <c r="AP1195" s="13"/>
      <c r="AQ1195" s="13"/>
      <c r="AR1195" s="13"/>
    </row>
    <row r="1196" spans="30:44" x14ac:dyDescent="0.3">
      <c r="AD1196" s="13"/>
      <c r="AE1196" s="13"/>
      <c r="AF1196" s="13"/>
      <c r="AJ1196" s="13"/>
      <c r="AK1196" s="13"/>
      <c r="AL1196" s="13"/>
      <c r="AM1196" s="13"/>
      <c r="AN1196" s="13"/>
      <c r="AO1196" s="13"/>
      <c r="AP1196" s="13"/>
      <c r="AQ1196" s="13"/>
      <c r="AR1196" s="13"/>
    </row>
    <row r="1197" spans="30:44" x14ac:dyDescent="0.3">
      <c r="AD1197" s="13"/>
      <c r="AE1197" s="13"/>
      <c r="AF1197" s="13"/>
      <c r="AJ1197" s="13"/>
      <c r="AK1197" s="13"/>
      <c r="AL1197" s="13"/>
      <c r="AM1197" s="13"/>
      <c r="AN1197" s="13"/>
      <c r="AO1197" s="13"/>
      <c r="AP1197" s="13"/>
      <c r="AQ1197" s="13"/>
      <c r="AR1197" s="13"/>
    </row>
    <row r="1198" spans="30:44" x14ac:dyDescent="0.3">
      <c r="AD1198" s="13"/>
      <c r="AE1198" s="13"/>
      <c r="AF1198" s="13"/>
      <c r="AJ1198" s="13"/>
      <c r="AK1198" s="13"/>
      <c r="AL1198" s="13"/>
      <c r="AM1198" s="13"/>
      <c r="AN1198" s="13"/>
      <c r="AO1198" s="13"/>
      <c r="AP1198" s="13"/>
      <c r="AQ1198" s="13"/>
      <c r="AR1198" s="13"/>
    </row>
    <row r="1199" spans="30:44" x14ac:dyDescent="0.3">
      <c r="AD1199" s="13"/>
      <c r="AE1199" s="13"/>
      <c r="AF1199" s="13"/>
      <c r="AJ1199" s="13"/>
      <c r="AK1199" s="13"/>
      <c r="AL1199" s="13"/>
      <c r="AM1199" s="13"/>
      <c r="AN1199" s="13"/>
      <c r="AO1199" s="13"/>
      <c r="AP1199" s="13"/>
      <c r="AQ1199" s="13"/>
      <c r="AR1199" s="13"/>
    </row>
    <row r="1200" spans="30:44" x14ac:dyDescent="0.3">
      <c r="AD1200" s="13"/>
      <c r="AE1200" s="13"/>
      <c r="AF1200" s="13"/>
      <c r="AJ1200" s="13"/>
      <c r="AK1200" s="13"/>
      <c r="AL1200" s="13"/>
      <c r="AM1200" s="13"/>
      <c r="AN1200" s="13"/>
      <c r="AO1200" s="13"/>
      <c r="AP1200" s="13"/>
      <c r="AQ1200" s="13"/>
      <c r="AR1200" s="13"/>
    </row>
    <row r="1201" spans="30:44" x14ac:dyDescent="0.3">
      <c r="AD1201" s="13"/>
      <c r="AE1201" s="13"/>
      <c r="AF1201" s="13"/>
      <c r="AJ1201" s="13"/>
      <c r="AK1201" s="13"/>
      <c r="AL1201" s="13"/>
      <c r="AM1201" s="13"/>
      <c r="AN1201" s="13"/>
      <c r="AO1201" s="13"/>
      <c r="AP1201" s="13"/>
      <c r="AQ1201" s="13"/>
      <c r="AR1201" s="13"/>
    </row>
    <row r="1202" spans="30:44" x14ac:dyDescent="0.3">
      <c r="AD1202" s="13"/>
      <c r="AE1202" s="13"/>
      <c r="AF1202" s="13"/>
      <c r="AJ1202" s="13"/>
      <c r="AK1202" s="13"/>
      <c r="AL1202" s="13"/>
      <c r="AM1202" s="13"/>
      <c r="AN1202" s="13"/>
      <c r="AO1202" s="13"/>
      <c r="AP1202" s="13"/>
      <c r="AQ1202" s="13"/>
      <c r="AR1202" s="13"/>
    </row>
    <row r="1203" spans="30:44" x14ac:dyDescent="0.3">
      <c r="AD1203" s="13"/>
      <c r="AE1203" s="13"/>
      <c r="AF1203" s="13"/>
      <c r="AJ1203" s="13"/>
      <c r="AK1203" s="13"/>
      <c r="AL1203" s="13"/>
      <c r="AM1203" s="13"/>
      <c r="AN1203" s="13"/>
      <c r="AO1203" s="13"/>
      <c r="AP1203" s="13"/>
      <c r="AQ1203" s="13"/>
      <c r="AR1203" s="13"/>
    </row>
    <row r="1204" spans="30:44" x14ac:dyDescent="0.3">
      <c r="AD1204" s="13"/>
      <c r="AE1204" s="13"/>
      <c r="AF1204" s="13"/>
      <c r="AJ1204" s="13"/>
      <c r="AK1204" s="13"/>
      <c r="AL1204" s="13"/>
      <c r="AM1204" s="13"/>
      <c r="AN1204" s="13"/>
      <c r="AO1204" s="13"/>
      <c r="AP1204" s="13"/>
      <c r="AQ1204" s="13"/>
      <c r="AR1204" s="13"/>
    </row>
    <row r="1205" spans="30:44" x14ac:dyDescent="0.3">
      <c r="AD1205" s="13"/>
      <c r="AE1205" s="13"/>
      <c r="AF1205" s="13"/>
      <c r="AJ1205" s="13"/>
      <c r="AK1205" s="13"/>
      <c r="AL1205" s="13"/>
      <c r="AM1205" s="13"/>
      <c r="AN1205" s="13"/>
      <c r="AO1205" s="13"/>
      <c r="AP1205" s="13"/>
      <c r="AQ1205" s="13"/>
      <c r="AR1205" s="13"/>
    </row>
    <row r="1206" spans="30:44" x14ac:dyDescent="0.3">
      <c r="AD1206" s="13"/>
      <c r="AE1206" s="13"/>
      <c r="AF1206" s="13"/>
      <c r="AJ1206" s="13"/>
      <c r="AK1206" s="13"/>
      <c r="AL1206" s="13"/>
      <c r="AM1206" s="13"/>
      <c r="AN1206" s="13"/>
      <c r="AO1206" s="13"/>
      <c r="AP1206" s="13"/>
      <c r="AQ1206" s="13"/>
      <c r="AR1206" s="13"/>
    </row>
    <row r="1207" spans="30:44" x14ac:dyDescent="0.3">
      <c r="AD1207" s="13"/>
      <c r="AE1207" s="13"/>
      <c r="AF1207" s="13"/>
      <c r="AJ1207" s="13"/>
      <c r="AK1207" s="13"/>
      <c r="AL1207" s="13"/>
      <c r="AM1207" s="13"/>
      <c r="AN1207" s="13"/>
      <c r="AO1207" s="13"/>
      <c r="AP1207" s="13"/>
      <c r="AQ1207" s="13"/>
      <c r="AR1207" s="13"/>
    </row>
    <row r="1208" spans="30:44" x14ac:dyDescent="0.3">
      <c r="AD1208" s="13"/>
      <c r="AE1208" s="13"/>
      <c r="AF1208" s="13"/>
      <c r="AJ1208" s="13"/>
      <c r="AK1208" s="13"/>
      <c r="AL1208" s="13"/>
      <c r="AM1208" s="13"/>
      <c r="AN1208" s="13"/>
      <c r="AO1208" s="13"/>
      <c r="AP1208" s="13"/>
      <c r="AQ1208" s="13"/>
      <c r="AR1208" s="13"/>
    </row>
    <row r="1209" spans="30:44" x14ac:dyDescent="0.3">
      <c r="AD1209" s="13"/>
      <c r="AE1209" s="13"/>
      <c r="AF1209" s="13"/>
      <c r="AJ1209" s="13"/>
      <c r="AK1209" s="13"/>
      <c r="AL1209" s="13"/>
      <c r="AM1209" s="13"/>
      <c r="AN1209" s="13"/>
      <c r="AO1209" s="13"/>
      <c r="AP1209" s="13"/>
      <c r="AQ1209" s="13"/>
      <c r="AR1209" s="13"/>
    </row>
    <row r="1210" spans="30:44" x14ac:dyDescent="0.3">
      <c r="AD1210" s="13"/>
      <c r="AE1210" s="13"/>
      <c r="AF1210" s="13"/>
      <c r="AJ1210" s="13"/>
      <c r="AK1210" s="13"/>
      <c r="AL1210" s="13"/>
      <c r="AM1210" s="13"/>
      <c r="AN1210" s="13"/>
      <c r="AO1210" s="13"/>
      <c r="AP1210" s="13"/>
      <c r="AQ1210" s="13"/>
      <c r="AR1210" s="13"/>
    </row>
    <row r="1211" spans="30:44" x14ac:dyDescent="0.3">
      <c r="AD1211" s="13"/>
      <c r="AE1211" s="13"/>
      <c r="AF1211" s="13"/>
      <c r="AJ1211" s="13"/>
      <c r="AK1211" s="13"/>
      <c r="AL1211" s="13"/>
      <c r="AM1211" s="13"/>
      <c r="AN1211" s="13"/>
      <c r="AO1211" s="13"/>
      <c r="AP1211" s="13"/>
      <c r="AQ1211" s="13"/>
      <c r="AR1211" s="13"/>
    </row>
    <row r="1212" spans="30:44" x14ac:dyDescent="0.3">
      <c r="AD1212" s="13"/>
      <c r="AE1212" s="13"/>
      <c r="AF1212" s="13"/>
      <c r="AJ1212" s="13"/>
      <c r="AK1212" s="13"/>
      <c r="AL1212" s="13"/>
      <c r="AM1212" s="13"/>
      <c r="AN1212" s="13"/>
      <c r="AO1212" s="13"/>
      <c r="AP1212" s="13"/>
      <c r="AQ1212" s="13"/>
      <c r="AR1212" s="13"/>
    </row>
    <row r="1213" spans="30:44" x14ac:dyDescent="0.3">
      <c r="AD1213" s="13"/>
      <c r="AE1213" s="13"/>
      <c r="AF1213" s="13"/>
      <c r="AJ1213" s="13"/>
      <c r="AK1213" s="13"/>
      <c r="AL1213" s="13"/>
      <c r="AM1213" s="13"/>
      <c r="AN1213" s="13"/>
      <c r="AO1213" s="13"/>
      <c r="AP1213" s="13"/>
      <c r="AQ1213" s="13"/>
      <c r="AR1213" s="13"/>
    </row>
    <row r="1214" spans="30:44" x14ac:dyDescent="0.3">
      <c r="AD1214" s="13"/>
      <c r="AE1214" s="13"/>
      <c r="AF1214" s="13"/>
      <c r="AJ1214" s="13"/>
      <c r="AK1214" s="13"/>
      <c r="AL1214" s="13"/>
      <c r="AM1214" s="13"/>
      <c r="AN1214" s="13"/>
      <c r="AO1214" s="13"/>
      <c r="AP1214" s="13"/>
      <c r="AQ1214" s="13"/>
      <c r="AR1214" s="13"/>
    </row>
    <row r="1215" spans="30:44" x14ac:dyDescent="0.3">
      <c r="AD1215" s="13"/>
      <c r="AE1215" s="13"/>
      <c r="AF1215" s="13"/>
      <c r="AJ1215" s="13"/>
      <c r="AK1215" s="13"/>
      <c r="AL1215" s="13"/>
      <c r="AM1215" s="13"/>
      <c r="AN1215" s="13"/>
      <c r="AO1215" s="13"/>
      <c r="AP1215" s="13"/>
      <c r="AQ1215" s="13"/>
      <c r="AR1215" s="13"/>
    </row>
    <row r="1216" spans="30:44" x14ac:dyDescent="0.3">
      <c r="AD1216" s="13"/>
      <c r="AE1216" s="13"/>
      <c r="AF1216" s="13"/>
      <c r="AJ1216" s="13"/>
      <c r="AK1216" s="13"/>
      <c r="AL1216" s="13"/>
      <c r="AM1216" s="13"/>
      <c r="AN1216" s="13"/>
      <c r="AO1216" s="13"/>
      <c r="AP1216" s="13"/>
      <c r="AQ1216" s="13"/>
      <c r="AR1216" s="13"/>
    </row>
    <row r="1217" spans="30:44" x14ac:dyDescent="0.3">
      <c r="AD1217" s="13"/>
      <c r="AE1217" s="13"/>
      <c r="AF1217" s="13"/>
      <c r="AJ1217" s="13"/>
      <c r="AK1217" s="13"/>
      <c r="AL1217" s="13"/>
      <c r="AM1217" s="13"/>
      <c r="AN1217" s="13"/>
      <c r="AO1217" s="13"/>
      <c r="AP1217" s="13"/>
      <c r="AQ1217" s="13"/>
      <c r="AR1217" s="13"/>
    </row>
    <row r="1218" spans="30:44" x14ac:dyDescent="0.3">
      <c r="AD1218" s="13"/>
      <c r="AE1218" s="13"/>
      <c r="AF1218" s="13"/>
      <c r="AJ1218" s="13"/>
      <c r="AK1218" s="13"/>
      <c r="AL1218" s="13"/>
      <c r="AM1218" s="13"/>
      <c r="AN1218" s="13"/>
      <c r="AO1218" s="13"/>
      <c r="AP1218" s="13"/>
      <c r="AQ1218" s="13"/>
      <c r="AR1218" s="13"/>
    </row>
    <row r="1219" spans="30:44" x14ac:dyDescent="0.3">
      <c r="AD1219" s="13"/>
      <c r="AE1219" s="13"/>
      <c r="AF1219" s="13"/>
      <c r="AJ1219" s="13"/>
      <c r="AK1219" s="13"/>
      <c r="AL1219" s="13"/>
      <c r="AM1219" s="13"/>
      <c r="AN1219" s="13"/>
      <c r="AO1219" s="13"/>
      <c r="AP1219" s="13"/>
      <c r="AQ1219" s="13"/>
      <c r="AR1219" s="13"/>
    </row>
    <row r="1220" spans="30:44" x14ac:dyDescent="0.3">
      <c r="AD1220" s="13"/>
      <c r="AE1220" s="13"/>
      <c r="AF1220" s="13"/>
      <c r="AJ1220" s="13"/>
      <c r="AK1220" s="13"/>
      <c r="AL1220" s="13"/>
      <c r="AM1220" s="13"/>
      <c r="AN1220" s="13"/>
      <c r="AO1220" s="13"/>
      <c r="AP1220" s="13"/>
      <c r="AQ1220" s="13"/>
      <c r="AR1220" s="13"/>
    </row>
    <row r="1221" spans="30:44" x14ac:dyDescent="0.3">
      <c r="AD1221" s="13"/>
      <c r="AE1221" s="13"/>
      <c r="AF1221" s="13"/>
      <c r="AJ1221" s="13"/>
      <c r="AK1221" s="13"/>
      <c r="AL1221" s="13"/>
      <c r="AM1221" s="13"/>
      <c r="AN1221" s="13"/>
      <c r="AO1221" s="13"/>
      <c r="AP1221" s="13"/>
      <c r="AQ1221" s="13"/>
      <c r="AR1221" s="13"/>
    </row>
    <row r="1222" spans="30:44" x14ac:dyDescent="0.3">
      <c r="AD1222" s="13"/>
      <c r="AE1222" s="13"/>
      <c r="AF1222" s="13"/>
      <c r="AJ1222" s="13"/>
      <c r="AK1222" s="13"/>
      <c r="AL1222" s="13"/>
      <c r="AM1222" s="13"/>
      <c r="AN1222" s="13"/>
      <c r="AO1222" s="13"/>
      <c r="AP1222" s="13"/>
      <c r="AQ1222" s="13"/>
      <c r="AR1222" s="13"/>
    </row>
    <row r="1223" spans="30:44" x14ac:dyDescent="0.3">
      <c r="AD1223" s="13"/>
      <c r="AE1223" s="13"/>
      <c r="AF1223" s="13"/>
      <c r="AJ1223" s="13"/>
      <c r="AK1223" s="13"/>
      <c r="AL1223" s="13"/>
      <c r="AM1223" s="13"/>
      <c r="AN1223" s="13"/>
      <c r="AO1223" s="13"/>
      <c r="AP1223" s="13"/>
      <c r="AQ1223" s="13"/>
      <c r="AR1223" s="13"/>
    </row>
    <row r="1224" spans="30:44" x14ac:dyDescent="0.3">
      <c r="AD1224" s="13"/>
      <c r="AE1224" s="13"/>
      <c r="AF1224" s="13"/>
      <c r="AJ1224" s="13"/>
      <c r="AK1224" s="13"/>
      <c r="AL1224" s="13"/>
      <c r="AM1224" s="13"/>
      <c r="AN1224" s="13"/>
      <c r="AO1224" s="13"/>
      <c r="AP1224" s="13"/>
      <c r="AQ1224" s="13"/>
      <c r="AR1224" s="13"/>
    </row>
    <row r="1225" spans="30:44" x14ac:dyDescent="0.3">
      <c r="AD1225" s="13"/>
      <c r="AE1225" s="13"/>
      <c r="AF1225" s="13"/>
      <c r="AJ1225" s="13"/>
      <c r="AK1225" s="13"/>
      <c r="AL1225" s="13"/>
      <c r="AM1225" s="13"/>
      <c r="AN1225" s="13"/>
      <c r="AO1225" s="13"/>
      <c r="AP1225" s="13"/>
      <c r="AQ1225" s="13"/>
      <c r="AR1225" s="13"/>
    </row>
    <row r="1226" spans="30:44" x14ac:dyDescent="0.3">
      <c r="AD1226" s="13"/>
      <c r="AE1226" s="13"/>
      <c r="AF1226" s="13"/>
      <c r="AJ1226" s="13"/>
      <c r="AK1226" s="13"/>
      <c r="AL1226" s="13"/>
      <c r="AM1226" s="13"/>
      <c r="AN1226" s="13"/>
      <c r="AO1226" s="13"/>
      <c r="AP1226" s="13"/>
      <c r="AQ1226" s="13"/>
      <c r="AR1226" s="13"/>
    </row>
    <row r="1227" spans="30:44" x14ac:dyDescent="0.3">
      <c r="AD1227" s="13"/>
      <c r="AE1227" s="13"/>
      <c r="AF1227" s="13"/>
      <c r="AJ1227" s="13"/>
      <c r="AK1227" s="13"/>
      <c r="AL1227" s="13"/>
      <c r="AM1227" s="13"/>
      <c r="AN1227" s="13"/>
      <c r="AO1227" s="13"/>
      <c r="AP1227" s="13"/>
      <c r="AQ1227" s="13"/>
      <c r="AR1227" s="13"/>
    </row>
    <row r="1228" spans="30:44" x14ac:dyDescent="0.3">
      <c r="AD1228" s="13"/>
      <c r="AE1228" s="13"/>
      <c r="AF1228" s="13"/>
      <c r="AJ1228" s="13"/>
      <c r="AK1228" s="13"/>
      <c r="AL1228" s="13"/>
      <c r="AM1228" s="13"/>
      <c r="AN1228" s="13"/>
      <c r="AO1228" s="13"/>
      <c r="AP1228" s="13"/>
      <c r="AQ1228" s="13"/>
      <c r="AR1228" s="13"/>
    </row>
    <row r="1229" spans="30:44" x14ac:dyDescent="0.3">
      <c r="AD1229" s="13"/>
      <c r="AE1229" s="13"/>
      <c r="AF1229" s="13"/>
      <c r="AJ1229" s="13"/>
      <c r="AK1229" s="13"/>
      <c r="AL1229" s="13"/>
      <c r="AM1229" s="13"/>
      <c r="AN1229" s="13"/>
      <c r="AO1229" s="13"/>
      <c r="AP1229" s="13"/>
      <c r="AQ1229" s="13"/>
      <c r="AR1229" s="13"/>
    </row>
    <row r="1230" spans="30:44" x14ac:dyDescent="0.3">
      <c r="AD1230" s="13"/>
      <c r="AE1230" s="13"/>
      <c r="AF1230" s="13"/>
      <c r="AJ1230" s="13"/>
      <c r="AK1230" s="13"/>
      <c r="AL1230" s="13"/>
      <c r="AM1230" s="13"/>
      <c r="AN1230" s="13"/>
      <c r="AO1230" s="13"/>
      <c r="AP1230" s="13"/>
      <c r="AQ1230" s="13"/>
      <c r="AR1230" s="13"/>
    </row>
    <row r="1231" spans="30:44" x14ac:dyDescent="0.3">
      <c r="AD1231" s="13"/>
      <c r="AE1231" s="13"/>
      <c r="AF1231" s="13"/>
      <c r="AJ1231" s="13"/>
      <c r="AK1231" s="13"/>
      <c r="AL1231" s="13"/>
      <c r="AM1231" s="13"/>
      <c r="AN1231" s="13"/>
      <c r="AO1231" s="13"/>
      <c r="AP1231" s="13"/>
      <c r="AQ1231" s="13"/>
      <c r="AR1231" s="13"/>
    </row>
    <row r="1232" spans="30:44" x14ac:dyDescent="0.3">
      <c r="AD1232" s="13"/>
      <c r="AE1232" s="13"/>
      <c r="AF1232" s="13"/>
      <c r="AJ1232" s="13"/>
      <c r="AK1232" s="13"/>
      <c r="AL1232" s="13"/>
      <c r="AM1232" s="13"/>
      <c r="AN1232" s="13"/>
      <c r="AO1232" s="13"/>
      <c r="AP1232" s="13"/>
      <c r="AQ1232" s="13"/>
      <c r="AR1232" s="13"/>
    </row>
    <row r="1233" spans="30:44" x14ac:dyDescent="0.3">
      <c r="AD1233" s="13"/>
      <c r="AE1233" s="13"/>
      <c r="AF1233" s="13"/>
      <c r="AJ1233" s="13"/>
      <c r="AK1233" s="13"/>
      <c r="AL1233" s="13"/>
      <c r="AM1233" s="13"/>
      <c r="AN1233" s="13"/>
      <c r="AO1233" s="13"/>
      <c r="AP1233" s="13"/>
      <c r="AQ1233" s="13"/>
      <c r="AR1233" s="13"/>
    </row>
    <row r="1234" spans="30:44" x14ac:dyDescent="0.3">
      <c r="AD1234" s="13"/>
      <c r="AE1234" s="13"/>
      <c r="AF1234" s="13"/>
      <c r="AJ1234" s="13"/>
      <c r="AK1234" s="13"/>
      <c r="AL1234" s="13"/>
      <c r="AM1234" s="13"/>
      <c r="AN1234" s="13"/>
      <c r="AO1234" s="13"/>
      <c r="AP1234" s="13"/>
      <c r="AQ1234" s="13"/>
      <c r="AR1234" s="13"/>
    </row>
    <row r="1235" spans="30:44" x14ac:dyDescent="0.3">
      <c r="AD1235" s="13"/>
      <c r="AE1235" s="13"/>
      <c r="AF1235" s="13"/>
      <c r="AJ1235" s="13"/>
      <c r="AK1235" s="13"/>
      <c r="AL1235" s="13"/>
      <c r="AM1235" s="13"/>
      <c r="AN1235" s="13"/>
      <c r="AO1235" s="13"/>
      <c r="AP1235" s="13"/>
      <c r="AQ1235" s="13"/>
      <c r="AR1235" s="13"/>
    </row>
    <row r="1236" spans="30:44" x14ac:dyDescent="0.3">
      <c r="AD1236" s="13"/>
      <c r="AE1236" s="13"/>
      <c r="AF1236" s="13"/>
      <c r="AJ1236" s="13"/>
      <c r="AK1236" s="13"/>
      <c r="AL1236" s="13"/>
      <c r="AM1236" s="13"/>
      <c r="AN1236" s="13"/>
      <c r="AO1236" s="13"/>
      <c r="AP1236" s="13"/>
      <c r="AQ1236" s="13"/>
      <c r="AR1236" s="13"/>
    </row>
    <row r="1237" spans="30:44" x14ac:dyDescent="0.3">
      <c r="AD1237" s="13"/>
      <c r="AE1237" s="13"/>
      <c r="AF1237" s="13"/>
      <c r="AJ1237" s="13"/>
      <c r="AK1237" s="13"/>
      <c r="AL1237" s="13"/>
      <c r="AM1237" s="13"/>
      <c r="AN1237" s="13"/>
      <c r="AO1237" s="13"/>
      <c r="AP1237" s="13"/>
      <c r="AQ1237" s="13"/>
      <c r="AR1237" s="13"/>
    </row>
    <row r="1238" spans="30:44" x14ac:dyDescent="0.3">
      <c r="AD1238" s="13"/>
      <c r="AE1238" s="13"/>
      <c r="AF1238" s="13"/>
      <c r="AJ1238" s="13"/>
      <c r="AK1238" s="13"/>
      <c r="AL1238" s="13"/>
      <c r="AM1238" s="13"/>
      <c r="AN1238" s="13"/>
      <c r="AO1238" s="13"/>
      <c r="AP1238" s="13"/>
      <c r="AQ1238" s="13"/>
      <c r="AR1238" s="13"/>
    </row>
    <row r="1239" spans="30:44" x14ac:dyDescent="0.3">
      <c r="AD1239" s="13"/>
      <c r="AE1239" s="13"/>
      <c r="AF1239" s="13"/>
      <c r="AJ1239" s="13"/>
      <c r="AK1239" s="13"/>
      <c r="AL1239" s="13"/>
      <c r="AM1239" s="13"/>
      <c r="AN1239" s="13"/>
      <c r="AO1239" s="13"/>
      <c r="AP1239" s="13"/>
      <c r="AQ1239" s="13"/>
      <c r="AR1239" s="13"/>
    </row>
    <row r="1240" spans="30:44" x14ac:dyDescent="0.3">
      <c r="AD1240" s="13"/>
      <c r="AE1240" s="13"/>
      <c r="AF1240" s="13"/>
      <c r="AJ1240" s="13"/>
      <c r="AK1240" s="13"/>
      <c r="AL1240" s="13"/>
      <c r="AM1240" s="13"/>
      <c r="AN1240" s="13"/>
      <c r="AO1240" s="13"/>
      <c r="AP1240" s="13"/>
      <c r="AQ1240" s="13"/>
      <c r="AR1240" s="13"/>
    </row>
    <row r="1241" spans="30:44" x14ac:dyDescent="0.3">
      <c r="AD1241" s="13"/>
      <c r="AE1241" s="13"/>
      <c r="AF1241" s="13"/>
      <c r="AJ1241" s="13"/>
      <c r="AK1241" s="13"/>
      <c r="AL1241" s="13"/>
      <c r="AM1241" s="13"/>
      <c r="AN1241" s="13"/>
      <c r="AO1241" s="13"/>
      <c r="AP1241" s="13"/>
      <c r="AQ1241" s="13"/>
      <c r="AR1241" s="13"/>
    </row>
    <row r="1242" spans="30:44" x14ac:dyDescent="0.3">
      <c r="AD1242" s="13"/>
      <c r="AE1242" s="13"/>
      <c r="AF1242" s="13"/>
      <c r="AJ1242" s="13"/>
      <c r="AK1242" s="13"/>
      <c r="AL1242" s="13"/>
      <c r="AM1242" s="13"/>
      <c r="AN1242" s="13"/>
      <c r="AO1242" s="13"/>
      <c r="AP1242" s="13"/>
      <c r="AQ1242" s="13"/>
      <c r="AR1242" s="13"/>
    </row>
    <row r="1243" spans="30:44" x14ac:dyDescent="0.3">
      <c r="AD1243" s="13"/>
      <c r="AE1243" s="13"/>
      <c r="AF1243" s="13"/>
      <c r="AJ1243" s="13"/>
      <c r="AK1243" s="13"/>
      <c r="AL1243" s="13"/>
      <c r="AM1243" s="13"/>
      <c r="AN1243" s="13"/>
      <c r="AO1243" s="13"/>
      <c r="AP1243" s="13"/>
      <c r="AQ1243" s="13"/>
      <c r="AR1243" s="13"/>
    </row>
    <row r="1244" spans="30:44" x14ac:dyDescent="0.3">
      <c r="AD1244" s="13"/>
      <c r="AE1244" s="13"/>
      <c r="AF1244" s="13"/>
      <c r="AJ1244" s="13"/>
      <c r="AK1244" s="13"/>
      <c r="AL1244" s="13"/>
      <c r="AM1244" s="13"/>
      <c r="AN1244" s="13"/>
      <c r="AO1244" s="13"/>
      <c r="AP1244" s="13"/>
      <c r="AQ1244" s="13"/>
      <c r="AR1244" s="13"/>
    </row>
    <row r="1245" spans="30:44" x14ac:dyDescent="0.3">
      <c r="AD1245" s="13"/>
      <c r="AE1245" s="13"/>
      <c r="AF1245" s="13"/>
      <c r="AJ1245" s="13"/>
      <c r="AK1245" s="13"/>
      <c r="AL1245" s="13"/>
      <c r="AM1245" s="13"/>
      <c r="AN1245" s="13"/>
      <c r="AO1245" s="13"/>
      <c r="AP1245" s="13"/>
      <c r="AQ1245" s="13"/>
      <c r="AR1245" s="13"/>
    </row>
    <row r="1246" spans="30:44" x14ac:dyDescent="0.3">
      <c r="AD1246" s="13"/>
      <c r="AE1246" s="13"/>
      <c r="AF1246" s="13"/>
      <c r="AJ1246" s="13"/>
      <c r="AK1246" s="13"/>
      <c r="AL1246" s="13"/>
      <c r="AM1246" s="13"/>
      <c r="AN1246" s="13"/>
      <c r="AO1246" s="13"/>
      <c r="AP1246" s="13"/>
      <c r="AQ1246" s="13"/>
      <c r="AR1246" s="13"/>
    </row>
    <row r="1247" spans="30:44" x14ac:dyDescent="0.3">
      <c r="AD1247" s="13"/>
      <c r="AE1247" s="13"/>
      <c r="AF1247" s="13"/>
      <c r="AJ1247" s="13"/>
      <c r="AK1247" s="13"/>
      <c r="AL1247" s="13"/>
      <c r="AM1247" s="13"/>
      <c r="AN1247" s="13"/>
      <c r="AO1247" s="13"/>
      <c r="AP1247" s="13"/>
      <c r="AQ1247" s="13"/>
      <c r="AR1247" s="13"/>
    </row>
    <row r="1248" spans="30:44" x14ac:dyDescent="0.3">
      <c r="AD1248" s="13"/>
      <c r="AE1248" s="13"/>
      <c r="AF1248" s="13"/>
      <c r="AJ1248" s="13"/>
      <c r="AK1248" s="13"/>
      <c r="AL1248" s="13"/>
      <c r="AM1248" s="13"/>
      <c r="AN1248" s="13"/>
      <c r="AO1248" s="13"/>
      <c r="AP1248" s="13"/>
      <c r="AQ1248" s="13"/>
      <c r="AR1248" s="13"/>
    </row>
    <row r="1249" spans="30:44" x14ac:dyDescent="0.3">
      <c r="AD1249" s="13"/>
      <c r="AE1249" s="13"/>
      <c r="AF1249" s="13"/>
      <c r="AJ1249" s="13"/>
      <c r="AK1249" s="13"/>
      <c r="AL1249" s="13"/>
      <c r="AM1249" s="13"/>
      <c r="AN1249" s="13"/>
      <c r="AO1249" s="13"/>
      <c r="AP1249" s="13"/>
      <c r="AQ1249" s="13"/>
      <c r="AR1249" s="13"/>
    </row>
    <row r="1250" spans="30:44" x14ac:dyDescent="0.3">
      <c r="AD1250" s="13"/>
      <c r="AE1250" s="13"/>
      <c r="AF1250" s="13"/>
      <c r="AJ1250" s="13"/>
      <c r="AK1250" s="13"/>
      <c r="AL1250" s="13"/>
      <c r="AM1250" s="13"/>
      <c r="AN1250" s="13"/>
      <c r="AO1250" s="13"/>
      <c r="AP1250" s="13"/>
      <c r="AQ1250" s="13"/>
      <c r="AR1250" s="13"/>
    </row>
    <row r="1251" spans="30:44" x14ac:dyDescent="0.3">
      <c r="AD1251" s="13"/>
      <c r="AE1251" s="13"/>
      <c r="AF1251" s="13"/>
      <c r="AJ1251" s="13"/>
      <c r="AK1251" s="13"/>
      <c r="AL1251" s="13"/>
      <c r="AM1251" s="13"/>
      <c r="AN1251" s="13"/>
      <c r="AO1251" s="13"/>
      <c r="AP1251" s="13"/>
      <c r="AQ1251" s="13"/>
      <c r="AR1251" s="13"/>
    </row>
    <row r="1252" spans="30:44" x14ac:dyDescent="0.3">
      <c r="AD1252" s="13"/>
      <c r="AE1252" s="13"/>
      <c r="AF1252" s="13"/>
      <c r="AJ1252" s="13"/>
      <c r="AK1252" s="13"/>
      <c r="AL1252" s="13"/>
      <c r="AM1252" s="13"/>
      <c r="AN1252" s="13"/>
      <c r="AO1252" s="13"/>
      <c r="AP1252" s="13"/>
      <c r="AQ1252" s="13"/>
      <c r="AR1252" s="13"/>
    </row>
    <row r="1253" spans="30:44" x14ac:dyDescent="0.3">
      <c r="AD1253" s="13"/>
      <c r="AE1253" s="13"/>
      <c r="AF1253" s="13"/>
      <c r="AJ1253" s="13"/>
      <c r="AK1253" s="13"/>
      <c r="AL1253" s="13"/>
      <c r="AM1253" s="13"/>
      <c r="AN1253" s="13"/>
      <c r="AO1253" s="13"/>
      <c r="AP1253" s="13"/>
      <c r="AQ1253" s="13"/>
      <c r="AR1253" s="13"/>
    </row>
    <row r="1254" spans="30:44" x14ac:dyDescent="0.3">
      <c r="AD1254" s="13"/>
      <c r="AE1254" s="13"/>
      <c r="AF1254" s="13"/>
      <c r="AJ1254" s="13"/>
      <c r="AK1254" s="13"/>
      <c r="AL1254" s="13"/>
      <c r="AM1254" s="13"/>
      <c r="AN1254" s="13"/>
      <c r="AO1254" s="13"/>
      <c r="AP1254" s="13"/>
      <c r="AQ1254" s="13"/>
      <c r="AR1254" s="13"/>
    </row>
    <row r="1255" spans="30:44" x14ac:dyDescent="0.3">
      <c r="AD1255" s="13"/>
      <c r="AE1255" s="13"/>
      <c r="AF1255" s="13"/>
      <c r="AJ1255" s="13"/>
      <c r="AK1255" s="13"/>
      <c r="AL1255" s="13"/>
      <c r="AM1255" s="13"/>
      <c r="AN1255" s="13"/>
      <c r="AO1255" s="13"/>
      <c r="AP1255" s="13"/>
      <c r="AQ1255" s="13"/>
      <c r="AR1255" s="13"/>
    </row>
    <row r="1256" spans="30:44" x14ac:dyDescent="0.3">
      <c r="AD1256" s="13"/>
      <c r="AE1256" s="13"/>
      <c r="AF1256" s="13"/>
      <c r="AJ1256" s="13"/>
      <c r="AK1256" s="13"/>
      <c r="AL1256" s="13"/>
      <c r="AM1256" s="13"/>
      <c r="AN1256" s="13"/>
      <c r="AO1256" s="13"/>
      <c r="AP1256" s="13"/>
      <c r="AQ1256" s="13"/>
      <c r="AR1256" s="13"/>
    </row>
    <row r="1257" spans="30:44" x14ac:dyDescent="0.3">
      <c r="AD1257" s="13"/>
      <c r="AE1257" s="13"/>
      <c r="AF1257" s="13"/>
      <c r="AJ1257" s="13"/>
      <c r="AK1257" s="13"/>
      <c r="AL1257" s="13"/>
      <c r="AM1257" s="13"/>
      <c r="AN1257" s="13"/>
      <c r="AO1257" s="13"/>
      <c r="AP1257" s="13"/>
      <c r="AQ1257" s="13"/>
      <c r="AR1257" s="13"/>
    </row>
    <row r="1258" spans="30:44" x14ac:dyDescent="0.3">
      <c r="AD1258" s="13"/>
      <c r="AE1258" s="13"/>
      <c r="AF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</row>
    <row r="1259" spans="30:44" x14ac:dyDescent="0.3">
      <c r="AD1259" s="13"/>
      <c r="AE1259" s="13"/>
      <c r="AF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</row>
    <row r="1260" spans="30:44" x14ac:dyDescent="0.3">
      <c r="AD1260" s="13"/>
      <c r="AE1260" s="13"/>
      <c r="AF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</row>
    <row r="1261" spans="30:44" x14ac:dyDescent="0.3">
      <c r="AD1261" s="13"/>
      <c r="AE1261" s="13"/>
      <c r="AF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</row>
  </sheetData>
  <sheetProtection algorithmName="SHA-512" hashValue="MgMhbm6tzmFqo7DNCRDfFxzlYmfcCOj4AC3mYmEFu0gojHpKyA9YJj9wrArYpdrNUPXLx1UKTroCkyznMeo+Cg==" saltValue="phH82T0Kqhz39lAVuMs1wA==" spinCount="100000" sheet="1" objects="1" scenarios="1"/>
  <autoFilter ref="A4:BJ4" xr:uid="{212D556B-39E9-4D3C-95A1-81E70502E8F6}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1" showButton="0"/>
    <filterColumn colId="42" showButton="0"/>
    <sortState xmlns:xlrd2="http://schemas.microsoft.com/office/spreadsheetml/2017/richdata2" ref="A7:BJ155">
      <sortCondition ref="B4"/>
    </sortState>
  </autoFilter>
  <mergeCells count="16">
    <mergeCell ref="A4:A5"/>
    <mergeCell ref="AD4:AF4"/>
    <mergeCell ref="AG4:AI4"/>
    <mergeCell ref="AJ4:AL4"/>
    <mergeCell ref="B4:B5"/>
    <mergeCell ref="C4:C5"/>
    <mergeCell ref="D4:D5"/>
    <mergeCell ref="E4:I4"/>
    <mergeCell ref="J4:N4"/>
    <mergeCell ref="AS4:AS5"/>
    <mergeCell ref="AM4:AO4"/>
    <mergeCell ref="AP4:AR4"/>
    <mergeCell ref="T4:X4"/>
    <mergeCell ref="E3:AC3"/>
    <mergeCell ref="O4:S4"/>
    <mergeCell ref="Y4:AC4"/>
  </mergeCells>
  <conditionalFormatting sqref="C6:D154">
    <cfRule type="expression" dxfId="16" priority="1">
      <formula>$H6="x"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2AB9-DA71-41E2-B1F1-6DC2841143E6}">
  <sheetPr codeName="Sheet7">
    <tabColor rgb="FF00FFFF"/>
    <pageSetUpPr fitToPage="1"/>
  </sheetPr>
  <dimension ref="A1:DP1995"/>
  <sheetViews>
    <sheetView zoomScale="85" zoomScaleNormal="85" workbookViewId="0">
      <pane ySplit="6" topLeftCell="A7" activePane="bottomLeft" state="frozen"/>
      <selection pane="bottomLeft" activeCell="P2" sqref="P2"/>
    </sheetView>
  </sheetViews>
  <sheetFormatPr baseColWidth="10" defaultColWidth="11.54296875" defaultRowHeight="14" x14ac:dyDescent="0.35"/>
  <cols>
    <col min="1" max="2" width="6.7265625" style="26" customWidth="1"/>
    <col min="3" max="3" width="23.453125" style="40" customWidth="1"/>
    <col min="4" max="4" width="7.81640625" style="40" customWidth="1"/>
    <col min="5" max="12" width="6.7265625" style="101" customWidth="1"/>
    <col min="13" max="20" width="6.7265625" style="107" customWidth="1"/>
    <col min="21" max="22" width="6.7265625" style="101" customWidth="1"/>
    <col min="23" max="30" width="6.7265625" style="41" customWidth="1"/>
    <col min="31" max="38" width="6.7265625" style="107" customWidth="1"/>
    <col min="39" max="40" width="6.7265625" style="101" customWidth="1"/>
    <col min="41" max="45" width="6.7265625" style="42" customWidth="1"/>
    <col min="46" max="46" width="17.81640625" style="66" customWidth="1"/>
    <col min="47" max="16384" width="11.54296875" style="40"/>
  </cols>
  <sheetData>
    <row r="1" spans="1:120" s="122" customFormat="1" ht="20" x14ac:dyDescent="0.35">
      <c r="B1" s="822" t="s">
        <v>274</v>
      </c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124"/>
      <c r="N1" s="124"/>
      <c r="O1" s="124"/>
      <c r="P1" s="124"/>
      <c r="Q1" s="124"/>
      <c r="R1" s="124"/>
      <c r="S1" s="124"/>
      <c r="T1" s="124"/>
      <c r="U1" s="123"/>
      <c r="V1" s="123"/>
      <c r="W1" s="125"/>
      <c r="X1" s="125"/>
      <c r="Y1" s="125"/>
      <c r="Z1" s="125"/>
      <c r="AA1" s="125"/>
      <c r="AB1" s="125"/>
      <c r="AC1" s="125"/>
      <c r="AD1" s="125"/>
      <c r="AE1" s="124"/>
      <c r="AF1" s="124"/>
      <c r="AG1" s="124"/>
      <c r="AH1" s="124"/>
      <c r="AI1" s="124"/>
      <c r="AJ1" s="124"/>
      <c r="AK1" s="124"/>
      <c r="AL1" s="124"/>
      <c r="AM1" s="123"/>
      <c r="AN1" s="123"/>
      <c r="AO1" s="126"/>
      <c r="AP1" s="126"/>
      <c r="AQ1" s="126"/>
      <c r="AR1" s="126"/>
      <c r="AS1" s="126"/>
      <c r="AT1" s="126"/>
    </row>
    <row r="2" spans="1:120" ht="14.5" thickBot="1" x14ac:dyDescent="0.4">
      <c r="C2" s="674"/>
      <c r="M2" s="101"/>
      <c r="N2" s="101"/>
      <c r="O2" s="101"/>
      <c r="P2" s="101"/>
      <c r="Q2" s="101"/>
      <c r="R2" s="101"/>
      <c r="S2" s="101"/>
      <c r="T2" s="101"/>
      <c r="AE2" s="101"/>
      <c r="AF2" s="101"/>
      <c r="AG2" s="101"/>
      <c r="AH2" s="101"/>
      <c r="AI2" s="101"/>
      <c r="AJ2" s="101"/>
      <c r="AK2" s="101"/>
      <c r="AL2" s="101"/>
    </row>
    <row r="3" spans="1:120" s="139" customFormat="1" ht="18.5" thickBot="1" x14ac:dyDescent="0.4">
      <c r="A3" s="138"/>
      <c r="B3" s="138"/>
      <c r="E3" s="826" t="s">
        <v>86</v>
      </c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  <c r="V3" s="828"/>
      <c r="W3" s="812" t="s">
        <v>85</v>
      </c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4"/>
      <c r="AO3" s="184"/>
      <c r="AP3" s="184"/>
      <c r="AQ3" s="184"/>
      <c r="AR3" s="184"/>
      <c r="AS3" s="184"/>
      <c r="AT3" s="194"/>
    </row>
    <row r="4" spans="1:120" s="233" customFormat="1" ht="18" x14ac:dyDescent="0.35">
      <c r="A4" s="747" t="s">
        <v>0</v>
      </c>
      <c r="B4" s="755" t="s">
        <v>10</v>
      </c>
      <c r="C4" s="745" t="s">
        <v>1</v>
      </c>
      <c r="D4" s="757" t="s">
        <v>2</v>
      </c>
      <c r="E4" s="810" t="s">
        <v>62</v>
      </c>
      <c r="F4" s="811"/>
      <c r="G4" s="810" t="s">
        <v>63</v>
      </c>
      <c r="H4" s="811"/>
      <c r="I4" s="810" t="s">
        <v>64</v>
      </c>
      <c r="J4" s="811"/>
      <c r="K4" s="829" t="s">
        <v>106</v>
      </c>
      <c r="L4" s="830"/>
      <c r="M4" s="829" t="s">
        <v>105</v>
      </c>
      <c r="N4" s="830"/>
      <c r="O4" s="831" t="s">
        <v>52</v>
      </c>
      <c r="P4" s="832"/>
      <c r="Q4" s="833"/>
      <c r="R4" s="831" t="s">
        <v>53</v>
      </c>
      <c r="S4" s="832"/>
      <c r="T4" s="833"/>
      <c r="U4" s="834" t="s">
        <v>49</v>
      </c>
      <c r="V4" s="835"/>
      <c r="W4" s="820" t="s">
        <v>62</v>
      </c>
      <c r="X4" s="821"/>
      <c r="Y4" s="820" t="s">
        <v>63</v>
      </c>
      <c r="Z4" s="821"/>
      <c r="AA4" s="820" t="s">
        <v>64</v>
      </c>
      <c r="AB4" s="821"/>
      <c r="AC4" s="820" t="s">
        <v>254</v>
      </c>
      <c r="AD4" s="821"/>
      <c r="AE4" s="829" t="s">
        <v>105</v>
      </c>
      <c r="AF4" s="830"/>
      <c r="AG4" s="823" t="s">
        <v>54</v>
      </c>
      <c r="AH4" s="824"/>
      <c r="AI4" s="825"/>
      <c r="AJ4" s="823" t="s">
        <v>55</v>
      </c>
      <c r="AK4" s="824"/>
      <c r="AL4" s="825"/>
      <c r="AM4" s="815" t="s">
        <v>49</v>
      </c>
      <c r="AN4" s="816"/>
      <c r="AO4" s="817" t="s">
        <v>50</v>
      </c>
      <c r="AP4" s="818"/>
      <c r="AQ4" s="818"/>
      <c r="AR4" s="819"/>
      <c r="AS4" s="589"/>
      <c r="AT4" s="248" t="s">
        <v>51</v>
      </c>
    </row>
    <row r="5" spans="1:120" s="233" customFormat="1" ht="18.5" thickBot="1" x14ac:dyDescent="0.4">
      <c r="A5" s="748"/>
      <c r="B5" s="756"/>
      <c r="C5" s="746"/>
      <c r="D5" s="758"/>
      <c r="E5" s="250" t="s">
        <v>52</v>
      </c>
      <c r="F5" s="251" t="s">
        <v>53</v>
      </c>
      <c r="G5" s="250" t="s">
        <v>52</v>
      </c>
      <c r="H5" s="251" t="s">
        <v>53</v>
      </c>
      <c r="I5" s="250" t="s">
        <v>52</v>
      </c>
      <c r="J5" s="251" t="s">
        <v>53</v>
      </c>
      <c r="K5" s="252" t="s">
        <v>52</v>
      </c>
      <c r="L5" s="253" t="s">
        <v>53</v>
      </c>
      <c r="M5" s="252" t="s">
        <v>52</v>
      </c>
      <c r="N5" s="254" t="s">
        <v>53</v>
      </c>
      <c r="O5" s="255" t="s">
        <v>111</v>
      </c>
      <c r="P5" s="256" t="s">
        <v>112</v>
      </c>
      <c r="Q5" s="257" t="s">
        <v>107</v>
      </c>
      <c r="R5" s="255" t="s">
        <v>111</v>
      </c>
      <c r="S5" s="256" t="s">
        <v>112</v>
      </c>
      <c r="T5" s="257" t="s">
        <v>107</v>
      </c>
      <c r="U5" s="258" t="s">
        <v>52</v>
      </c>
      <c r="V5" s="259" t="s">
        <v>53</v>
      </c>
      <c r="W5" s="250" t="s">
        <v>54</v>
      </c>
      <c r="X5" s="251" t="s">
        <v>55</v>
      </c>
      <c r="Y5" s="250" t="s">
        <v>54</v>
      </c>
      <c r="Z5" s="251" t="s">
        <v>55</v>
      </c>
      <c r="AA5" s="250" t="s">
        <v>54</v>
      </c>
      <c r="AB5" s="251" t="s">
        <v>55</v>
      </c>
      <c r="AC5" s="250" t="s">
        <v>54</v>
      </c>
      <c r="AD5" s="251" t="s">
        <v>55</v>
      </c>
      <c r="AE5" s="252" t="s">
        <v>54</v>
      </c>
      <c r="AF5" s="254" t="s">
        <v>55</v>
      </c>
      <c r="AG5" s="367" t="s">
        <v>111</v>
      </c>
      <c r="AH5" s="368" t="s">
        <v>112</v>
      </c>
      <c r="AI5" s="369" t="s">
        <v>107</v>
      </c>
      <c r="AJ5" s="367" t="s">
        <v>111</v>
      </c>
      <c r="AK5" s="368" t="s">
        <v>112</v>
      </c>
      <c r="AL5" s="369" t="s">
        <v>107</v>
      </c>
      <c r="AM5" s="370" t="s">
        <v>54</v>
      </c>
      <c r="AN5" s="371" t="s">
        <v>55</v>
      </c>
      <c r="AO5" s="355" t="s">
        <v>52</v>
      </c>
      <c r="AP5" s="356" t="s">
        <v>54</v>
      </c>
      <c r="AQ5" s="356" t="s">
        <v>53</v>
      </c>
      <c r="AR5" s="357" t="s">
        <v>55</v>
      </c>
      <c r="AS5" s="357" t="s">
        <v>56</v>
      </c>
      <c r="AT5" s="249" t="s">
        <v>57</v>
      </c>
    </row>
    <row r="6" spans="1:120" s="9" customFormat="1" ht="14.5" thickBot="1" x14ac:dyDescent="0.4">
      <c r="A6" s="246"/>
      <c r="B6" s="245"/>
      <c r="C6" s="8"/>
      <c r="D6" s="31"/>
      <c r="E6" s="804"/>
      <c r="F6" s="805"/>
      <c r="G6" s="804"/>
      <c r="H6" s="805"/>
      <c r="I6" s="804"/>
      <c r="J6" s="805"/>
      <c r="K6" s="185"/>
      <c r="L6" s="186"/>
      <c r="M6" s="806"/>
      <c r="N6" s="807"/>
      <c r="O6" s="23"/>
      <c r="P6" s="24"/>
      <c r="Q6" s="25"/>
      <c r="R6" s="23"/>
      <c r="S6" s="24"/>
      <c r="T6" s="25"/>
      <c r="U6" s="344">
        <f>'Grids Kids'!AD5</f>
        <v>1</v>
      </c>
      <c r="V6" s="343">
        <f>'Grids Kids'!AE5</f>
        <v>1</v>
      </c>
      <c r="W6" s="808"/>
      <c r="X6" s="809"/>
      <c r="Y6" s="587"/>
      <c r="Z6" s="588"/>
      <c r="AA6" s="587"/>
      <c r="AB6" s="588"/>
      <c r="AC6" s="587"/>
      <c r="AD6" s="588"/>
      <c r="AE6" s="397"/>
      <c r="AF6" s="398"/>
      <c r="AG6" s="372"/>
      <c r="AH6" s="373"/>
      <c r="AI6" s="374"/>
      <c r="AJ6" s="372"/>
      <c r="AK6" s="373"/>
      <c r="AL6" s="374"/>
      <c r="AM6" s="383">
        <f>'Grids Kids'!AF5</f>
        <v>1.7</v>
      </c>
      <c r="AN6" s="384">
        <f>'Grids Kids'!AG5</f>
        <v>1.7</v>
      </c>
      <c r="AO6" s="358"/>
      <c r="AP6" s="359"/>
      <c r="AQ6" s="359"/>
      <c r="AR6" s="360"/>
      <c r="AS6" s="498">
        <f>+AM6+V6+U6+AN6</f>
        <v>5.4</v>
      </c>
      <c r="AT6" s="204">
        <v>10</v>
      </c>
      <c r="AU6" s="337" t="s">
        <v>173</v>
      </c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</row>
    <row r="7" spans="1:120" x14ac:dyDescent="0.35">
      <c r="A7" s="501"/>
      <c r="B7" s="240">
        <v>1</v>
      </c>
      <c r="C7" s="141" t="str">
        <f>VLOOKUP(B:B,'Start List Kids'!C:F,2,FALSE)</f>
        <v>TONOLI Mila</v>
      </c>
      <c r="D7" s="93" t="str">
        <f>VLOOKUP(B:B,'Start List Kids'!C:F,4,FALSE)</f>
        <v>GN1885</v>
      </c>
      <c r="E7" s="345">
        <v>57</v>
      </c>
      <c r="F7" s="346">
        <v>60</v>
      </c>
      <c r="G7" s="345">
        <v>62</v>
      </c>
      <c r="H7" s="346">
        <v>63</v>
      </c>
      <c r="I7" s="345">
        <v>60</v>
      </c>
      <c r="J7" s="346">
        <v>57</v>
      </c>
      <c r="K7" s="389">
        <f>+(E7+G7+I7)/3</f>
        <v>59.666666666666664</v>
      </c>
      <c r="L7" s="390">
        <f>+(F7+H7+J7)/3</f>
        <v>60</v>
      </c>
      <c r="M7" s="389">
        <f>+(E7+G7+I7+K7)/4</f>
        <v>59.666666666666664</v>
      </c>
      <c r="N7" s="391">
        <f>+(F7+H7+J7+L7)/4</f>
        <v>60</v>
      </c>
      <c r="O7" s="375">
        <f>MAX(E7,G7,I7,K7,M7)</f>
        <v>62</v>
      </c>
      <c r="P7" s="375">
        <f>MIN(E7,G7,I7,K7,M7)</f>
        <v>57</v>
      </c>
      <c r="Q7" s="376">
        <f>(SUM(E7,G7,I7,K7,M7)-O7-P7)/3</f>
        <v>59.777777777777771</v>
      </c>
      <c r="R7" s="375">
        <f>MAX(F7,H7,J7,L7,N7)</f>
        <v>63</v>
      </c>
      <c r="S7" s="375">
        <f>MIN(F7,H7,J7,L7,N7)</f>
        <v>57</v>
      </c>
      <c r="T7" s="376">
        <f>(SUM(F7,H7,J7,L7,N7)-R7-S7)/3</f>
        <v>60</v>
      </c>
      <c r="U7" s="377">
        <f>+Q7*$U$6</f>
        <v>59.777777777777771</v>
      </c>
      <c r="V7" s="386">
        <f>+T7*$V$6</f>
        <v>60</v>
      </c>
      <c r="W7" s="345">
        <v>60</v>
      </c>
      <c r="X7" s="346">
        <v>58</v>
      </c>
      <c r="Y7" s="345">
        <v>53</v>
      </c>
      <c r="Z7" s="346">
        <v>53</v>
      </c>
      <c r="AA7" s="345">
        <v>57</v>
      </c>
      <c r="AB7" s="346">
        <v>55</v>
      </c>
      <c r="AC7" s="345">
        <v>62</v>
      </c>
      <c r="AD7" s="346">
        <v>65</v>
      </c>
      <c r="AE7" s="389">
        <f>+(W7+Y7+AA7+AC7)/4</f>
        <v>58</v>
      </c>
      <c r="AF7" s="395">
        <f>+(X7+Z7+AB7+AD7)/4</f>
        <v>57.75</v>
      </c>
      <c r="AG7" s="375">
        <f>MAX(W7,Y7,AA7,AC7,AE7)</f>
        <v>62</v>
      </c>
      <c r="AH7" s="375">
        <f>MIN(W7,Y7,AA7,AC7,AE7)</f>
        <v>53</v>
      </c>
      <c r="AI7" s="376">
        <f>(SUM(W7,Y7,AA7,AC7,AE7)-AG7-AH7)/3</f>
        <v>58.333333333333336</v>
      </c>
      <c r="AJ7" s="375">
        <f>MAX(X7,Z7,AB7,AD7,AF7)</f>
        <v>65</v>
      </c>
      <c r="AK7" s="375">
        <f>MIN(X7,Z7,AB7,AD7,AF7)</f>
        <v>53</v>
      </c>
      <c r="AL7" s="385">
        <f>(SUM(X7,Z7,AB7,AD7,AF7)-AJ7-AK7)/3</f>
        <v>56.916666666666664</v>
      </c>
      <c r="AM7" s="377">
        <f>+AI7*$AM$6</f>
        <v>99.166666666666671</v>
      </c>
      <c r="AN7" s="378">
        <f>+AL7*$AN$6</f>
        <v>96.758333333333326</v>
      </c>
      <c r="AO7" s="102">
        <f>+U7</f>
        <v>59.777777777777771</v>
      </c>
      <c r="AP7" s="361">
        <f>+AM7</f>
        <v>99.166666666666671</v>
      </c>
      <c r="AQ7" s="361">
        <f>+V7</f>
        <v>60</v>
      </c>
      <c r="AR7" s="362">
        <f>+AN7</f>
        <v>96.758333333333326</v>
      </c>
      <c r="AS7" s="363">
        <f>SUM(AO7:AR7)</f>
        <v>315.70277777777778</v>
      </c>
      <c r="AT7" s="205">
        <f>+AS7/$AS$6/$AT$6</f>
        <v>5.8463477366255141</v>
      </c>
    </row>
    <row r="8" spans="1:120" x14ac:dyDescent="0.35">
      <c r="A8" s="502"/>
      <c r="B8" s="92">
        <v>2</v>
      </c>
      <c r="C8" s="95" t="str">
        <f>VLOOKUP(B:B,'Start List Kids'!C:F,2,FALSE)</f>
        <v>LIENHART Penelope</v>
      </c>
      <c r="D8" s="114" t="str">
        <f>VLOOKUP(B:B,'Start List Kids'!C:F,4,FALSE)</f>
        <v>LNZ</v>
      </c>
      <c r="E8" s="345">
        <v>55</v>
      </c>
      <c r="F8" s="346">
        <v>57</v>
      </c>
      <c r="G8" s="345">
        <v>59</v>
      </c>
      <c r="H8" s="346">
        <v>58</v>
      </c>
      <c r="I8" s="345">
        <v>59</v>
      </c>
      <c r="J8" s="346">
        <v>58</v>
      </c>
      <c r="K8" s="389">
        <f t="shared" ref="K8:K71" si="0">+(E8+G8+I8)/3</f>
        <v>57.666666666666664</v>
      </c>
      <c r="L8" s="390">
        <f t="shared" ref="L8:L71" si="1">+(F8+H8+J8)/3</f>
        <v>57.666666666666664</v>
      </c>
      <c r="M8" s="389">
        <f t="shared" ref="M8:M71" si="2">+(E8+G8+I8+K8)/4</f>
        <v>57.666666666666664</v>
      </c>
      <c r="N8" s="391">
        <f t="shared" ref="N8:N71" si="3">+(F8+H8+J8+L8)/4</f>
        <v>57.666666666666664</v>
      </c>
      <c r="O8" s="375">
        <f>MAX(E8,G8,I8,K8,M8)</f>
        <v>59</v>
      </c>
      <c r="P8" s="375">
        <f t="shared" ref="P8:P71" si="4">MIN(E8,G8,I8,K8,M8)</f>
        <v>55</v>
      </c>
      <c r="Q8" s="376">
        <f t="shared" ref="Q8:Q71" si="5">(SUM(E8,G8,I8,K8,M8)-O8-P8)/3</f>
        <v>58.111111111111107</v>
      </c>
      <c r="R8" s="375">
        <f t="shared" ref="R8:R71" si="6">MAX(F8,H8,J8,L8,N8)</f>
        <v>58</v>
      </c>
      <c r="S8" s="375">
        <f t="shared" ref="S8:S71" si="7">MIN(F8,H8,J8,L8,N8)</f>
        <v>57</v>
      </c>
      <c r="T8" s="376">
        <f t="shared" ref="T8:T71" si="8">(SUM(F8,H8,J8,L8,N8)-R8-S8)/3</f>
        <v>57.777777777777771</v>
      </c>
      <c r="U8" s="377">
        <f t="shared" ref="U8:U71" si="9">+Q8*$U$6</f>
        <v>58.111111111111107</v>
      </c>
      <c r="V8" s="386">
        <f t="shared" ref="V8:V71" si="10">+T8*$V$6</f>
        <v>57.777777777777771</v>
      </c>
      <c r="W8" s="345">
        <v>57</v>
      </c>
      <c r="X8" s="346">
        <v>62</v>
      </c>
      <c r="Y8" s="345">
        <v>53</v>
      </c>
      <c r="Z8" s="346">
        <v>55</v>
      </c>
      <c r="AA8" s="345">
        <v>57</v>
      </c>
      <c r="AB8" s="346">
        <v>60</v>
      </c>
      <c r="AC8" s="345">
        <v>57</v>
      </c>
      <c r="AD8" s="346">
        <v>62</v>
      </c>
      <c r="AE8" s="389">
        <f t="shared" ref="AE8:AE71" si="11">+(W8+Y8+AA8+AC8)/4</f>
        <v>56</v>
      </c>
      <c r="AF8" s="395">
        <f t="shared" ref="AF8:AF71" si="12">+(X8+Z8+AB8+AD8)/4</f>
        <v>59.75</v>
      </c>
      <c r="AG8" s="375">
        <f t="shared" ref="AG8:AG71" si="13">MAX(W8,Y8,AA8,AC8,AE8)</f>
        <v>57</v>
      </c>
      <c r="AH8" s="375">
        <f t="shared" ref="AH8:AH71" si="14">MIN(W8,Y8,AA8,AC8,AE8)</f>
        <v>53</v>
      </c>
      <c r="AI8" s="376">
        <f t="shared" ref="AI8:AI71" si="15">(SUM(W8,Y8,AA8,AC8,AE8)-AG8-AH8)/3</f>
        <v>56.666666666666664</v>
      </c>
      <c r="AJ8" s="375">
        <f t="shared" ref="AJ8:AJ71" si="16">MAX(X8,Z8,AB8,AD8,AF8)</f>
        <v>62</v>
      </c>
      <c r="AK8" s="375">
        <f t="shared" ref="AK8:AK71" si="17">MIN(X8,Z8,AB8,AD8,AF8)</f>
        <v>55</v>
      </c>
      <c r="AL8" s="376">
        <f t="shared" ref="AL8:AL71" si="18">(SUM(X8,Z8,AB8,AD8,AF8)-AJ8-AK8)/3</f>
        <v>60.583333333333336</v>
      </c>
      <c r="AM8" s="377">
        <f t="shared" ref="AM8:AM71" si="19">+AI8*$AM$6</f>
        <v>96.333333333333329</v>
      </c>
      <c r="AN8" s="378">
        <f>+AL8*$AN$6</f>
        <v>102.99166666666667</v>
      </c>
      <c r="AO8" s="51">
        <f t="shared" ref="AO8:AO38" si="20">+U8</f>
        <v>58.111111111111107</v>
      </c>
      <c r="AP8" s="364">
        <f t="shared" ref="AP8:AP71" si="21">+AM8</f>
        <v>96.333333333333329</v>
      </c>
      <c r="AQ8" s="364">
        <f t="shared" ref="AQ8:AQ38" si="22">+V8</f>
        <v>57.777777777777771</v>
      </c>
      <c r="AR8" s="365">
        <f t="shared" ref="AR8:AR71" si="23">+AN8</f>
        <v>102.99166666666667</v>
      </c>
      <c r="AS8" s="366">
        <f t="shared" ref="AS8:AS71" si="24">SUM(AO8:AR8)</f>
        <v>315.21388888888885</v>
      </c>
      <c r="AT8" s="206">
        <f>+AS8/$AS$6/$AT$6</f>
        <v>5.8372942386831266</v>
      </c>
    </row>
    <row r="9" spans="1:120" x14ac:dyDescent="0.35">
      <c r="A9" s="502"/>
      <c r="B9" s="92">
        <v>3</v>
      </c>
      <c r="C9" s="95" t="str">
        <f>VLOOKUP(B:B,'Start List Kids'!C:F,2,FALSE)</f>
        <v>ZINGER Sofia</v>
      </c>
      <c r="D9" s="114" t="str">
        <f>VLOOKUP(B:B,'Start List Kids'!C:F,4,FALSE)</f>
        <v>GN1885</v>
      </c>
      <c r="E9" s="345">
        <v>57</v>
      </c>
      <c r="F9" s="346">
        <v>60</v>
      </c>
      <c r="G9" s="345">
        <v>57</v>
      </c>
      <c r="H9" s="346">
        <v>58</v>
      </c>
      <c r="I9" s="345">
        <v>63</v>
      </c>
      <c r="J9" s="346">
        <v>65</v>
      </c>
      <c r="K9" s="389">
        <f t="shared" si="0"/>
        <v>59</v>
      </c>
      <c r="L9" s="390">
        <f t="shared" si="1"/>
        <v>61</v>
      </c>
      <c r="M9" s="389">
        <f t="shared" si="2"/>
        <v>59</v>
      </c>
      <c r="N9" s="391">
        <f t="shared" si="3"/>
        <v>61</v>
      </c>
      <c r="O9" s="375">
        <f t="shared" ref="O9:O72" si="25">MAX(E9,G9,I9,K9,M9)</f>
        <v>63</v>
      </c>
      <c r="P9" s="375">
        <f t="shared" si="4"/>
        <v>57</v>
      </c>
      <c r="Q9" s="376">
        <f t="shared" si="5"/>
        <v>58.333333333333336</v>
      </c>
      <c r="R9" s="375">
        <f t="shared" si="6"/>
        <v>65</v>
      </c>
      <c r="S9" s="375">
        <f t="shared" si="7"/>
        <v>58</v>
      </c>
      <c r="T9" s="376">
        <f t="shared" si="8"/>
        <v>60.666666666666664</v>
      </c>
      <c r="U9" s="377">
        <f t="shared" si="9"/>
        <v>58.333333333333336</v>
      </c>
      <c r="V9" s="386">
        <f t="shared" si="10"/>
        <v>60.666666666666664</v>
      </c>
      <c r="W9" s="345">
        <v>58</v>
      </c>
      <c r="X9" s="346">
        <v>59</v>
      </c>
      <c r="Y9" s="345">
        <v>49</v>
      </c>
      <c r="Z9" s="346">
        <v>50</v>
      </c>
      <c r="AA9" s="345">
        <v>50</v>
      </c>
      <c r="AB9" s="346">
        <v>50</v>
      </c>
      <c r="AC9" s="345">
        <v>60</v>
      </c>
      <c r="AD9" s="346">
        <v>61</v>
      </c>
      <c r="AE9" s="389">
        <f t="shared" si="11"/>
        <v>54.25</v>
      </c>
      <c r="AF9" s="395">
        <f t="shared" si="12"/>
        <v>55</v>
      </c>
      <c r="AG9" s="375">
        <f t="shared" si="13"/>
        <v>60</v>
      </c>
      <c r="AH9" s="375">
        <f t="shared" si="14"/>
        <v>49</v>
      </c>
      <c r="AI9" s="376">
        <f t="shared" si="15"/>
        <v>54.083333333333336</v>
      </c>
      <c r="AJ9" s="375">
        <f t="shared" si="16"/>
        <v>61</v>
      </c>
      <c r="AK9" s="375">
        <f t="shared" si="17"/>
        <v>50</v>
      </c>
      <c r="AL9" s="376">
        <f t="shared" si="18"/>
        <v>54.666666666666664</v>
      </c>
      <c r="AM9" s="377">
        <f t="shared" si="19"/>
        <v>91.941666666666663</v>
      </c>
      <c r="AN9" s="378">
        <f>+AL9*$AN$6</f>
        <v>92.933333333333323</v>
      </c>
      <c r="AO9" s="51">
        <f t="shared" si="20"/>
        <v>58.333333333333336</v>
      </c>
      <c r="AP9" s="364">
        <f t="shared" si="21"/>
        <v>91.941666666666663</v>
      </c>
      <c r="AQ9" s="364">
        <f t="shared" si="22"/>
        <v>60.666666666666664</v>
      </c>
      <c r="AR9" s="365">
        <f t="shared" si="23"/>
        <v>92.933333333333323</v>
      </c>
      <c r="AS9" s="366">
        <f t="shared" si="24"/>
        <v>303.875</v>
      </c>
      <c r="AT9" s="206">
        <f t="shared" ref="AT9:AT72" si="26">+AS9/$AS$6/$AT$6</f>
        <v>5.6273148148148149</v>
      </c>
    </row>
    <row r="10" spans="1:120" x14ac:dyDescent="0.35">
      <c r="A10" s="502"/>
      <c r="B10" s="92">
        <v>4</v>
      </c>
      <c r="C10" s="95" t="str">
        <f>VLOOKUP(B:B,'Start List Kids'!C:F,2,FALSE)</f>
        <v>BEREZA Eva</v>
      </c>
      <c r="D10" s="114" t="str">
        <f>VLOOKUP(B:B,'Start List Kids'!C:F,4,FALSE)</f>
        <v>ASB</v>
      </c>
      <c r="E10" s="345">
        <v>57</v>
      </c>
      <c r="F10" s="346">
        <v>55</v>
      </c>
      <c r="G10" s="345">
        <v>60</v>
      </c>
      <c r="H10" s="346">
        <v>53</v>
      </c>
      <c r="I10" s="345">
        <v>57</v>
      </c>
      <c r="J10" s="346">
        <v>56</v>
      </c>
      <c r="K10" s="389">
        <f t="shared" si="0"/>
        <v>58</v>
      </c>
      <c r="L10" s="390">
        <f t="shared" si="1"/>
        <v>54.666666666666664</v>
      </c>
      <c r="M10" s="389">
        <f t="shared" si="2"/>
        <v>58</v>
      </c>
      <c r="N10" s="391">
        <f t="shared" si="3"/>
        <v>54.666666666666664</v>
      </c>
      <c r="O10" s="375">
        <f t="shared" si="25"/>
        <v>60</v>
      </c>
      <c r="P10" s="375">
        <f t="shared" si="4"/>
        <v>57</v>
      </c>
      <c r="Q10" s="376">
        <f t="shared" si="5"/>
        <v>57.666666666666664</v>
      </c>
      <c r="R10" s="375">
        <f t="shared" si="6"/>
        <v>56</v>
      </c>
      <c r="S10" s="375">
        <f t="shared" si="7"/>
        <v>53</v>
      </c>
      <c r="T10" s="376">
        <f t="shared" si="8"/>
        <v>54.777777777777771</v>
      </c>
      <c r="U10" s="377">
        <f t="shared" si="9"/>
        <v>57.666666666666664</v>
      </c>
      <c r="V10" s="386">
        <f t="shared" si="10"/>
        <v>54.777777777777771</v>
      </c>
      <c r="W10" s="345">
        <v>54</v>
      </c>
      <c r="X10" s="346">
        <v>55</v>
      </c>
      <c r="Y10" s="345">
        <v>45</v>
      </c>
      <c r="Z10" s="346">
        <v>50</v>
      </c>
      <c r="AA10" s="345">
        <v>45</v>
      </c>
      <c r="AB10" s="346">
        <v>50</v>
      </c>
      <c r="AC10" s="345">
        <v>53</v>
      </c>
      <c r="AD10" s="346">
        <v>55</v>
      </c>
      <c r="AE10" s="389">
        <f t="shared" si="11"/>
        <v>49.25</v>
      </c>
      <c r="AF10" s="395">
        <f t="shared" si="12"/>
        <v>52.5</v>
      </c>
      <c r="AG10" s="375">
        <f t="shared" si="13"/>
        <v>54</v>
      </c>
      <c r="AH10" s="375">
        <f t="shared" si="14"/>
        <v>45</v>
      </c>
      <c r="AI10" s="376">
        <f t="shared" si="15"/>
        <v>49.083333333333336</v>
      </c>
      <c r="AJ10" s="375">
        <f t="shared" si="16"/>
        <v>55</v>
      </c>
      <c r="AK10" s="375">
        <f t="shared" si="17"/>
        <v>50</v>
      </c>
      <c r="AL10" s="376">
        <f t="shared" si="18"/>
        <v>52.5</v>
      </c>
      <c r="AM10" s="377">
        <f t="shared" si="19"/>
        <v>83.441666666666663</v>
      </c>
      <c r="AN10" s="378">
        <f t="shared" ref="AN10:AN71" si="27">+AL10*$AN$6</f>
        <v>89.25</v>
      </c>
      <c r="AO10" s="51">
        <f t="shared" si="20"/>
        <v>57.666666666666664</v>
      </c>
      <c r="AP10" s="364">
        <f t="shared" si="21"/>
        <v>83.441666666666663</v>
      </c>
      <c r="AQ10" s="364">
        <f t="shared" si="22"/>
        <v>54.777777777777771</v>
      </c>
      <c r="AR10" s="365">
        <f t="shared" si="23"/>
        <v>89.25</v>
      </c>
      <c r="AS10" s="366">
        <f>SUM(AO10:AR10)</f>
        <v>285.13611111111106</v>
      </c>
      <c r="AT10" s="206">
        <f t="shared" si="26"/>
        <v>5.2802983539094637</v>
      </c>
    </row>
    <row r="11" spans="1:120" x14ac:dyDescent="0.35">
      <c r="A11" s="502"/>
      <c r="B11" s="92">
        <v>5</v>
      </c>
      <c r="C11" s="95" t="str">
        <f>VLOOKUP(B:B,'Start List Kids'!C:F,2,FALSE)</f>
        <v>MATHYS Lorena</v>
      </c>
      <c r="D11" s="114" t="str">
        <f>VLOOKUP(B:B,'Start List Kids'!C:F,4,FALSE)</f>
        <v>LNZ</v>
      </c>
      <c r="E11" s="345">
        <v>62</v>
      </c>
      <c r="F11" s="346">
        <v>65</v>
      </c>
      <c r="G11" s="345">
        <v>61</v>
      </c>
      <c r="H11" s="346">
        <v>64</v>
      </c>
      <c r="I11" s="345">
        <v>55</v>
      </c>
      <c r="J11" s="346">
        <v>53</v>
      </c>
      <c r="K11" s="389">
        <f t="shared" si="0"/>
        <v>59.333333333333336</v>
      </c>
      <c r="L11" s="390">
        <f t="shared" si="1"/>
        <v>60.666666666666664</v>
      </c>
      <c r="M11" s="389">
        <f t="shared" si="2"/>
        <v>59.333333333333336</v>
      </c>
      <c r="N11" s="391">
        <f t="shared" si="3"/>
        <v>60.666666666666664</v>
      </c>
      <c r="O11" s="375">
        <f t="shared" si="25"/>
        <v>62</v>
      </c>
      <c r="P11" s="375">
        <f t="shared" si="4"/>
        <v>55</v>
      </c>
      <c r="Q11" s="376">
        <f>(SUM(E11,G11,I11,K11,M11)-O11-P11)/3</f>
        <v>59.888888888888893</v>
      </c>
      <c r="R11" s="375">
        <f t="shared" si="6"/>
        <v>65</v>
      </c>
      <c r="S11" s="375">
        <f t="shared" si="7"/>
        <v>53</v>
      </c>
      <c r="T11" s="376">
        <f t="shared" si="8"/>
        <v>61.777777777777771</v>
      </c>
      <c r="U11" s="377">
        <f t="shared" si="9"/>
        <v>59.888888888888893</v>
      </c>
      <c r="V11" s="386">
        <f t="shared" si="10"/>
        <v>61.777777777777771</v>
      </c>
      <c r="W11" s="345">
        <v>57</v>
      </c>
      <c r="X11" s="346">
        <v>58</v>
      </c>
      <c r="Y11" s="345">
        <v>52</v>
      </c>
      <c r="Z11" s="346">
        <v>55</v>
      </c>
      <c r="AA11" s="345">
        <v>52</v>
      </c>
      <c r="AB11" s="346">
        <v>57</v>
      </c>
      <c r="AC11" s="345">
        <v>51</v>
      </c>
      <c r="AD11" s="346">
        <v>56</v>
      </c>
      <c r="AE11" s="389">
        <f t="shared" si="11"/>
        <v>53</v>
      </c>
      <c r="AF11" s="395">
        <f t="shared" si="12"/>
        <v>56.5</v>
      </c>
      <c r="AG11" s="375">
        <f t="shared" si="13"/>
        <v>57</v>
      </c>
      <c r="AH11" s="375">
        <f t="shared" si="14"/>
        <v>51</v>
      </c>
      <c r="AI11" s="376">
        <f t="shared" si="15"/>
        <v>52.333333333333336</v>
      </c>
      <c r="AJ11" s="375">
        <f t="shared" si="16"/>
        <v>58</v>
      </c>
      <c r="AK11" s="375">
        <f t="shared" si="17"/>
        <v>55</v>
      </c>
      <c r="AL11" s="376">
        <f t="shared" si="18"/>
        <v>56.5</v>
      </c>
      <c r="AM11" s="377">
        <f t="shared" si="19"/>
        <v>88.966666666666669</v>
      </c>
      <c r="AN11" s="378">
        <f t="shared" si="27"/>
        <v>96.05</v>
      </c>
      <c r="AO11" s="51">
        <f t="shared" si="20"/>
        <v>59.888888888888893</v>
      </c>
      <c r="AP11" s="364">
        <f t="shared" si="21"/>
        <v>88.966666666666669</v>
      </c>
      <c r="AQ11" s="364">
        <f t="shared" si="22"/>
        <v>61.777777777777771</v>
      </c>
      <c r="AR11" s="365">
        <f t="shared" si="23"/>
        <v>96.05</v>
      </c>
      <c r="AS11" s="366">
        <f t="shared" si="24"/>
        <v>306.68333333333334</v>
      </c>
      <c r="AT11" s="206">
        <f t="shared" si="26"/>
        <v>5.6793209876543207</v>
      </c>
    </row>
    <row r="12" spans="1:120" x14ac:dyDescent="0.35">
      <c r="A12" s="502"/>
      <c r="B12" s="92">
        <v>6</v>
      </c>
      <c r="C12" s="95" t="str">
        <f>VLOOKUP(B:B,'Start List Kids'!C:F,2,FALSE)</f>
        <v>MORIN Rebecca</v>
      </c>
      <c r="D12" s="114" t="str">
        <f>VLOOKUP(B:B,'Start List Kids'!C:F,4,FALSE)</f>
        <v>MORG</v>
      </c>
      <c r="E12" s="345">
        <v>65</v>
      </c>
      <c r="F12" s="346">
        <v>66</v>
      </c>
      <c r="G12" s="345">
        <v>63</v>
      </c>
      <c r="H12" s="346">
        <v>61</v>
      </c>
      <c r="I12" s="345">
        <v>67</v>
      </c>
      <c r="J12" s="346">
        <v>60</v>
      </c>
      <c r="K12" s="389">
        <f t="shared" si="0"/>
        <v>65</v>
      </c>
      <c r="L12" s="390">
        <f t="shared" si="1"/>
        <v>62.333333333333336</v>
      </c>
      <c r="M12" s="389">
        <f t="shared" si="2"/>
        <v>65</v>
      </c>
      <c r="N12" s="391">
        <f t="shared" si="3"/>
        <v>62.333333333333336</v>
      </c>
      <c r="O12" s="375">
        <f t="shared" si="25"/>
        <v>67</v>
      </c>
      <c r="P12" s="375">
        <f t="shared" si="4"/>
        <v>63</v>
      </c>
      <c r="Q12" s="376">
        <f t="shared" si="5"/>
        <v>65</v>
      </c>
      <c r="R12" s="375">
        <f t="shared" si="6"/>
        <v>66</v>
      </c>
      <c r="S12" s="375">
        <f t="shared" si="7"/>
        <v>60</v>
      </c>
      <c r="T12" s="376">
        <f>(SUM(F12,H12,J12,L12,N12)-R12-S12)/3</f>
        <v>61.888888888888893</v>
      </c>
      <c r="U12" s="377">
        <f t="shared" si="9"/>
        <v>65</v>
      </c>
      <c r="V12" s="386">
        <f t="shared" si="10"/>
        <v>61.888888888888893</v>
      </c>
      <c r="W12" s="345">
        <v>59</v>
      </c>
      <c r="X12" s="346">
        <v>60</v>
      </c>
      <c r="Y12" s="345">
        <v>53</v>
      </c>
      <c r="Z12" s="346">
        <v>54</v>
      </c>
      <c r="AA12" s="345">
        <v>56</v>
      </c>
      <c r="AB12" s="346">
        <v>52</v>
      </c>
      <c r="AC12" s="345">
        <v>60</v>
      </c>
      <c r="AD12" s="346">
        <v>65</v>
      </c>
      <c r="AE12" s="389">
        <f t="shared" si="11"/>
        <v>57</v>
      </c>
      <c r="AF12" s="395">
        <f t="shared" si="12"/>
        <v>57.75</v>
      </c>
      <c r="AG12" s="375">
        <f t="shared" si="13"/>
        <v>60</v>
      </c>
      <c r="AH12" s="375">
        <f t="shared" si="14"/>
        <v>53</v>
      </c>
      <c r="AI12" s="376">
        <f t="shared" si="15"/>
        <v>57.333333333333336</v>
      </c>
      <c r="AJ12" s="375">
        <f t="shared" si="16"/>
        <v>65</v>
      </c>
      <c r="AK12" s="375">
        <f t="shared" si="17"/>
        <v>52</v>
      </c>
      <c r="AL12" s="376">
        <f t="shared" si="18"/>
        <v>57.25</v>
      </c>
      <c r="AM12" s="377">
        <f t="shared" si="19"/>
        <v>97.466666666666669</v>
      </c>
      <c r="AN12" s="378">
        <f t="shared" si="27"/>
        <v>97.325000000000003</v>
      </c>
      <c r="AO12" s="51">
        <f t="shared" si="20"/>
        <v>65</v>
      </c>
      <c r="AP12" s="364">
        <f t="shared" si="21"/>
        <v>97.466666666666669</v>
      </c>
      <c r="AQ12" s="364">
        <f t="shared" si="22"/>
        <v>61.888888888888893</v>
      </c>
      <c r="AR12" s="365">
        <f t="shared" si="23"/>
        <v>97.325000000000003</v>
      </c>
      <c r="AS12" s="366">
        <f t="shared" si="24"/>
        <v>321.68055555555554</v>
      </c>
      <c r="AT12" s="206">
        <f t="shared" si="26"/>
        <v>5.9570473251028799</v>
      </c>
    </row>
    <row r="13" spans="1:120" x14ac:dyDescent="0.35">
      <c r="A13" s="502"/>
      <c r="B13" s="92">
        <v>7</v>
      </c>
      <c r="C13" s="95" t="str">
        <f>VLOOKUP(B:B,'Start List Kids'!C:F,2,FALSE)</f>
        <v>BIENEK Victoria</v>
      </c>
      <c r="D13" s="114" t="str">
        <f>VLOOKUP(B:B,'Start List Kids'!C:F,4,FALSE)</f>
        <v>LNZ</v>
      </c>
      <c r="E13" s="345">
        <v>70</v>
      </c>
      <c r="F13" s="346">
        <v>72</v>
      </c>
      <c r="G13" s="345">
        <v>65</v>
      </c>
      <c r="H13" s="346">
        <v>67</v>
      </c>
      <c r="I13" s="345">
        <v>65</v>
      </c>
      <c r="J13" s="346">
        <v>67</v>
      </c>
      <c r="K13" s="389">
        <f t="shared" si="0"/>
        <v>66.666666666666671</v>
      </c>
      <c r="L13" s="390">
        <f t="shared" si="1"/>
        <v>68.666666666666671</v>
      </c>
      <c r="M13" s="389">
        <f t="shared" si="2"/>
        <v>66.666666666666671</v>
      </c>
      <c r="N13" s="391">
        <f t="shared" si="3"/>
        <v>68.666666666666671</v>
      </c>
      <c r="O13" s="375">
        <f t="shared" si="25"/>
        <v>70</v>
      </c>
      <c r="P13" s="375">
        <f t="shared" si="4"/>
        <v>65</v>
      </c>
      <c r="Q13" s="376">
        <f t="shared" si="5"/>
        <v>66.111111111111128</v>
      </c>
      <c r="R13" s="375">
        <f t="shared" si="6"/>
        <v>72</v>
      </c>
      <c r="S13" s="375">
        <f t="shared" si="7"/>
        <v>67</v>
      </c>
      <c r="T13" s="376">
        <f t="shared" si="8"/>
        <v>68.111111111111128</v>
      </c>
      <c r="U13" s="377">
        <f t="shared" si="9"/>
        <v>66.111111111111128</v>
      </c>
      <c r="V13" s="386">
        <f t="shared" si="10"/>
        <v>68.111111111111128</v>
      </c>
      <c r="W13" s="345">
        <v>64</v>
      </c>
      <c r="X13" s="346">
        <v>61</v>
      </c>
      <c r="Y13" s="345">
        <v>62</v>
      </c>
      <c r="Z13" s="346">
        <v>60</v>
      </c>
      <c r="AA13" s="345">
        <v>60</v>
      </c>
      <c r="AB13" s="346">
        <v>63</v>
      </c>
      <c r="AC13" s="345">
        <v>70</v>
      </c>
      <c r="AD13" s="346">
        <v>66</v>
      </c>
      <c r="AE13" s="389">
        <f t="shared" si="11"/>
        <v>64</v>
      </c>
      <c r="AF13" s="395">
        <f t="shared" si="12"/>
        <v>62.5</v>
      </c>
      <c r="AG13" s="375">
        <f t="shared" si="13"/>
        <v>70</v>
      </c>
      <c r="AH13" s="375">
        <f t="shared" si="14"/>
        <v>60</v>
      </c>
      <c r="AI13" s="376">
        <f t="shared" si="15"/>
        <v>63.333333333333336</v>
      </c>
      <c r="AJ13" s="375">
        <f t="shared" si="16"/>
        <v>66</v>
      </c>
      <c r="AK13" s="375">
        <f t="shared" si="17"/>
        <v>60</v>
      </c>
      <c r="AL13" s="376">
        <f t="shared" si="18"/>
        <v>62.166666666666664</v>
      </c>
      <c r="AM13" s="377">
        <f t="shared" si="19"/>
        <v>107.66666666666667</v>
      </c>
      <c r="AN13" s="378">
        <f t="shared" si="27"/>
        <v>105.68333333333332</v>
      </c>
      <c r="AO13" s="51">
        <f t="shared" si="20"/>
        <v>66.111111111111128</v>
      </c>
      <c r="AP13" s="364">
        <f t="shared" si="21"/>
        <v>107.66666666666667</v>
      </c>
      <c r="AQ13" s="364">
        <f t="shared" si="22"/>
        <v>68.111111111111128</v>
      </c>
      <c r="AR13" s="365">
        <f t="shared" si="23"/>
        <v>105.68333333333332</v>
      </c>
      <c r="AS13" s="366">
        <f t="shared" si="24"/>
        <v>347.57222222222225</v>
      </c>
      <c r="AT13" s="206">
        <f t="shared" si="26"/>
        <v>6.4365226337448558</v>
      </c>
    </row>
    <row r="14" spans="1:120" x14ac:dyDescent="0.35">
      <c r="A14" s="502"/>
      <c r="B14" s="92">
        <v>8</v>
      </c>
      <c r="C14" s="95" t="str">
        <f>VLOOKUP(B:B,'Start List Kids'!C:F,2,FALSE)</f>
        <v>GEORGI Giada</v>
      </c>
      <c r="D14" s="114" t="str">
        <f>VLOOKUP(B:B,'Start List Kids'!C:F,4,FALSE)</f>
        <v>LNZ</v>
      </c>
      <c r="E14" s="345">
        <v>68</v>
      </c>
      <c r="F14" s="346">
        <v>70</v>
      </c>
      <c r="G14" s="345">
        <v>65</v>
      </c>
      <c r="H14" s="346">
        <v>64</v>
      </c>
      <c r="I14" s="345">
        <v>57</v>
      </c>
      <c r="J14" s="346">
        <v>55</v>
      </c>
      <c r="K14" s="389">
        <f t="shared" si="0"/>
        <v>63.333333333333336</v>
      </c>
      <c r="L14" s="390">
        <f t="shared" si="1"/>
        <v>63</v>
      </c>
      <c r="M14" s="389">
        <f t="shared" si="2"/>
        <v>63.333333333333336</v>
      </c>
      <c r="N14" s="391">
        <f t="shared" si="3"/>
        <v>63</v>
      </c>
      <c r="O14" s="375">
        <f t="shared" si="25"/>
        <v>68</v>
      </c>
      <c r="P14" s="375">
        <f t="shared" si="4"/>
        <v>57</v>
      </c>
      <c r="Q14" s="376">
        <f t="shared" si="5"/>
        <v>63.888888888888893</v>
      </c>
      <c r="R14" s="375">
        <f t="shared" si="6"/>
        <v>70</v>
      </c>
      <c r="S14" s="375">
        <f t="shared" si="7"/>
        <v>55</v>
      </c>
      <c r="T14" s="376">
        <f t="shared" si="8"/>
        <v>63.333333333333336</v>
      </c>
      <c r="U14" s="377">
        <f t="shared" si="9"/>
        <v>63.888888888888893</v>
      </c>
      <c r="V14" s="386">
        <f t="shared" si="10"/>
        <v>63.333333333333336</v>
      </c>
      <c r="W14" s="345">
        <v>48</v>
      </c>
      <c r="X14" s="346">
        <v>55</v>
      </c>
      <c r="Y14" s="345">
        <v>49</v>
      </c>
      <c r="Z14" s="346">
        <v>53</v>
      </c>
      <c r="AA14" s="345">
        <v>40</v>
      </c>
      <c r="AB14" s="346">
        <v>53</v>
      </c>
      <c r="AC14" s="345">
        <v>49</v>
      </c>
      <c r="AD14" s="346">
        <v>53</v>
      </c>
      <c r="AE14" s="389">
        <f t="shared" si="11"/>
        <v>46.5</v>
      </c>
      <c r="AF14" s="395">
        <f t="shared" si="12"/>
        <v>53.5</v>
      </c>
      <c r="AG14" s="375">
        <f t="shared" si="13"/>
        <v>49</v>
      </c>
      <c r="AH14" s="375">
        <f t="shared" si="14"/>
        <v>40</v>
      </c>
      <c r="AI14" s="376">
        <f t="shared" si="15"/>
        <v>47.833333333333336</v>
      </c>
      <c r="AJ14" s="375">
        <f t="shared" si="16"/>
        <v>55</v>
      </c>
      <c r="AK14" s="375">
        <f>MIN(X14,Z14,AB14,AD14,AF14)</f>
        <v>53</v>
      </c>
      <c r="AL14" s="376">
        <f t="shared" si="18"/>
        <v>53.166666666666664</v>
      </c>
      <c r="AM14" s="377">
        <f t="shared" si="19"/>
        <v>81.316666666666663</v>
      </c>
      <c r="AN14" s="378">
        <f t="shared" si="27"/>
        <v>90.383333333333326</v>
      </c>
      <c r="AO14" s="51">
        <f t="shared" si="20"/>
        <v>63.888888888888893</v>
      </c>
      <c r="AP14" s="364">
        <f t="shared" si="21"/>
        <v>81.316666666666663</v>
      </c>
      <c r="AQ14" s="364">
        <f t="shared" si="22"/>
        <v>63.333333333333336</v>
      </c>
      <c r="AR14" s="365">
        <f t="shared" si="23"/>
        <v>90.383333333333326</v>
      </c>
      <c r="AS14" s="366">
        <f t="shared" si="24"/>
        <v>298.92222222222222</v>
      </c>
      <c r="AT14" s="206">
        <f t="shared" si="26"/>
        <v>5.5355967078189297</v>
      </c>
    </row>
    <row r="15" spans="1:120" x14ac:dyDescent="0.35">
      <c r="A15" s="502"/>
      <c r="B15" s="92">
        <v>9</v>
      </c>
      <c r="C15" s="95" t="str">
        <f>VLOOKUP(B:B,'Start List Kids'!C:F,2,FALSE)</f>
        <v>PRALONG Léonie</v>
      </c>
      <c r="D15" s="114" t="str">
        <f>VLOOKUP(B:B,'Start List Kids'!C:F,4,FALSE)</f>
        <v>SION</v>
      </c>
      <c r="E15" s="345">
        <v>45</v>
      </c>
      <c r="F15" s="346">
        <v>53</v>
      </c>
      <c r="G15" s="345">
        <v>52</v>
      </c>
      <c r="H15" s="346">
        <v>54</v>
      </c>
      <c r="I15" s="345">
        <v>49</v>
      </c>
      <c r="J15" s="346">
        <v>52</v>
      </c>
      <c r="K15" s="389">
        <f t="shared" si="0"/>
        <v>48.666666666666664</v>
      </c>
      <c r="L15" s="390">
        <f t="shared" si="1"/>
        <v>53</v>
      </c>
      <c r="M15" s="389">
        <f t="shared" si="2"/>
        <v>48.666666666666664</v>
      </c>
      <c r="N15" s="391">
        <f t="shared" si="3"/>
        <v>53</v>
      </c>
      <c r="O15" s="375">
        <f t="shared" si="25"/>
        <v>52</v>
      </c>
      <c r="P15" s="375">
        <f t="shared" si="4"/>
        <v>45</v>
      </c>
      <c r="Q15" s="376">
        <f t="shared" si="5"/>
        <v>48.777777777777771</v>
      </c>
      <c r="R15" s="375">
        <f t="shared" si="6"/>
        <v>54</v>
      </c>
      <c r="S15" s="375">
        <f t="shared" si="7"/>
        <v>52</v>
      </c>
      <c r="T15" s="376">
        <f t="shared" si="8"/>
        <v>53</v>
      </c>
      <c r="U15" s="377">
        <f t="shared" si="9"/>
        <v>48.777777777777771</v>
      </c>
      <c r="V15" s="386">
        <f t="shared" si="10"/>
        <v>53</v>
      </c>
      <c r="W15" s="345">
        <v>49</v>
      </c>
      <c r="X15" s="346">
        <v>49</v>
      </c>
      <c r="Y15" s="345">
        <v>45</v>
      </c>
      <c r="Z15" s="346">
        <v>43</v>
      </c>
      <c r="AA15" s="345">
        <v>48</v>
      </c>
      <c r="AB15" s="346">
        <v>45</v>
      </c>
      <c r="AC15" s="345">
        <v>47</v>
      </c>
      <c r="AD15" s="346">
        <v>48</v>
      </c>
      <c r="AE15" s="389">
        <f t="shared" si="11"/>
        <v>47.25</v>
      </c>
      <c r="AF15" s="395">
        <f t="shared" si="12"/>
        <v>46.25</v>
      </c>
      <c r="AG15" s="375">
        <f t="shared" si="13"/>
        <v>49</v>
      </c>
      <c r="AH15" s="375">
        <f>MIN(W15,Y15,AA15,AC15,AE15)</f>
        <v>45</v>
      </c>
      <c r="AI15" s="376">
        <f t="shared" si="15"/>
        <v>47.416666666666664</v>
      </c>
      <c r="AJ15" s="375">
        <f t="shared" si="16"/>
        <v>49</v>
      </c>
      <c r="AK15" s="375">
        <f t="shared" si="17"/>
        <v>43</v>
      </c>
      <c r="AL15" s="376">
        <f t="shared" si="18"/>
        <v>46.416666666666664</v>
      </c>
      <c r="AM15" s="377">
        <f t="shared" si="19"/>
        <v>80.608333333333334</v>
      </c>
      <c r="AN15" s="378">
        <f t="shared" si="27"/>
        <v>78.908333333333331</v>
      </c>
      <c r="AO15" s="51">
        <f t="shared" si="20"/>
        <v>48.777777777777771</v>
      </c>
      <c r="AP15" s="364">
        <f t="shared" si="21"/>
        <v>80.608333333333334</v>
      </c>
      <c r="AQ15" s="364">
        <f t="shared" si="22"/>
        <v>53</v>
      </c>
      <c r="AR15" s="365">
        <f t="shared" si="23"/>
        <v>78.908333333333331</v>
      </c>
      <c r="AS15" s="366">
        <f t="shared" si="24"/>
        <v>261.29444444444448</v>
      </c>
      <c r="AT15" s="206">
        <f t="shared" si="26"/>
        <v>4.8387860082304526</v>
      </c>
    </row>
    <row r="16" spans="1:120" x14ac:dyDescent="0.35">
      <c r="A16" s="502"/>
      <c r="B16" s="92">
        <v>10</v>
      </c>
      <c r="C16" s="95" t="str">
        <f>VLOOKUP(B:B,'Start List Kids'!C:F,2,FALSE)</f>
        <v>KERN Leslie Janeth</v>
      </c>
      <c r="D16" s="114" t="str">
        <f>VLOOKUP(B:B,'Start List Kids'!C:F,4,FALSE)</f>
        <v>VA</v>
      </c>
      <c r="E16" s="345">
        <v>47</v>
      </c>
      <c r="F16" s="346">
        <v>50</v>
      </c>
      <c r="G16" s="345">
        <v>55</v>
      </c>
      <c r="H16" s="346">
        <v>52</v>
      </c>
      <c r="I16" s="345">
        <v>53</v>
      </c>
      <c r="J16" s="346">
        <v>50</v>
      </c>
      <c r="K16" s="389">
        <f t="shared" si="0"/>
        <v>51.666666666666664</v>
      </c>
      <c r="L16" s="390">
        <f t="shared" si="1"/>
        <v>50.666666666666664</v>
      </c>
      <c r="M16" s="389">
        <f t="shared" si="2"/>
        <v>51.666666666666664</v>
      </c>
      <c r="N16" s="391">
        <f t="shared" si="3"/>
        <v>50.666666666666664</v>
      </c>
      <c r="O16" s="375">
        <f t="shared" si="25"/>
        <v>55</v>
      </c>
      <c r="P16" s="375">
        <f t="shared" si="4"/>
        <v>47</v>
      </c>
      <c r="Q16" s="376">
        <f t="shared" si="5"/>
        <v>52.111111111111107</v>
      </c>
      <c r="R16" s="375">
        <f t="shared" si="6"/>
        <v>52</v>
      </c>
      <c r="S16" s="375">
        <f t="shared" si="7"/>
        <v>50</v>
      </c>
      <c r="T16" s="376">
        <f t="shared" si="8"/>
        <v>50.444444444444436</v>
      </c>
      <c r="U16" s="377">
        <f t="shared" si="9"/>
        <v>52.111111111111107</v>
      </c>
      <c r="V16" s="386">
        <f t="shared" si="10"/>
        <v>50.444444444444436</v>
      </c>
      <c r="W16" s="345">
        <v>48</v>
      </c>
      <c r="X16" s="346">
        <v>47</v>
      </c>
      <c r="Y16" s="345">
        <v>47</v>
      </c>
      <c r="Z16" s="346">
        <v>48</v>
      </c>
      <c r="AA16" s="345">
        <v>47</v>
      </c>
      <c r="AB16" s="346">
        <v>44</v>
      </c>
      <c r="AC16" s="345">
        <v>49</v>
      </c>
      <c r="AD16" s="346">
        <v>52</v>
      </c>
      <c r="AE16" s="389">
        <f t="shared" si="11"/>
        <v>47.75</v>
      </c>
      <c r="AF16" s="395">
        <f t="shared" si="12"/>
        <v>47.75</v>
      </c>
      <c r="AG16" s="375">
        <f t="shared" si="13"/>
        <v>49</v>
      </c>
      <c r="AH16" s="375">
        <f t="shared" si="14"/>
        <v>47</v>
      </c>
      <c r="AI16" s="376">
        <f t="shared" si="15"/>
        <v>47.583333333333336</v>
      </c>
      <c r="AJ16" s="375">
        <f t="shared" si="16"/>
        <v>52</v>
      </c>
      <c r="AK16" s="375">
        <f t="shared" si="17"/>
        <v>44</v>
      </c>
      <c r="AL16" s="376">
        <f t="shared" si="18"/>
        <v>47.583333333333336</v>
      </c>
      <c r="AM16" s="377">
        <f t="shared" si="19"/>
        <v>80.891666666666666</v>
      </c>
      <c r="AN16" s="378">
        <f t="shared" si="27"/>
        <v>80.891666666666666</v>
      </c>
      <c r="AO16" s="51">
        <f t="shared" si="20"/>
        <v>52.111111111111107</v>
      </c>
      <c r="AP16" s="364">
        <f t="shared" si="21"/>
        <v>80.891666666666666</v>
      </c>
      <c r="AQ16" s="364">
        <f t="shared" si="22"/>
        <v>50.444444444444436</v>
      </c>
      <c r="AR16" s="365">
        <f t="shared" si="23"/>
        <v>80.891666666666666</v>
      </c>
      <c r="AS16" s="366">
        <f t="shared" si="24"/>
        <v>264.33888888888885</v>
      </c>
      <c r="AT16" s="206">
        <f t="shared" si="26"/>
        <v>4.8951646090534968</v>
      </c>
    </row>
    <row r="17" spans="1:46" x14ac:dyDescent="0.35">
      <c r="A17" s="502"/>
      <c r="B17" s="92">
        <v>11</v>
      </c>
      <c r="C17" s="95" t="str">
        <f>VLOOKUP(B:B,'Start List Kids'!C:F,2,FALSE)</f>
        <v>LAFOSSE Margot</v>
      </c>
      <c r="D17" s="114" t="str">
        <f>VLOOKUP(B:B,'Start List Kids'!C:F,4,FALSE)</f>
        <v>LNZ</v>
      </c>
      <c r="E17" s="345">
        <v>65</v>
      </c>
      <c r="F17" s="346">
        <v>60</v>
      </c>
      <c r="G17" s="345">
        <v>58</v>
      </c>
      <c r="H17" s="346">
        <v>56</v>
      </c>
      <c r="I17" s="345">
        <v>52</v>
      </c>
      <c r="J17" s="346">
        <v>56</v>
      </c>
      <c r="K17" s="389">
        <f t="shared" si="0"/>
        <v>58.333333333333336</v>
      </c>
      <c r="L17" s="390">
        <f t="shared" si="1"/>
        <v>57.333333333333336</v>
      </c>
      <c r="M17" s="389">
        <f t="shared" si="2"/>
        <v>58.333333333333336</v>
      </c>
      <c r="N17" s="391">
        <f t="shared" si="3"/>
        <v>57.333333333333336</v>
      </c>
      <c r="O17" s="375">
        <f t="shared" si="25"/>
        <v>65</v>
      </c>
      <c r="P17" s="375">
        <f t="shared" si="4"/>
        <v>52</v>
      </c>
      <c r="Q17" s="376">
        <f t="shared" si="5"/>
        <v>58.222222222222229</v>
      </c>
      <c r="R17" s="375">
        <f t="shared" si="6"/>
        <v>60</v>
      </c>
      <c r="S17" s="375">
        <f t="shared" si="7"/>
        <v>56</v>
      </c>
      <c r="T17" s="376">
        <f t="shared" si="8"/>
        <v>56.888888888888893</v>
      </c>
      <c r="U17" s="377">
        <f t="shared" si="9"/>
        <v>58.222222222222229</v>
      </c>
      <c r="V17" s="386">
        <f t="shared" si="10"/>
        <v>56.888888888888893</v>
      </c>
      <c r="W17" s="345">
        <v>57</v>
      </c>
      <c r="X17" s="346">
        <v>60</v>
      </c>
      <c r="Y17" s="345">
        <v>45</v>
      </c>
      <c r="Z17" s="346">
        <v>49</v>
      </c>
      <c r="AA17" s="345">
        <v>63</v>
      </c>
      <c r="AB17" s="346">
        <v>65</v>
      </c>
      <c r="AC17" s="345">
        <v>54</v>
      </c>
      <c r="AD17" s="346">
        <v>60</v>
      </c>
      <c r="AE17" s="389">
        <f t="shared" si="11"/>
        <v>54.75</v>
      </c>
      <c r="AF17" s="395">
        <f t="shared" si="12"/>
        <v>58.5</v>
      </c>
      <c r="AG17" s="375">
        <f t="shared" si="13"/>
        <v>63</v>
      </c>
      <c r="AH17" s="375">
        <f t="shared" si="14"/>
        <v>45</v>
      </c>
      <c r="AI17" s="376">
        <f t="shared" si="15"/>
        <v>55.25</v>
      </c>
      <c r="AJ17" s="375">
        <f t="shared" si="16"/>
        <v>65</v>
      </c>
      <c r="AK17" s="375">
        <f t="shared" si="17"/>
        <v>49</v>
      </c>
      <c r="AL17" s="376">
        <f t="shared" si="18"/>
        <v>59.5</v>
      </c>
      <c r="AM17" s="377">
        <f t="shared" si="19"/>
        <v>93.924999999999997</v>
      </c>
      <c r="AN17" s="378">
        <f t="shared" si="27"/>
        <v>101.14999999999999</v>
      </c>
      <c r="AO17" s="51">
        <f t="shared" si="20"/>
        <v>58.222222222222229</v>
      </c>
      <c r="AP17" s="364">
        <f t="shared" si="21"/>
        <v>93.924999999999997</v>
      </c>
      <c r="AQ17" s="364">
        <f t="shared" si="22"/>
        <v>56.888888888888893</v>
      </c>
      <c r="AR17" s="365">
        <f t="shared" si="23"/>
        <v>101.14999999999999</v>
      </c>
      <c r="AS17" s="366">
        <f t="shared" si="24"/>
        <v>310.18611111111113</v>
      </c>
      <c r="AT17" s="206">
        <f t="shared" si="26"/>
        <v>5.744187242798354</v>
      </c>
    </row>
    <row r="18" spans="1:46" x14ac:dyDescent="0.35">
      <c r="A18" s="502"/>
      <c r="B18" s="92">
        <v>12</v>
      </c>
      <c r="C18" s="95" t="str">
        <f>VLOOKUP(B:B,'Start List Kids'!C:F,2,FALSE)</f>
        <v>WEDRYCHOWSKI Ana</v>
      </c>
      <c r="D18" s="114" t="str">
        <f>VLOOKUP(B:B,'Start List Kids'!C:F,4,FALSE)</f>
        <v>GN1885</v>
      </c>
      <c r="E18" s="345">
        <v>65</v>
      </c>
      <c r="F18" s="346">
        <v>57</v>
      </c>
      <c r="G18" s="345">
        <v>50</v>
      </c>
      <c r="H18" s="346">
        <v>55</v>
      </c>
      <c r="I18" s="345">
        <v>54</v>
      </c>
      <c r="J18" s="346">
        <v>52</v>
      </c>
      <c r="K18" s="389">
        <f t="shared" si="0"/>
        <v>56.333333333333336</v>
      </c>
      <c r="L18" s="390">
        <f t="shared" si="1"/>
        <v>54.666666666666664</v>
      </c>
      <c r="M18" s="389">
        <f t="shared" si="2"/>
        <v>56.333333333333336</v>
      </c>
      <c r="N18" s="391">
        <f t="shared" si="3"/>
        <v>54.666666666666664</v>
      </c>
      <c r="O18" s="375">
        <f t="shared" si="25"/>
        <v>65</v>
      </c>
      <c r="P18" s="375">
        <f t="shared" si="4"/>
        <v>50</v>
      </c>
      <c r="Q18" s="376">
        <f t="shared" si="5"/>
        <v>55.555555555555564</v>
      </c>
      <c r="R18" s="375">
        <f t="shared" si="6"/>
        <v>57</v>
      </c>
      <c r="S18" s="375">
        <f t="shared" si="7"/>
        <v>52</v>
      </c>
      <c r="T18" s="376">
        <f t="shared" si="8"/>
        <v>54.777777777777771</v>
      </c>
      <c r="U18" s="377">
        <f t="shared" si="9"/>
        <v>55.555555555555564</v>
      </c>
      <c r="V18" s="386">
        <f t="shared" si="10"/>
        <v>54.777777777777771</v>
      </c>
      <c r="W18" s="345">
        <v>60</v>
      </c>
      <c r="X18" s="346">
        <v>60</v>
      </c>
      <c r="Y18" s="345">
        <v>58</v>
      </c>
      <c r="Z18" s="346">
        <v>57</v>
      </c>
      <c r="AA18" s="345">
        <v>60</v>
      </c>
      <c r="AB18" s="346">
        <v>57</v>
      </c>
      <c r="AC18" s="345">
        <v>67</v>
      </c>
      <c r="AD18" s="346">
        <v>69</v>
      </c>
      <c r="AE18" s="389">
        <f t="shared" si="11"/>
        <v>61.25</v>
      </c>
      <c r="AF18" s="395">
        <f t="shared" si="12"/>
        <v>60.75</v>
      </c>
      <c r="AG18" s="375">
        <f t="shared" si="13"/>
        <v>67</v>
      </c>
      <c r="AH18" s="375">
        <f t="shared" si="14"/>
        <v>58</v>
      </c>
      <c r="AI18" s="376">
        <f t="shared" si="15"/>
        <v>60.416666666666664</v>
      </c>
      <c r="AJ18" s="375">
        <f t="shared" si="16"/>
        <v>69</v>
      </c>
      <c r="AK18" s="375">
        <f t="shared" si="17"/>
        <v>57</v>
      </c>
      <c r="AL18" s="376">
        <f t="shared" si="18"/>
        <v>59.25</v>
      </c>
      <c r="AM18" s="377">
        <f t="shared" si="19"/>
        <v>102.70833333333333</v>
      </c>
      <c r="AN18" s="378">
        <f t="shared" si="27"/>
        <v>100.72499999999999</v>
      </c>
      <c r="AO18" s="51">
        <f t="shared" si="20"/>
        <v>55.555555555555564</v>
      </c>
      <c r="AP18" s="364">
        <f t="shared" si="21"/>
        <v>102.70833333333333</v>
      </c>
      <c r="AQ18" s="364">
        <f t="shared" si="22"/>
        <v>54.777777777777771</v>
      </c>
      <c r="AR18" s="365">
        <f t="shared" si="23"/>
        <v>100.72499999999999</v>
      </c>
      <c r="AS18" s="366">
        <f t="shared" si="24"/>
        <v>313.76666666666665</v>
      </c>
      <c r="AT18" s="206">
        <f t="shared" si="26"/>
        <v>5.8104938271604931</v>
      </c>
    </row>
    <row r="19" spans="1:46" x14ac:dyDescent="0.35">
      <c r="A19" s="502"/>
      <c r="B19" s="92">
        <v>13</v>
      </c>
      <c r="C19" s="95" t="str">
        <f>VLOOKUP(B:B,'Start List Kids'!C:F,2,FALSE)</f>
        <v>JAQUET Lucie</v>
      </c>
      <c r="D19" s="114" t="str">
        <f>VLOOKUP(B:B,'Start List Kids'!C:F,4,FALSE)</f>
        <v>SVB</v>
      </c>
      <c r="E19" s="345">
        <v>73</v>
      </c>
      <c r="F19" s="346">
        <v>64</v>
      </c>
      <c r="G19" s="345">
        <v>61</v>
      </c>
      <c r="H19" s="346">
        <v>59</v>
      </c>
      <c r="I19" s="345">
        <v>60</v>
      </c>
      <c r="J19" s="346">
        <v>54</v>
      </c>
      <c r="K19" s="389">
        <f t="shared" si="0"/>
        <v>64.666666666666671</v>
      </c>
      <c r="L19" s="390">
        <f t="shared" si="1"/>
        <v>59</v>
      </c>
      <c r="M19" s="389">
        <f t="shared" si="2"/>
        <v>64.666666666666671</v>
      </c>
      <c r="N19" s="391">
        <f t="shared" si="3"/>
        <v>59</v>
      </c>
      <c r="O19" s="375">
        <f t="shared" si="25"/>
        <v>73</v>
      </c>
      <c r="P19" s="375">
        <f t="shared" si="4"/>
        <v>60</v>
      </c>
      <c r="Q19" s="376">
        <f t="shared" si="5"/>
        <v>63.444444444444457</v>
      </c>
      <c r="R19" s="375">
        <f t="shared" si="6"/>
        <v>64</v>
      </c>
      <c r="S19" s="375">
        <f t="shared" si="7"/>
        <v>54</v>
      </c>
      <c r="T19" s="376">
        <f t="shared" si="8"/>
        <v>59</v>
      </c>
      <c r="U19" s="377">
        <f>+Q19*$U$6</f>
        <v>63.444444444444457</v>
      </c>
      <c r="V19" s="386">
        <f t="shared" si="10"/>
        <v>59</v>
      </c>
      <c r="W19" s="345">
        <v>58</v>
      </c>
      <c r="X19" s="346">
        <v>45</v>
      </c>
      <c r="Y19" s="345">
        <v>55</v>
      </c>
      <c r="Z19" s="346">
        <v>47</v>
      </c>
      <c r="AA19" s="345">
        <v>55</v>
      </c>
      <c r="AB19" s="346">
        <v>50</v>
      </c>
      <c r="AC19" s="345">
        <v>62</v>
      </c>
      <c r="AD19" s="346">
        <v>43</v>
      </c>
      <c r="AE19" s="389">
        <f t="shared" si="11"/>
        <v>57.5</v>
      </c>
      <c r="AF19" s="395">
        <f t="shared" si="12"/>
        <v>46.25</v>
      </c>
      <c r="AG19" s="375">
        <f t="shared" si="13"/>
        <v>62</v>
      </c>
      <c r="AH19" s="375">
        <f t="shared" si="14"/>
        <v>55</v>
      </c>
      <c r="AI19" s="376">
        <f t="shared" si="15"/>
        <v>56.833333333333336</v>
      </c>
      <c r="AJ19" s="375">
        <f t="shared" si="16"/>
        <v>50</v>
      </c>
      <c r="AK19" s="375">
        <f t="shared" si="17"/>
        <v>43</v>
      </c>
      <c r="AL19" s="376">
        <f t="shared" si="18"/>
        <v>46.083333333333336</v>
      </c>
      <c r="AM19" s="377">
        <f t="shared" si="19"/>
        <v>96.616666666666674</v>
      </c>
      <c r="AN19" s="378">
        <f t="shared" si="27"/>
        <v>78.341666666666669</v>
      </c>
      <c r="AO19" s="51">
        <f t="shared" si="20"/>
        <v>63.444444444444457</v>
      </c>
      <c r="AP19" s="364">
        <f t="shared" si="21"/>
        <v>96.616666666666674</v>
      </c>
      <c r="AQ19" s="364">
        <f t="shared" si="22"/>
        <v>59</v>
      </c>
      <c r="AR19" s="365">
        <f t="shared" si="23"/>
        <v>78.341666666666669</v>
      </c>
      <c r="AS19" s="366">
        <f t="shared" si="24"/>
        <v>297.40277777777783</v>
      </c>
      <c r="AT19" s="206">
        <f t="shared" si="26"/>
        <v>5.5074588477366264</v>
      </c>
    </row>
    <row r="20" spans="1:46" x14ac:dyDescent="0.35">
      <c r="A20" s="502"/>
      <c r="B20" s="92">
        <v>14</v>
      </c>
      <c r="C20" s="95" t="str">
        <f>VLOOKUP(B:B,'Start List Kids'!C:F,2,FALSE)</f>
        <v>CLAVEL Margot</v>
      </c>
      <c r="D20" s="114" t="str">
        <f>VLOOKUP(B:B,'Start List Kids'!C:F,4,FALSE)</f>
        <v>ASB</v>
      </c>
      <c r="E20" s="345">
        <v>46</v>
      </c>
      <c r="F20" s="346">
        <v>57</v>
      </c>
      <c r="G20" s="345">
        <v>49</v>
      </c>
      <c r="H20" s="346">
        <v>52</v>
      </c>
      <c r="I20" s="345">
        <v>50</v>
      </c>
      <c r="J20" s="346">
        <v>52</v>
      </c>
      <c r="K20" s="389">
        <f t="shared" si="0"/>
        <v>48.333333333333336</v>
      </c>
      <c r="L20" s="390">
        <f t="shared" si="1"/>
        <v>53.666666666666664</v>
      </c>
      <c r="M20" s="389">
        <f t="shared" si="2"/>
        <v>48.333333333333336</v>
      </c>
      <c r="N20" s="391">
        <f t="shared" si="3"/>
        <v>53.666666666666664</v>
      </c>
      <c r="O20" s="375">
        <f t="shared" si="25"/>
        <v>50</v>
      </c>
      <c r="P20" s="375">
        <f t="shared" si="4"/>
        <v>46</v>
      </c>
      <c r="Q20" s="376">
        <f t="shared" si="5"/>
        <v>48.555555555555564</v>
      </c>
      <c r="R20" s="375">
        <f t="shared" si="6"/>
        <v>57</v>
      </c>
      <c r="S20" s="375">
        <f t="shared" si="7"/>
        <v>52</v>
      </c>
      <c r="T20" s="376">
        <f t="shared" si="8"/>
        <v>53.111111111111107</v>
      </c>
      <c r="U20" s="377">
        <f t="shared" si="9"/>
        <v>48.555555555555564</v>
      </c>
      <c r="V20" s="386">
        <f t="shared" si="10"/>
        <v>53.111111111111107</v>
      </c>
      <c r="W20" s="345">
        <v>42</v>
      </c>
      <c r="X20" s="346">
        <v>40</v>
      </c>
      <c r="Y20" s="345">
        <v>51</v>
      </c>
      <c r="Z20" s="346">
        <v>46</v>
      </c>
      <c r="AA20" s="345">
        <v>40</v>
      </c>
      <c r="AB20" s="346">
        <v>35</v>
      </c>
      <c r="AC20" s="345">
        <v>47</v>
      </c>
      <c r="AD20" s="346">
        <v>44</v>
      </c>
      <c r="AE20" s="389">
        <f t="shared" si="11"/>
        <v>45</v>
      </c>
      <c r="AF20" s="395">
        <f t="shared" si="12"/>
        <v>41.25</v>
      </c>
      <c r="AG20" s="375">
        <f t="shared" si="13"/>
        <v>51</v>
      </c>
      <c r="AH20" s="375">
        <f t="shared" si="14"/>
        <v>40</v>
      </c>
      <c r="AI20" s="376">
        <f t="shared" si="15"/>
        <v>44.666666666666664</v>
      </c>
      <c r="AJ20" s="375">
        <f t="shared" si="16"/>
        <v>46</v>
      </c>
      <c r="AK20" s="375">
        <f t="shared" si="17"/>
        <v>35</v>
      </c>
      <c r="AL20" s="376">
        <f t="shared" si="18"/>
        <v>41.75</v>
      </c>
      <c r="AM20" s="377">
        <f t="shared" si="19"/>
        <v>75.933333333333323</v>
      </c>
      <c r="AN20" s="378">
        <f t="shared" si="27"/>
        <v>70.974999999999994</v>
      </c>
      <c r="AO20" s="51">
        <f t="shared" si="20"/>
        <v>48.555555555555564</v>
      </c>
      <c r="AP20" s="364">
        <f t="shared" si="21"/>
        <v>75.933333333333323</v>
      </c>
      <c r="AQ20" s="364">
        <f t="shared" si="22"/>
        <v>53.111111111111107</v>
      </c>
      <c r="AR20" s="365">
        <f t="shared" si="23"/>
        <v>70.974999999999994</v>
      </c>
      <c r="AS20" s="366">
        <f t="shared" si="24"/>
        <v>248.57499999999999</v>
      </c>
      <c r="AT20" s="206">
        <f t="shared" si="26"/>
        <v>4.6032407407407403</v>
      </c>
    </row>
    <row r="21" spans="1:46" x14ac:dyDescent="0.35">
      <c r="A21" s="502"/>
      <c r="B21" s="92">
        <v>15</v>
      </c>
      <c r="C21" s="95" t="str">
        <f>VLOOKUP(B:B,'Start List Kids'!C:F,2,FALSE)</f>
        <v>REICHENBACH Anna</v>
      </c>
      <c r="D21" s="114" t="str">
        <f>VLOOKUP(B:B,'Start List Kids'!C:F,4,FALSE)</f>
        <v>SVB</v>
      </c>
      <c r="E21" s="345">
        <v>63</v>
      </c>
      <c r="F21" s="346">
        <v>55</v>
      </c>
      <c r="G21" s="345">
        <v>58</v>
      </c>
      <c r="H21" s="346">
        <v>57</v>
      </c>
      <c r="I21" s="345">
        <v>57</v>
      </c>
      <c r="J21" s="346">
        <v>53</v>
      </c>
      <c r="K21" s="389">
        <f t="shared" si="0"/>
        <v>59.333333333333336</v>
      </c>
      <c r="L21" s="390">
        <f t="shared" si="1"/>
        <v>55</v>
      </c>
      <c r="M21" s="389">
        <f t="shared" si="2"/>
        <v>59.333333333333336</v>
      </c>
      <c r="N21" s="391">
        <f t="shared" si="3"/>
        <v>55</v>
      </c>
      <c r="O21" s="375">
        <f t="shared" si="25"/>
        <v>63</v>
      </c>
      <c r="P21" s="375">
        <f t="shared" si="4"/>
        <v>57</v>
      </c>
      <c r="Q21" s="376">
        <f t="shared" si="5"/>
        <v>58.888888888888893</v>
      </c>
      <c r="R21" s="375">
        <f t="shared" si="6"/>
        <v>57</v>
      </c>
      <c r="S21" s="375">
        <f t="shared" si="7"/>
        <v>53</v>
      </c>
      <c r="T21" s="376">
        <f t="shared" si="8"/>
        <v>55</v>
      </c>
      <c r="U21" s="377">
        <f t="shared" si="9"/>
        <v>58.888888888888893</v>
      </c>
      <c r="V21" s="386">
        <f>+T21*$V$6</f>
        <v>55</v>
      </c>
      <c r="W21" s="345">
        <v>59</v>
      </c>
      <c r="X21" s="346">
        <v>60</v>
      </c>
      <c r="Y21" s="345">
        <v>52</v>
      </c>
      <c r="Z21" s="346">
        <v>54</v>
      </c>
      <c r="AA21" s="345">
        <v>59</v>
      </c>
      <c r="AB21" s="346">
        <v>62</v>
      </c>
      <c r="AC21" s="345">
        <v>57</v>
      </c>
      <c r="AD21" s="346">
        <v>64</v>
      </c>
      <c r="AE21" s="389">
        <f t="shared" si="11"/>
        <v>56.75</v>
      </c>
      <c r="AF21" s="395">
        <f t="shared" si="12"/>
        <v>60</v>
      </c>
      <c r="AG21" s="375">
        <f t="shared" si="13"/>
        <v>59</v>
      </c>
      <c r="AH21" s="375">
        <f t="shared" si="14"/>
        <v>52</v>
      </c>
      <c r="AI21" s="376">
        <f t="shared" si="15"/>
        <v>57.583333333333336</v>
      </c>
      <c r="AJ21" s="375">
        <f t="shared" si="16"/>
        <v>64</v>
      </c>
      <c r="AK21" s="375">
        <f t="shared" si="17"/>
        <v>54</v>
      </c>
      <c r="AL21" s="376">
        <f t="shared" si="18"/>
        <v>60.666666666666664</v>
      </c>
      <c r="AM21" s="377">
        <f t="shared" si="19"/>
        <v>97.891666666666666</v>
      </c>
      <c r="AN21" s="378">
        <f t="shared" si="27"/>
        <v>103.13333333333333</v>
      </c>
      <c r="AO21" s="51">
        <f t="shared" si="20"/>
        <v>58.888888888888893</v>
      </c>
      <c r="AP21" s="364">
        <f t="shared" si="21"/>
        <v>97.891666666666666</v>
      </c>
      <c r="AQ21" s="364">
        <f t="shared" si="22"/>
        <v>55</v>
      </c>
      <c r="AR21" s="365">
        <f t="shared" si="23"/>
        <v>103.13333333333333</v>
      </c>
      <c r="AS21" s="366">
        <f t="shared" si="24"/>
        <v>314.91388888888889</v>
      </c>
      <c r="AT21" s="206">
        <f t="shared" si="26"/>
        <v>5.8317386831275719</v>
      </c>
    </row>
    <row r="22" spans="1:46" x14ac:dyDescent="0.35">
      <c r="A22" s="502"/>
      <c r="B22" s="92">
        <v>16</v>
      </c>
      <c r="C22" s="95" t="str">
        <f>VLOOKUP(B:B,'Start List Kids'!C:F,2,FALSE)</f>
        <v>HÄFLIGER Louise</v>
      </c>
      <c r="D22" s="114" t="str">
        <f>VLOOKUP(B:B,'Start List Kids'!C:F,4,FALSE)</f>
        <v>LNZ</v>
      </c>
      <c r="E22" s="345">
        <v>65</v>
      </c>
      <c r="F22" s="346">
        <v>58</v>
      </c>
      <c r="G22" s="345">
        <v>60</v>
      </c>
      <c r="H22" s="346">
        <v>58</v>
      </c>
      <c r="I22" s="345">
        <v>56</v>
      </c>
      <c r="J22" s="346">
        <v>54</v>
      </c>
      <c r="K22" s="389">
        <f t="shared" si="0"/>
        <v>60.333333333333336</v>
      </c>
      <c r="L22" s="390">
        <f t="shared" si="1"/>
        <v>56.666666666666664</v>
      </c>
      <c r="M22" s="389">
        <f t="shared" si="2"/>
        <v>60.333333333333336</v>
      </c>
      <c r="N22" s="391">
        <f t="shared" si="3"/>
        <v>56.666666666666664</v>
      </c>
      <c r="O22" s="375">
        <f t="shared" si="25"/>
        <v>65</v>
      </c>
      <c r="P22" s="375">
        <f t="shared" si="4"/>
        <v>56</v>
      </c>
      <c r="Q22" s="376">
        <f t="shared" si="5"/>
        <v>60.222222222222229</v>
      </c>
      <c r="R22" s="375">
        <f t="shared" si="6"/>
        <v>58</v>
      </c>
      <c r="S22" s="375">
        <f t="shared" si="7"/>
        <v>54</v>
      </c>
      <c r="T22" s="376">
        <f t="shared" si="8"/>
        <v>57.111111111111107</v>
      </c>
      <c r="U22" s="377">
        <f t="shared" si="9"/>
        <v>60.222222222222229</v>
      </c>
      <c r="V22" s="386">
        <f t="shared" si="10"/>
        <v>57.111111111111107</v>
      </c>
      <c r="W22" s="345">
        <v>56</v>
      </c>
      <c r="X22" s="346">
        <v>57</v>
      </c>
      <c r="Y22" s="345">
        <v>52</v>
      </c>
      <c r="Z22" s="346">
        <v>56</v>
      </c>
      <c r="AA22" s="345">
        <v>48</v>
      </c>
      <c r="AB22" s="346">
        <v>52</v>
      </c>
      <c r="AC22" s="345">
        <v>50</v>
      </c>
      <c r="AD22" s="346">
        <v>52</v>
      </c>
      <c r="AE22" s="389">
        <f t="shared" si="11"/>
        <v>51.5</v>
      </c>
      <c r="AF22" s="395">
        <f t="shared" si="12"/>
        <v>54.25</v>
      </c>
      <c r="AG22" s="375">
        <f t="shared" si="13"/>
        <v>56</v>
      </c>
      <c r="AH22" s="375">
        <f t="shared" si="14"/>
        <v>48</v>
      </c>
      <c r="AI22" s="376">
        <f t="shared" si="15"/>
        <v>51.166666666666664</v>
      </c>
      <c r="AJ22" s="375">
        <f t="shared" si="16"/>
        <v>57</v>
      </c>
      <c r="AK22" s="375">
        <f t="shared" si="17"/>
        <v>52</v>
      </c>
      <c r="AL22" s="376">
        <f t="shared" si="18"/>
        <v>54.083333333333336</v>
      </c>
      <c r="AM22" s="377">
        <f t="shared" si="19"/>
        <v>86.98333333333332</v>
      </c>
      <c r="AN22" s="378">
        <f t="shared" si="27"/>
        <v>91.941666666666663</v>
      </c>
      <c r="AO22" s="51">
        <f t="shared" si="20"/>
        <v>60.222222222222229</v>
      </c>
      <c r="AP22" s="364">
        <f t="shared" si="21"/>
        <v>86.98333333333332</v>
      </c>
      <c r="AQ22" s="364">
        <f t="shared" si="22"/>
        <v>57.111111111111107</v>
      </c>
      <c r="AR22" s="365">
        <f t="shared" si="23"/>
        <v>91.941666666666663</v>
      </c>
      <c r="AS22" s="366">
        <f t="shared" si="24"/>
        <v>296.25833333333333</v>
      </c>
      <c r="AT22" s="206">
        <f t="shared" si="26"/>
        <v>5.4862654320987652</v>
      </c>
    </row>
    <row r="23" spans="1:46" x14ac:dyDescent="0.35">
      <c r="A23" s="502"/>
      <c r="B23" s="92">
        <v>17</v>
      </c>
      <c r="C23" s="95" t="str">
        <f>VLOOKUP(B:B,'Start List Kids'!C:F,2,FALSE)</f>
        <v>MÖBES Nora</v>
      </c>
      <c r="D23" s="114" t="str">
        <f>VLOOKUP(B:B,'Start List Kids'!C:F,4,FALSE)</f>
        <v>LNZ</v>
      </c>
      <c r="E23" s="345">
        <v>60</v>
      </c>
      <c r="F23" s="346">
        <v>57</v>
      </c>
      <c r="G23" s="345">
        <v>64</v>
      </c>
      <c r="H23" s="346">
        <v>65</v>
      </c>
      <c r="I23" s="345">
        <v>59</v>
      </c>
      <c r="J23" s="346">
        <v>56</v>
      </c>
      <c r="K23" s="389">
        <f t="shared" si="0"/>
        <v>61</v>
      </c>
      <c r="L23" s="390">
        <f t="shared" si="1"/>
        <v>59.333333333333336</v>
      </c>
      <c r="M23" s="389">
        <f t="shared" si="2"/>
        <v>61</v>
      </c>
      <c r="N23" s="391">
        <f t="shared" si="3"/>
        <v>59.333333333333336</v>
      </c>
      <c r="O23" s="375">
        <f t="shared" si="25"/>
        <v>64</v>
      </c>
      <c r="P23" s="375">
        <f t="shared" si="4"/>
        <v>59</v>
      </c>
      <c r="Q23" s="376">
        <f t="shared" si="5"/>
        <v>60.666666666666664</v>
      </c>
      <c r="R23" s="375">
        <f t="shared" si="6"/>
        <v>65</v>
      </c>
      <c r="S23" s="375">
        <f t="shared" si="7"/>
        <v>56</v>
      </c>
      <c r="T23" s="376">
        <f t="shared" si="8"/>
        <v>58.555555555555564</v>
      </c>
      <c r="U23" s="377">
        <f t="shared" si="9"/>
        <v>60.666666666666664</v>
      </c>
      <c r="V23" s="386">
        <f t="shared" si="10"/>
        <v>58.555555555555564</v>
      </c>
      <c r="W23" s="345">
        <v>54</v>
      </c>
      <c r="X23" s="346">
        <v>55</v>
      </c>
      <c r="Y23" s="345">
        <v>57</v>
      </c>
      <c r="Z23" s="346">
        <v>53</v>
      </c>
      <c r="AA23" s="345">
        <v>47</v>
      </c>
      <c r="AB23" s="346">
        <v>45</v>
      </c>
      <c r="AC23" s="345">
        <v>51</v>
      </c>
      <c r="AD23" s="346">
        <v>47</v>
      </c>
      <c r="AE23" s="389">
        <f t="shared" si="11"/>
        <v>52.25</v>
      </c>
      <c r="AF23" s="395">
        <f t="shared" si="12"/>
        <v>50</v>
      </c>
      <c r="AG23" s="375">
        <f t="shared" si="13"/>
        <v>57</v>
      </c>
      <c r="AH23" s="375">
        <f t="shared" si="14"/>
        <v>47</v>
      </c>
      <c r="AI23" s="376">
        <f t="shared" si="15"/>
        <v>52.416666666666664</v>
      </c>
      <c r="AJ23" s="375">
        <f t="shared" si="16"/>
        <v>55</v>
      </c>
      <c r="AK23" s="375">
        <f t="shared" si="17"/>
        <v>45</v>
      </c>
      <c r="AL23" s="376">
        <f t="shared" si="18"/>
        <v>50</v>
      </c>
      <c r="AM23" s="377">
        <f t="shared" si="19"/>
        <v>89.10833333333332</v>
      </c>
      <c r="AN23" s="378">
        <f t="shared" si="27"/>
        <v>85</v>
      </c>
      <c r="AO23" s="51">
        <f t="shared" si="20"/>
        <v>60.666666666666664</v>
      </c>
      <c r="AP23" s="364">
        <f t="shared" si="21"/>
        <v>89.10833333333332</v>
      </c>
      <c r="AQ23" s="364">
        <f t="shared" si="22"/>
        <v>58.555555555555564</v>
      </c>
      <c r="AR23" s="365">
        <f t="shared" si="23"/>
        <v>85</v>
      </c>
      <c r="AS23" s="366">
        <f t="shared" si="24"/>
        <v>293.33055555555552</v>
      </c>
      <c r="AT23" s="206">
        <f t="shared" si="26"/>
        <v>5.4320473251028796</v>
      </c>
    </row>
    <row r="24" spans="1:46" x14ac:dyDescent="0.35">
      <c r="A24" s="502"/>
      <c r="B24" s="92">
        <v>18</v>
      </c>
      <c r="C24" s="95" t="str">
        <f>VLOOKUP(B:B,'Start List Kids'!C:F,2,FALSE)</f>
        <v>RONCI Jaya</v>
      </c>
      <c r="D24" s="114" t="str">
        <f>VLOOKUP(B:B,'Start List Kids'!C:F,4,FALSE)</f>
        <v>MORG</v>
      </c>
      <c r="E24" s="345">
        <v>61</v>
      </c>
      <c r="F24" s="346">
        <v>63</v>
      </c>
      <c r="G24" s="345">
        <v>61</v>
      </c>
      <c r="H24" s="346">
        <v>60</v>
      </c>
      <c r="I24" s="345">
        <v>53</v>
      </c>
      <c r="J24" s="346">
        <v>55</v>
      </c>
      <c r="K24" s="389">
        <f t="shared" si="0"/>
        <v>58.333333333333336</v>
      </c>
      <c r="L24" s="390">
        <f t="shared" si="1"/>
        <v>59.333333333333336</v>
      </c>
      <c r="M24" s="389">
        <f t="shared" si="2"/>
        <v>58.333333333333336</v>
      </c>
      <c r="N24" s="391">
        <f t="shared" si="3"/>
        <v>59.333333333333336</v>
      </c>
      <c r="O24" s="375">
        <f t="shared" si="25"/>
        <v>61</v>
      </c>
      <c r="P24" s="375">
        <f t="shared" si="4"/>
        <v>53</v>
      </c>
      <c r="Q24" s="376">
        <f t="shared" si="5"/>
        <v>59.222222222222229</v>
      </c>
      <c r="R24" s="375">
        <f t="shared" si="6"/>
        <v>63</v>
      </c>
      <c r="S24" s="375">
        <f t="shared" si="7"/>
        <v>55</v>
      </c>
      <c r="T24" s="376">
        <f t="shared" si="8"/>
        <v>59.555555555555564</v>
      </c>
      <c r="U24" s="377">
        <f t="shared" si="9"/>
        <v>59.222222222222229</v>
      </c>
      <c r="V24" s="386">
        <f t="shared" si="10"/>
        <v>59.555555555555564</v>
      </c>
      <c r="W24" s="345">
        <v>56</v>
      </c>
      <c r="X24" s="346">
        <v>59</v>
      </c>
      <c r="Y24" s="345">
        <v>52</v>
      </c>
      <c r="Z24" s="346">
        <v>57</v>
      </c>
      <c r="AA24" s="345">
        <v>55</v>
      </c>
      <c r="AB24" s="346">
        <v>58</v>
      </c>
      <c r="AC24" s="345">
        <v>60</v>
      </c>
      <c r="AD24" s="346">
        <v>61</v>
      </c>
      <c r="AE24" s="389">
        <f t="shared" si="11"/>
        <v>55.75</v>
      </c>
      <c r="AF24" s="395">
        <f t="shared" si="12"/>
        <v>58.75</v>
      </c>
      <c r="AG24" s="375">
        <f t="shared" si="13"/>
        <v>60</v>
      </c>
      <c r="AH24" s="375">
        <f t="shared" si="14"/>
        <v>52</v>
      </c>
      <c r="AI24" s="376">
        <f t="shared" si="15"/>
        <v>55.583333333333336</v>
      </c>
      <c r="AJ24" s="375">
        <f t="shared" si="16"/>
        <v>61</v>
      </c>
      <c r="AK24" s="375">
        <f t="shared" si="17"/>
        <v>57</v>
      </c>
      <c r="AL24" s="376">
        <f t="shared" si="18"/>
        <v>58.583333333333336</v>
      </c>
      <c r="AM24" s="377">
        <f t="shared" si="19"/>
        <v>94.491666666666674</v>
      </c>
      <c r="AN24" s="378">
        <f t="shared" si="27"/>
        <v>99.591666666666669</v>
      </c>
      <c r="AO24" s="51">
        <f t="shared" si="20"/>
        <v>59.222222222222229</v>
      </c>
      <c r="AP24" s="364">
        <f t="shared" si="21"/>
        <v>94.491666666666674</v>
      </c>
      <c r="AQ24" s="364">
        <f t="shared" si="22"/>
        <v>59.555555555555564</v>
      </c>
      <c r="AR24" s="365">
        <f t="shared" si="23"/>
        <v>99.591666666666669</v>
      </c>
      <c r="AS24" s="366">
        <f t="shared" si="24"/>
        <v>312.86111111111114</v>
      </c>
      <c r="AT24" s="206">
        <f t="shared" si="26"/>
        <v>5.7937242798353914</v>
      </c>
    </row>
    <row r="25" spans="1:46" x14ac:dyDescent="0.35">
      <c r="A25" s="502"/>
      <c r="B25" s="92">
        <v>19</v>
      </c>
      <c r="C25" s="95" t="str">
        <f>VLOOKUP(B:B,'Start List Kids'!C:F,2,FALSE)</f>
        <v>MARCOTTI Beatrice</v>
      </c>
      <c r="D25" s="114" t="str">
        <f>VLOOKUP(B:B,'Start List Kids'!C:F,4,FALSE)</f>
        <v>GN1885</v>
      </c>
      <c r="E25" s="345">
        <v>70</v>
      </c>
      <c r="F25" s="346">
        <v>69</v>
      </c>
      <c r="G25" s="345">
        <v>61</v>
      </c>
      <c r="H25" s="346">
        <v>62</v>
      </c>
      <c r="I25" s="345">
        <v>60</v>
      </c>
      <c r="J25" s="346">
        <v>63</v>
      </c>
      <c r="K25" s="389">
        <f t="shared" si="0"/>
        <v>63.666666666666664</v>
      </c>
      <c r="L25" s="390">
        <f t="shared" si="1"/>
        <v>64.666666666666671</v>
      </c>
      <c r="M25" s="389">
        <f t="shared" si="2"/>
        <v>63.666666666666664</v>
      </c>
      <c r="N25" s="391">
        <f t="shared" si="3"/>
        <v>64.666666666666671</v>
      </c>
      <c r="O25" s="375">
        <f t="shared" si="25"/>
        <v>70</v>
      </c>
      <c r="P25" s="375">
        <f t="shared" si="4"/>
        <v>60</v>
      </c>
      <c r="Q25" s="376">
        <f t="shared" si="5"/>
        <v>62.777777777777771</v>
      </c>
      <c r="R25" s="375">
        <f t="shared" si="6"/>
        <v>69</v>
      </c>
      <c r="S25" s="375">
        <f t="shared" si="7"/>
        <v>62</v>
      </c>
      <c r="T25" s="376">
        <f t="shared" si="8"/>
        <v>64.111111111111128</v>
      </c>
      <c r="U25" s="377">
        <f t="shared" si="9"/>
        <v>62.777777777777771</v>
      </c>
      <c r="V25" s="386">
        <f t="shared" si="10"/>
        <v>64.111111111111128</v>
      </c>
      <c r="W25" s="345">
        <v>60</v>
      </c>
      <c r="X25" s="346">
        <v>59</v>
      </c>
      <c r="Y25" s="345">
        <v>58</v>
      </c>
      <c r="Z25" s="346">
        <v>59</v>
      </c>
      <c r="AA25" s="345">
        <v>60</v>
      </c>
      <c r="AB25" s="346">
        <v>63</v>
      </c>
      <c r="AC25" s="345">
        <v>66</v>
      </c>
      <c r="AD25" s="346">
        <v>63</v>
      </c>
      <c r="AE25" s="389">
        <f t="shared" si="11"/>
        <v>61</v>
      </c>
      <c r="AF25" s="395">
        <f t="shared" si="12"/>
        <v>61</v>
      </c>
      <c r="AG25" s="375">
        <f t="shared" si="13"/>
        <v>66</v>
      </c>
      <c r="AH25" s="375">
        <f t="shared" si="14"/>
        <v>58</v>
      </c>
      <c r="AI25" s="376">
        <f t="shared" si="15"/>
        <v>60.333333333333336</v>
      </c>
      <c r="AJ25" s="375">
        <f t="shared" si="16"/>
        <v>63</v>
      </c>
      <c r="AK25" s="375">
        <f t="shared" si="17"/>
        <v>59</v>
      </c>
      <c r="AL25" s="376">
        <f t="shared" si="18"/>
        <v>61</v>
      </c>
      <c r="AM25" s="377">
        <f t="shared" si="19"/>
        <v>102.56666666666666</v>
      </c>
      <c r="AN25" s="378">
        <f t="shared" si="27"/>
        <v>103.7</v>
      </c>
      <c r="AO25" s="51">
        <f t="shared" si="20"/>
        <v>62.777777777777771</v>
      </c>
      <c r="AP25" s="364">
        <f t="shared" si="21"/>
        <v>102.56666666666666</v>
      </c>
      <c r="AQ25" s="364">
        <f t="shared" si="22"/>
        <v>64.111111111111128</v>
      </c>
      <c r="AR25" s="365">
        <f t="shared" si="23"/>
        <v>103.7</v>
      </c>
      <c r="AS25" s="366">
        <f t="shared" si="24"/>
        <v>333.15555555555557</v>
      </c>
      <c r="AT25" s="206">
        <f t="shared" si="26"/>
        <v>6.1695473251028803</v>
      </c>
    </row>
    <row r="26" spans="1:46" x14ac:dyDescent="0.35">
      <c r="A26" s="502"/>
      <c r="B26" s="92">
        <v>20</v>
      </c>
      <c r="C26" s="95" t="str">
        <f>VLOOKUP(B:B,'Start List Kids'!C:F,2,FALSE)</f>
        <v>ZIEGLER Emily</v>
      </c>
      <c r="D26" s="114" t="str">
        <f>VLOOKUP(B:B,'Start List Kids'!C:F,4,FALSE)</f>
        <v>ASB</v>
      </c>
      <c r="E26" s="345">
        <v>56</v>
      </c>
      <c r="F26" s="346">
        <v>55</v>
      </c>
      <c r="G26" s="345">
        <v>54</v>
      </c>
      <c r="H26" s="346">
        <v>56</v>
      </c>
      <c r="I26" s="345">
        <v>56</v>
      </c>
      <c r="J26" s="346">
        <v>58</v>
      </c>
      <c r="K26" s="389">
        <f t="shared" si="0"/>
        <v>55.333333333333336</v>
      </c>
      <c r="L26" s="390">
        <f t="shared" si="1"/>
        <v>56.333333333333336</v>
      </c>
      <c r="M26" s="389">
        <f t="shared" si="2"/>
        <v>55.333333333333336</v>
      </c>
      <c r="N26" s="391">
        <f t="shared" si="3"/>
        <v>56.333333333333336</v>
      </c>
      <c r="O26" s="375">
        <f t="shared" si="25"/>
        <v>56</v>
      </c>
      <c r="P26" s="375">
        <f t="shared" si="4"/>
        <v>54</v>
      </c>
      <c r="Q26" s="376">
        <f t="shared" si="5"/>
        <v>55.555555555555564</v>
      </c>
      <c r="R26" s="375">
        <f t="shared" si="6"/>
        <v>58</v>
      </c>
      <c r="S26" s="375">
        <f t="shared" si="7"/>
        <v>55</v>
      </c>
      <c r="T26" s="376">
        <f t="shared" si="8"/>
        <v>56.222222222222229</v>
      </c>
      <c r="U26" s="377">
        <f t="shared" si="9"/>
        <v>55.555555555555564</v>
      </c>
      <c r="V26" s="386">
        <f t="shared" si="10"/>
        <v>56.222222222222229</v>
      </c>
      <c r="W26" s="345">
        <v>64</v>
      </c>
      <c r="X26" s="346">
        <v>62</v>
      </c>
      <c r="Y26" s="345">
        <v>63</v>
      </c>
      <c r="Z26" s="346">
        <v>61</v>
      </c>
      <c r="AA26" s="345">
        <v>61</v>
      </c>
      <c r="AB26" s="346">
        <v>65</v>
      </c>
      <c r="AC26" s="345">
        <v>69</v>
      </c>
      <c r="AD26" s="346">
        <v>71</v>
      </c>
      <c r="AE26" s="389">
        <f t="shared" si="11"/>
        <v>64.25</v>
      </c>
      <c r="AF26" s="395">
        <f t="shared" si="12"/>
        <v>64.75</v>
      </c>
      <c r="AG26" s="375">
        <f t="shared" si="13"/>
        <v>69</v>
      </c>
      <c r="AH26" s="375">
        <f t="shared" si="14"/>
        <v>61</v>
      </c>
      <c r="AI26" s="376">
        <f t="shared" si="15"/>
        <v>63.75</v>
      </c>
      <c r="AJ26" s="375">
        <f t="shared" si="16"/>
        <v>71</v>
      </c>
      <c r="AK26" s="375">
        <f t="shared" si="17"/>
        <v>61</v>
      </c>
      <c r="AL26" s="376">
        <f t="shared" si="18"/>
        <v>63.916666666666664</v>
      </c>
      <c r="AM26" s="377">
        <f t="shared" si="19"/>
        <v>108.375</v>
      </c>
      <c r="AN26" s="378">
        <f t="shared" si="27"/>
        <v>108.65833333333333</v>
      </c>
      <c r="AO26" s="51">
        <f t="shared" si="20"/>
        <v>55.555555555555564</v>
      </c>
      <c r="AP26" s="364">
        <f t="shared" si="21"/>
        <v>108.375</v>
      </c>
      <c r="AQ26" s="364">
        <f t="shared" si="22"/>
        <v>56.222222222222229</v>
      </c>
      <c r="AR26" s="365">
        <f t="shared" si="23"/>
        <v>108.65833333333333</v>
      </c>
      <c r="AS26" s="366">
        <f t="shared" si="24"/>
        <v>328.81111111111113</v>
      </c>
      <c r="AT26" s="206">
        <f t="shared" si="26"/>
        <v>6.0890946502057615</v>
      </c>
    </row>
    <row r="27" spans="1:46" x14ac:dyDescent="0.35">
      <c r="A27" s="502"/>
      <c r="B27" s="92">
        <v>21</v>
      </c>
      <c r="C27" s="95" t="str">
        <f>VLOOKUP(B:B,'Start List Kids'!C:F,2,FALSE)</f>
        <v>USHAKOVA Ekaterina</v>
      </c>
      <c r="D27" s="114" t="str">
        <f>VLOOKUP(B:B,'Start List Kids'!C:F,4,FALSE)</f>
        <v>GN1885</v>
      </c>
      <c r="E27" s="345">
        <v>71</v>
      </c>
      <c r="F27" s="346">
        <v>73</v>
      </c>
      <c r="G27" s="345">
        <v>63</v>
      </c>
      <c r="H27" s="346">
        <v>61</v>
      </c>
      <c r="I27" s="345">
        <v>59</v>
      </c>
      <c r="J27" s="346">
        <v>60</v>
      </c>
      <c r="K27" s="389">
        <f t="shared" si="0"/>
        <v>64.333333333333329</v>
      </c>
      <c r="L27" s="390">
        <f t="shared" si="1"/>
        <v>64.666666666666671</v>
      </c>
      <c r="M27" s="389">
        <f t="shared" si="2"/>
        <v>64.333333333333329</v>
      </c>
      <c r="N27" s="391">
        <f t="shared" si="3"/>
        <v>64.666666666666671</v>
      </c>
      <c r="O27" s="375">
        <f t="shared" si="25"/>
        <v>71</v>
      </c>
      <c r="P27" s="375">
        <f t="shared" si="4"/>
        <v>59</v>
      </c>
      <c r="Q27" s="376">
        <f t="shared" si="5"/>
        <v>63.888888888888879</v>
      </c>
      <c r="R27" s="375">
        <f t="shared" si="6"/>
        <v>73</v>
      </c>
      <c r="S27" s="375">
        <f t="shared" si="7"/>
        <v>60</v>
      </c>
      <c r="T27" s="376">
        <f t="shared" si="8"/>
        <v>63.444444444444457</v>
      </c>
      <c r="U27" s="377">
        <f t="shared" si="9"/>
        <v>63.888888888888879</v>
      </c>
      <c r="V27" s="386">
        <f t="shared" si="10"/>
        <v>63.444444444444457</v>
      </c>
      <c r="W27" s="345">
        <v>59</v>
      </c>
      <c r="X27" s="346">
        <v>61</v>
      </c>
      <c r="Y27" s="345">
        <v>58</v>
      </c>
      <c r="Z27" s="346">
        <v>59</v>
      </c>
      <c r="AA27" s="345">
        <v>57</v>
      </c>
      <c r="AB27" s="346">
        <v>58</v>
      </c>
      <c r="AC27" s="345">
        <v>63</v>
      </c>
      <c r="AD27" s="346">
        <v>66</v>
      </c>
      <c r="AE27" s="389">
        <f t="shared" si="11"/>
        <v>59.25</v>
      </c>
      <c r="AF27" s="395">
        <f t="shared" si="12"/>
        <v>61</v>
      </c>
      <c r="AG27" s="375">
        <f t="shared" si="13"/>
        <v>63</v>
      </c>
      <c r="AH27" s="375">
        <f t="shared" si="14"/>
        <v>57</v>
      </c>
      <c r="AI27" s="376">
        <f t="shared" si="15"/>
        <v>58.75</v>
      </c>
      <c r="AJ27" s="375">
        <f t="shared" si="16"/>
        <v>66</v>
      </c>
      <c r="AK27" s="375">
        <f t="shared" si="17"/>
        <v>58</v>
      </c>
      <c r="AL27" s="376">
        <f t="shared" si="18"/>
        <v>60.333333333333336</v>
      </c>
      <c r="AM27" s="377">
        <f t="shared" si="19"/>
        <v>99.875</v>
      </c>
      <c r="AN27" s="378">
        <f t="shared" si="27"/>
        <v>102.56666666666666</v>
      </c>
      <c r="AO27" s="51">
        <f t="shared" si="20"/>
        <v>63.888888888888879</v>
      </c>
      <c r="AP27" s="364">
        <f t="shared" si="21"/>
        <v>99.875</v>
      </c>
      <c r="AQ27" s="364">
        <f t="shared" si="22"/>
        <v>63.444444444444457</v>
      </c>
      <c r="AR27" s="365">
        <f t="shared" si="23"/>
        <v>102.56666666666666</v>
      </c>
      <c r="AS27" s="366">
        <f t="shared" si="24"/>
        <v>329.77499999999998</v>
      </c>
      <c r="AT27" s="206">
        <f t="shared" si="26"/>
        <v>6.1069444444444434</v>
      </c>
    </row>
    <row r="28" spans="1:46" x14ac:dyDescent="0.35">
      <c r="A28" s="502"/>
      <c r="B28" s="92">
        <v>22</v>
      </c>
      <c r="C28" s="95" t="str">
        <f>VLOOKUP(B:B,'Start List Kids'!C:F,2,FALSE)</f>
        <v>WÖHRLE Celeste</v>
      </c>
      <c r="D28" s="114" t="str">
        <f>VLOOKUP(B:B,'Start List Kids'!C:F,4,FALSE)</f>
        <v>ASB</v>
      </c>
      <c r="E28" s="345">
        <v>68</v>
      </c>
      <c r="F28" s="346">
        <v>62</v>
      </c>
      <c r="G28" s="345">
        <v>60</v>
      </c>
      <c r="H28" s="346">
        <v>57</v>
      </c>
      <c r="I28" s="345">
        <v>63</v>
      </c>
      <c r="J28" s="346">
        <v>56</v>
      </c>
      <c r="K28" s="389">
        <f t="shared" si="0"/>
        <v>63.666666666666664</v>
      </c>
      <c r="L28" s="390">
        <f t="shared" si="1"/>
        <v>58.333333333333336</v>
      </c>
      <c r="M28" s="389">
        <f t="shared" si="2"/>
        <v>63.666666666666664</v>
      </c>
      <c r="N28" s="391">
        <f t="shared" si="3"/>
        <v>58.333333333333336</v>
      </c>
      <c r="O28" s="375">
        <f t="shared" si="25"/>
        <v>68</v>
      </c>
      <c r="P28" s="375">
        <f t="shared" si="4"/>
        <v>60</v>
      </c>
      <c r="Q28" s="376">
        <f t="shared" si="5"/>
        <v>63.444444444444436</v>
      </c>
      <c r="R28" s="375">
        <f t="shared" si="6"/>
        <v>62</v>
      </c>
      <c r="S28" s="375">
        <f t="shared" si="7"/>
        <v>56</v>
      </c>
      <c r="T28" s="376">
        <f t="shared" si="8"/>
        <v>57.888888888888893</v>
      </c>
      <c r="U28" s="377">
        <f t="shared" si="9"/>
        <v>63.444444444444436</v>
      </c>
      <c r="V28" s="386">
        <f t="shared" si="10"/>
        <v>57.888888888888893</v>
      </c>
      <c r="W28" s="345">
        <v>42</v>
      </c>
      <c r="X28" s="346">
        <v>49</v>
      </c>
      <c r="Y28" s="345">
        <v>53</v>
      </c>
      <c r="Z28" s="346">
        <v>53</v>
      </c>
      <c r="AA28" s="345">
        <v>40</v>
      </c>
      <c r="AB28" s="346">
        <v>45</v>
      </c>
      <c r="AC28" s="345">
        <v>49</v>
      </c>
      <c r="AD28" s="346">
        <v>50</v>
      </c>
      <c r="AE28" s="389">
        <f t="shared" si="11"/>
        <v>46</v>
      </c>
      <c r="AF28" s="395">
        <f t="shared" si="12"/>
        <v>49.25</v>
      </c>
      <c r="AG28" s="375">
        <f t="shared" si="13"/>
        <v>53</v>
      </c>
      <c r="AH28" s="375">
        <f t="shared" si="14"/>
        <v>40</v>
      </c>
      <c r="AI28" s="376">
        <f t="shared" si="15"/>
        <v>45.666666666666664</v>
      </c>
      <c r="AJ28" s="375">
        <f t="shared" si="16"/>
        <v>53</v>
      </c>
      <c r="AK28" s="375">
        <f t="shared" si="17"/>
        <v>45</v>
      </c>
      <c r="AL28" s="376">
        <f t="shared" si="18"/>
        <v>49.416666666666664</v>
      </c>
      <c r="AM28" s="377">
        <f t="shared" si="19"/>
        <v>77.633333333333326</v>
      </c>
      <c r="AN28" s="378">
        <f t="shared" si="27"/>
        <v>84.008333333333326</v>
      </c>
      <c r="AO28" s="51">
        <f t="shared" si="20"/>
        <v>63.444444444444436</v>
      </c>
      <c r="AP28" s="364">
        <f t="shared" si="21"/>
        <v>77.633333333333326</v>
      </c>
      <c r="AQ28" s="364">
        <f t="shared" si="22"/>
        <v>57.888888888888893</v>
      </c>
      <c r="AR28" s="365">
        <f t="shared" si="23"/>
        <v>84.008333333333326</v>
      </c>
      <c r="AS28" s="366">
        <f t="shared" si="24"/>
        <v>282.97499999999997</v>
      </c>
      <c r="AT28" s="206">
        <f t="shared" si="26"/>
        <v>5.2402777777777771</v>
      </c>
    </row>
    <row r="29" spans="1:46" x14ac:dyDescent="0.35">
      <c r="A29" s="502"/>
      <c r="B29" s="92">
        <v>23</v>
      </c>
      <c r="C29" s="95" t="str">
        <f>VLOOKUP(B:B,'Start List Kids'!C:F,2,FALSE)</f>
        <v>SICHKA Erica</v>
      </c>
      <c r="D29" s="114" t="str">
        <f>VLOOKUP(B:B,'Start List Kids'!C:F,4,FALSE)</f>
        <v>GN1885</v>
      </c>
      <c r="E29" s="345">
        <v>65</v>
      </c>
      <c r="F29" s="346">
        <v>55</v>
      </c>
      <c r="G29" s="345">
        <v>62</v>
      </c>
      <c r="H29" s="346">
        <v>60</v>
      </c>
      <c r="I29" s="345">
        <v>57</v>
      </c>
      <c r="J29" s="346">
        <v>56</v>
      </c>
      <c r="K29" s="389">
        <f t="shared" si="0"/>
        <v>61.333333333333336</v>
      </c>
      <c r="L29" s="390">
        <f t="shared" si="1"/>
        <v>57</v>
      </c>
      <c r="M29" s="389">
        <f>+(E29+G29+I29+K29)/4</f>
        <v>61.333333333333336</v>
      </c>
      <c r="N29" s="391">
        <f>+(F29+H29+J29+L29)/4</f>
        <v>57</v>
      </c>
      <c r="O29" s="375">
        <f t="shared" si="25"/>
        <v>65</v>
      </c>
      <c r="P29" s="375">
        <f t="shared" si="4"/>
        <v>57</v>
      </c>
      <c r="Q29" s="376">
        <f t="shared" si="5"/>
        <v>61.555555555555564</v>
      </c>
      <c r="R29" s="375">
        <f t="shared" si="6"/>
        <v>60</v>
      </c>
      <c r="S29" s="375">
        <f t="shared" si="7"/>
        <v>55</v>
      </c>
      <c r="T29" s="376">
        <f t="shared" si="8"/>
        <v>56.666666666666664</v>
      </c>
      <c r="U29" s="377">
        <f t="shared" si="9"/>
        <v>61.555555555555564</v>
      </c>
      <c r="V29" s="386">
        <f t="shared" si="10"/>
        <v>56.666666666666664</v>
      </c>
      <c r="W29" s="345">
        <v>57</v>
      </c>
      <c r="X29" s="346">
        <v>54</v>
      </c>
      <c r="Y29" s="345">
        <v>54</v>
      </c>
      <c r="Z29" s="346">
        <v>50</v>
      </c>
      <c r="AA29" s="345">
        <v>48</v>
      </c>
      <c r="AB29" s="346">
        <v>45</v>
      </c>
      <c r="AC29" s="345">
        <v>56</v>
      </c>
      <c r="AD29" s="346">
        <v>42</v>
      </c>
      <c r="AE29" s="389">
        <f t="shared" si="11"/>
        <v>53.75</v>
      </c>
      <c r="AF29" s="395">
        <f t="shared" si="12"/>
        <v>47.75</v>
      </c>
      <c r="AG29" s="375">
        <f t="shared" si="13"/>
        <v>57</v>
      </c>
      <c r="AH29" s="375">
        <f t="shared" si="14"/>
        <v>48</v>
      </c>
      <c r="AI29" s="376">
        <f t="shared" si="15"/>
        <v>54.583333333333336</v>
      </c>
      <c r="AJ29" s="375">
        <f t="shared" si="16"/>
        <v>54</v>
      </c>
      <c r="AK29" s="375">
        <f t="shared" si="17"/>
        <v>42</v>
      </c>
      <c r="AL29" s="376">
        <f t="shared" si="18"/>
        <v>47.583333333333336</v>
      </c>
      <c r="AM29" s="377">
        <f t="shared" si="19"/>
        <v>92.791666666666671</v>
      </c>
      <c r="AN29" s="378">
        <f t="shared" si="27"/>
        <v>80.891666666666666</v>
      </c>
      <c r="AO29" s="51">
        <f t="shared" si="20"/>
        <v>61.555555555555564</v>
      </c>
      <c r="AP29" s="364">
        <f t="shared" si="21"/>
        <v>92.791666666666671</v>
      </c>
      <c r="AQ29" s="364">
        <f t="shared" si="22"/>
        <v>56.666666666666664</v>
      </c>
      <c r="AR29" s="365">
        <f t="shared" si="23"/>
        <v>80.891666666666666</v>
      </c>
      <c r="AS29" s="366">
        <f t="shared" si="24"/>
        <v>291.90555555555557</v>
      </c>
      <c r="AT29" s="206">
        <f>+AS29/$AS$6/$AT$6</f>
        <v>5.4056584362139919</v>
      </c>
    </row>
    <row r="30" spans="1:46" x14ac:dyDescent="0.35">
      <c r="A30" s="502"/>
      <c r="B30" s="92">
        <v>24</v>
      </c>
      <c r="C30" s="95" t="str">
        <f>VLOOKUP(B:B,'Start List Kids'!C:F,2,FALSE)</f>
        <v>SCALIA Giada</v>
      </c>
      <c r="D30" s="114" t="str">
        <f>VLOOKUP(B:B,'Start List Kids'!C:F,4,FALSE)</f>
        <v>MORG</v>
      </c>
      <c r="E30" s="345">
        <v>60</v>
      </c>
      <c r="F30" s="346">
        <v>57</v>
      </c>
      <c r="G30" s="345">
        <v>67</v>
      </c>
      <c r="H30" s="346">
        <v>65</v>
      </c>
      <c r="I30" s="345">
        <v>54</v>
      </c>
      <c r="J30" s="346">
        <v>59</v>
      </c>
      <c r="K30" s="389">
        <f t="shared" si="0"/>
        <v>60.333333333333336</v>
      </c>
      <c r="L30" s="390">
        <f t="shared" si="1"/>
        <v>60.333333333333336</v>
      </c>
      <c r="M30" s="389">
        <f t="shared" si="2"/>
        <v>60.333333333333336</v>
      </c>
      <c r="N30" s="391">
        <f t="shared" si="3"/>
        <v>60.333333333333336</v>
      </c>
      <c r="O30" s="375">
        <f t="shared" si="25"/>
        <v>67</v>
      </c>
      <c r="P30" s="375">
        <f t="shared" si="4"/>
        <v>54</v>
      </c>
      <c r="Q30" s="376">
        <f t="shared" si="5"/>
        <v>60.222222222222229</v>
      </c>
      <c r="R30" s="375">
        <f t="shared" si="6"/>
        <v>65</v>
      </c>
      <c r="S30" s="375">
        <f t="shared" si="7"/>
        <v>57</v>
      </c>
      <c r="T30" s="376">
        <f t="shared" si="8"/>
        <v>59.888888888888893</v>
      </c>
      <c r="U30" s="377">
        <f t="shared" si="9"/>
        <v>60.222222222222229</v>
      </c>
      <c r="V30" s="386">
        <f t="shared" si="10"/>
        <v>59.888888888888893</v>
      </c>
      <c r="W30" s="345">
        <v>61</v>
      </c>
      <c r="X30" s="346">
        <v>60</v>
      </c>
      <c r="Y30" s="345">
        <v>62</v>
      </c>
      <c r="Z30" s="346">
        <v>62</v>
      </c>
      <c r="AA30" s="345">
        <v>60</v>
      </c>
      <c r="AB30" s="346">
        <v>58</v>
      </c>
      <c r="AC30" s="345">
        <v>62</v>
      </c>
      <c r="AD30" s="346">
        <v>60</v>
      </c>
      <c r="AE30" s="389">
        <f t="shared" si="11"/>
        <v>61.25</v>
      </c>
      <c r="AF30" s="395">
        <f t="shared" si="12"/>
        <v>60</v>
      </c>
      <c r="AG30" s="375">
        <f t="shared" si="13"/>
        <v>62</v>
      </c>
      <c r="AH30" s="375">
        <f t="shared" si="14"/>
        <v>60</v>
      </c>
      <c r="AI30" s="376">
        <f t="shared" si="15"/>
        <v>61.416666666666664</v>
      </c>
      <c r="AJ30" s="375">
        <f t="shared" si="16"/>
        <v>62</v>
      </c>
      <c r="AK30" s="375">
        <f t="shared" si="17"/>
        <v>58</v>
      </c>
      <c r="AL30" s="376">
        <f t="shared" si="18"/>
        <v>60</v>
      </c>
      <c r="AM30" s="377">
        <f t="shared" si="19"/>
        <v>104.40833333333333</v>
      </c>
      <c r="AN30" s="378">
        <f t="shared" si="27"/>
        <v>102</v>
      </c>
      <c r="AO30" s="51">
        <f t="shared" si="20"/>
        <v>60.222222222222229</v>
      </c>
      <c r="AP30" s="364">
        <f t="shared" si="21"/>
        <v>104.40833333333333</v>
      </c>
      <c r="AQ30" s="364">
        <f t="shared" si="22"/>
        <v>59.888888888888893</v>
      </c>
      <c r="AR30" s="365">
        <f t="shared" si="23"/>
        <v>102</v>
      </c>
      <c r="AS30" s="366">
        <f t="shared" si="24"/>
        <v>326.51944444444445</v>
      </c>
      <c r="AT30" s="206">
        <f t="shared" si="26"/>
        <v>6.0466563786008232</v>
      </c>
    </row>
    <row r="31" spans="1:46" x14ac:dyDescent="0.35">
      <c r="A31" s="502"/>
      <c r="B31" s="92">
        <v>25</v>
      </c>
      <c r="C31" s="95" t="str">
        <f>VLOOKUP(B:B,'Start List Kids'!C:F,2,FALSE)</f>
        <v>DE PAOLI Nicolò</v>
      </c>
      <c r="D31" s="114" t="str">
        <f>VLOOKUP(B:B,'Start List Kids'!C:F,4,FALSE)</f>
        <v>MORG</v>
      </c>
      <c r="E31" s="345">
        <v>58</v>
      </c>
      <c r="F31" s="346">
        <v>59</v>
      </c>
      <c r="G31" s="345">
        <v>65</v>
      </c>
      <c r="H31" s="346">
        <v>62</v>
      </c>
      <c r="I31" s="345">
        <v>60</v>
      </c>
      <c r="J31" s="346">
        <v>60</v>
      </c>
      <c r="K31" s="389">
        <f t="shared" si="0"/>
        <v>61</v>
      </c>
      <c r="L31" s="390">
        <f t="shared" si="1"/>
        <v>60.333333333333336</v>
      </c>
      <c r="M31" s="389">
        <f t="shared" si="2"/>
        <v>61</v>
      </c>
      <c r="N31" s="391">
        <f t="shared" si="3"/>
        <v>60.333333333333336</v>
      </c>
      <c r="O31" s="375">
        <f t="shared" si="25"/>
        <v>65</v>
      </c>
      <c r="P31" s="375">
        <f t="shared" si="4"/>
        <v>58</v>
      </c>
      <c r="Q31" s="376">
        <f t="shared" si="5"/>
        <v>60.666666666666664</v>
      </c>
      <c r="R31" s="375">
        <f t="shared" si="6"/>
        <v>62</v>
      </c>
      <c r="S31" s="375">
        <f t="shared" si="7"/>
        <v>59</v>
      </c>
      <c r="T31" s="376">
        <f t="shared" si="8"/>
        <v>60.222222222222229</v>
      </c>
      <c r="U31" s="377">
        <f t="shared" si="9"/>
        <v>60.666666666666664</v>
      </c>
      <c r="V31" s="386">
        <f t="shared" si="10"/>
        <v>60.222222222222229</v>
      </c>
      <c r="W31" s="345">
        <v>57</v>
      </c>
      <c r="X31" s="346">
        <v>58</v>
      </c>
      <c r="Y31" s="345">
        <v>53</v>
      </c>
      <c r="Z31" s="346">
        <v>55</v>
      </c>
      <c r="AA31" s="345">
        <v>55</v>
      </c>
      <c r="AB31" s="346">
        <v>58</v>
      </c>
      <c r="AC31" s="345">
        <v>59</v>
      </c>
      <c r="AD31" s="346">
        <v>62</v>
      </c>
      <c r="AE31" s="389">
        <f t="shared" si="11"/>
        <v>56</v>
      </c>
      <c r="AF31" s="395">
        <f t="shared" si="12"/>
        <v>58.25</v>
      </c>
      <c r="AG31" s="375">
        <f t="shared" si="13"/>
        <v>59</v>
      </c>
      <c r="AH31" s="375">
        <f t="shared" si="14"/>
        <v>53</v>
      </c>
      <c r="AI31" s="376">
        <f t="shared" si="15"/>
        <v>56</v>
      </c>
      <c r="AJ31" s="375">
        <f t="shared" si="16"/>
        <v>62</v>
      </c>
      <c r="AK31" s="375">
        <f t="shared" si="17"/>
        <v>55</v>
      </c>
      <c r="AL31" s="376">
        <f t="shared" si="18"/>
        <v>58.083333333333336</v>
      </c>
      <c r="AM31" s="377">
        <f t="shared" si="19"/>
        <v>95.2</v>
      </c>
      <c r="AN31" s="378">
        <f t="shared" si="27"/>
        <v>98.741666666666674</v>
      </c>
      <c r="AO31" s="51">
        <f t="shared" si="20"/>
        <v>60.666666666666664</v>
      </c>
      <c r="AP31" s="364">
        <f t="shared" si="21"/>
        <v>95.2</v>
      </c>
      <c r="AQ31" s="364">
        <f t="shared" si="22"/>
        <v>60.222222222222229</v>
      </c>
      <c r="AR31" s="365">
        <f t="shared" si="23"/>
        <v>98.741666666666674</v>
      </c>
      <c r="AS31" s="366">
        <f t="shared" si="24"/>
        <v>314.83055555555558</v>
      </c>
      <c r="AT31" s="206">
        <f t="shared" si="26"/>
        <v>5.8301954732510293</v>
      </c>
    </row>
    <row r="32" spans="1:46" x14ac:dyDescent="0.35">
      <c r="A32" s="502"/>
      <c r="B32" s="92">
        <v>26</v>
      </c>
      <c r="C32" s="95" t="str">
        <f>VLOOKUP(B:B,'Start List Kids'!C:F,2,FALSE)</f>
        <v>KEELY Leia</v>
      </c>
      <c r="D32" s="114" t="str">
        <f>VLOOKUP(B:B,'Start List Kids'!C:F,4,FALSE)</f>
        <v>LNZ</v>
      </c>
      <c r="E32" s="345">
        <v>72</v>
      </c>
      <c r="F32" s="346">
        <v>73</v>
      </c>
      <c r="G32" s="345">
        <v>68</v>
      </c>
      <c r="H32" s="346">
        <v>70</v>
      </c>
      <c r="I32" s="345">
        <v>67</v>
      </c>
      <c r="J32" s="346">
        <v>69</v>
      </c>
      <c r="K32" s="389">
        <f t="shared" si="0"/>
        <v>69</v>
      </c>
      <c r="L32" s="390">
        <f t="shared" si="1"/>
        <v>70.666666666666671</v>
      </c>
      <c r="M32" s="389">
        <f t="shared" si="2"/>
        <v>69</v>
      </c>
      <c r="N32" s="391">
        <f t="shared" si="3"/>
        <v>70.666666666666671</v>
      </c>
      <c r="O32" s="375">
        <f t="shared" si="25"/>
        <v>72</v>
      </c>
      <c r="P32" s="375">
        <f t="shared" si="4"/>
        <v>67</v>
      </c>
      <c r="Q32" s="376">
        <f t="shared" si="5"/>
        <v>68.666666666666671</v>
      </c>
      <c r="R32" s="375">
        <f t="shared" si="6"/>
        <v>73</v>
      </c>
      <c r="S32" s="375">
        <f t="shared" si="7"/>
        <v>69</v>
      </c>
      <c r="T32" s="376">
        <f t="shared" si="8"/>
        <v>70.444444444444457</v>
      </c>
      <c r="U32" s="377">
        <f t="shared" si="9"/>
        <v>68.666666666666671</v>
      </c>
      <c r="V32" s="386">
        <f t="shared" si="10"/>
        <v>70.444444444444457</v>
      </c>
      <c r="W32" s="345">
        <v>67</v>
      </c>
      <c r="X32" s="346">
        <v>66</v>
      </c>
      <c r="Y32" s="345">
        <v>72</v>
      </c>
      <c r="Z32" s="346">
        <v>71</v>
      </c>
      <c r="AA32" s="345">
        <v>68</v>
      </c>
      <c r="AB32" s="346">
        <v>70</v>
      </c>
      <c r="AC32" s="345">
        <v>76</v>
      </c>
      <c r="AD32" s="346">
        <v>83</v>
      </c>
      <c r="AE32" s="389">
        <f t="shared" si="11"/>
        <v>70.75</v>
      </c>
      <c r="AF32" s="395">
        <f t="shared" si="12"/>
        <v>72.5</v>
      </c>
      <c r="AG32" s="375">
        <f t="shared" si="13"/>
        <v>76</v>
      </c>
      <c r="AH32" s="375">
        <f t="shared" si="14"/>
        <v>67</v>
      </c>
      <c r="AI32" s="376">
        <f t="shared" si="15"/>
        <v>70.25</v>
      </c>
      <c r="AJ32" s="375">
        <f t="shared" si="16"/>
        <v>83</v>
      </c>
      <c r="AK32" s="375">
        <f t="shared" si="17"/>
        <v>66</v>
      </c>
      <c r="AL32" s="376">
        <f t="shared" si="18"/>
        <v>71.166666666666671</v>
      </c>
      <c r="AM32" s="377">
        <f t="shared" si="19"/>
        <v>119.425</v>
      </c>
      <c r="AN32" s="378">
        <f t="shared" si="27"/>
        <v>120.98333333333333</v>
      </c>
      <c r="AO32" s="51">
        <f t="shared" si="20"/>
        <v>68.666666666666671</v>
      </c>
      <c r="AP32" s="364">
        <f t="shared" si="21"/>
        <v>119.425</v>
      </c>
      <c r="AQ32" s="364">
        <f t="shared" si="22"/>
        <v>70.444444444444457</v>
      </c>
      <c r="AR32" s="365">
        <f t="shared" si="23"/>
        <v>120.98333333333333</v>
      </c>
      <c r="AS32" s="366">
        <f t="shared" si="24"/>
        <v>379.5194444444445</v>
      </c>
      <c r="AT32" s="206">
        <f t="shared" si="26"/>
        <v>7.028137860082305</v>
      </c>
    </row>
    <row r="33" spans="1:46" x14ac:dyDescent="0.35">
      <c r="A33" s="502"/>
      <c r="B33" s="92">
        <v>27</v>
      </c>
      <c r="C33" s="95" t="str">
        <f>VLOOKUP(B:B,'Start List Kids'!C:F,2,FALSE)</f>
        <v>ELRAFIE Farida</v>
      </c>
      <c r="D33" s="114" t="str">
        <f>VLOOKUP(B:B,'Start List Kids'!C:F,4,FALSE)</f>
        <v>SVB</v>
      </c>
      <c r="E33" s="345">
        <v>42</v>
      </c>
      <c r="F33" s="346">
        <v>45</v>
      </c>
      <c r="G33" s="345">
        <v>47</v>
      </c>
      <c r="H33" s="346">
        <v>51</v>
      </c>
      <c r="I33" s="345">
        <v>58</v>
      </c>
      <c r="J33" s="346">
        <v>56</v>
      </c>
      <c r="K33" s="389">
        <f t="shared" si="0"/>
        <v>49</v>
      </c>
      <c r="L33" s="390">
        <f t="shared" si="1"/>
        <v>50.666666666666664</v>
      </c>
      <c r="M33" s="389">
        <f t="shared" si="2"/>
        <v>49</v>
      </c>
      <c r="N33" s="391">
        <f t="shared" si="3"/>
        <v>50.666666666666664</v>
      </c>
      <c r="O33" s="375">
        <f t="shared" si="25"/>
        <v>58</v>
      </c>
      <c r="P33" s="375">
        <f t="shared" si="4"/>
        <v>42</v>
      </c>
      <c r="Q33" s="376">
        <f t="shared" si="5"/>
        <v>48.333333333333336</v>
      </c>
      <c r="R33" s="375">
        <f t="shared" si="6"/>
        <v>56</v>
      </c>
      <c r="S33" s="375">
        <f t="shared" si="7"/>
        <v>45</v>
      </c>
      <c r="T33" s="376">
        <f t="shared" si="8"/>
        <v>50.777777777777771</v>
      </c>
      <c r="U33" s="377">
        <f t="shared" si="9"/>
        <v>48.333333333333336</v>
      </c>
      <c r="V33" s="386">
        <f t="shared" si="10"/>
        <v>50.777777777777771</v>
      </c>
      <c r="W33" s="345">
        <v>55</v>
      </c>
      <c r="X33" s="346">
        <v>48</v>
      </c>
      <c r="Y33" s="345">
        <v>55</v>
      </c>
      <c r="Z33" s="346">
        <v>53</v>
      </c>
      <c r="AA33" s="345">
        <v>56</v>
      </c>
      <c r="AB33" s="346">
        <v>53</v>
      </c>
      <c r="AC33" s="345">
        <v>49</v>
      </c>
      <c r="AD33" s="346">
        <v>51</v>
      </c>
      <c r="AE33" s="389">
        <f t="shared" si="11"/>
        <v>53.75</v>
      </c>
      <c r="AF33" s="395">
        <f t="shared" si="12"/>
        <v>51.25</v>
      </c>
      <c r="AG33" s="375">
        <f t="shared" si="13"/>
        <v>56</v>
      </c>
      <c r="AH33" s="375">
        <f t="shared" si="14"/>
        <v>49</v>
      </c>
      <c r="AI33" s="376">
        <f t="shared" si="15"/>
        <v>54.583333333333336</v>
      </c>
      <c r="AJ33" s="375">
        <f t="shared" si="16"/>
        <v>53</v>
      </c>
      <c r="AK33" s="375">
        <f t="shared" si="17"/>
        <v>48</v>
      </c>
      <c r="AL33" s="376">
        <f t="shared" si="18"/>
        <v>51.75</v>
      </c>
      <c r="AM33" s="377">
        <f t="shared" si="19"/>
        <v>92.791666666666671</v>
      </c>
      <c r="AN33" s="378">
        <f t="shared" si="27"/>
        <v>87.974999999999994</v>
      </c>
      <c r="AO33" s="51">
        <f t="shared" si="20"/>
        <v>48.333333333333336</v>
      </c>
      <c r="AP33" s="364">
        <f t="shared" si="21"/>
        <v>92.791666666666671</v>
      </c>
      <c r="AQ33" s="364">
        <f t="shared" si="22"/>
        <v>50.777777777777771</v>
      </c>
      <c r="AR33" s="365">
        <f t="shared" si="23"/>
        <v>87.974999999999994</v>
      </c>
      <c r="AS33" s="366">
        <f t="shared" si="24"/>
        <v>279.87777777777774</v>
      </c>
      <c r="AT33" s="206">
        <f t="shared" si="26"/>
        <v>5.1829218106995878</v>
      </c>
    </row>
    <row r="34" spans="1:46" x14ac:dyDescent="0.35">
      <c r="A34" s="502"/>
      <c r="B34" s="92">
        <v>28</v>
      </c>
      <c r="C34" s="95" t="str">
        <f>VLOOKUP(B:B,'Start List Kids'!C:F,2,FALSE)</f>
        <v>BONGNI Elin</v>
      </c>
      <c r="D34" s="114" t="str">
        <f>VLOOKUP(B:B,'Start List Kids'!C:F,4,FALSE)</f>
        <v>ASB</v>
      </c>
      <c r="E34" s="345">
        <v>58</v>
      </c>
      <c r="F34" s="346">
        <v>62</v>
      </c>
      <c r="G34" s="345">
        <v>60</v>
      </c>
      <c r="H34" s="346">
        <v>57</v>
      </c>
      <c r="I34" s="345">
        <v>57</v>
      </c>
      <c r="J34" s="346">
        <v>58</v>
      </c>
      <c r="K34" s="389">
        <f t="shared" si="0"/>
        <v>58.333333333333336</v>
      </c>
      <c r="L34" s="390">
        <f t="shared" si="1"/>
        <v>59</v>
      </c>
      <c r="M34" s="389">
        <f t="shared" si="2"/>
        <v>58.333333333333336</v>
      </c>
      <c r="N34" s="391">
        <f t="shared" si="3"/>
        <v>59</v>
      </c>
      <c r="O34" s="375">
        <f t="shared" si="25"/>
        <v>60</v>
      </c>
      <c r="P34" s="375">
        <f t="shared" si="4"/>
        <v>57</v>
      </c>
      <c r="Q34" s="376">
        <f t="shared" si="5"/>
        <v>58.222222222222229</v>
      </c>
      <c r="R34" s="375">
        <f t="shared" si="6"/>
        <v>62</v>
      </c>
      <c r="S34" s="375">
        <f t="shared" si="7"/>
        <v>57</v>
      </c>
      <c r="T34" s="376">
        <f t="shared" si="8"/>
        <v>58.666666666666664</v>
      </c>
      <c r="U34" s="377">
        <f t="shared" si="9"/>
        <v>58.222222222222229</v>
      </c>
      <c r="V34" s="386">
        <f t="shared" si="10"/>
        <v>58.666666666666664</v>
      </c>
      <c r="W34" s="345">
        <v>42</v>
      </c>
      <c r="X34" s="346">
        <v>40</v>
      </c>
      <c r="Y34" s="345">
        <v>42</v>
      </c>
      <c r="Z34" s="346">
        <v>40</v>
      </c>
      <c r="AA34" s="345">
        <v>40</v>
      </c>
      <c r="AB34" s="346">
        <v>35</v>
      </c>
      <c r="AC34" s="345">
        <v>46</v>
      </c>
      <c r="AD34" s="346">
        <v>44</v>
      </c>
      <c r="AE34" s="389">
        <f t="shared" si="11"/>
        <v>42.5</v>
      </c>
      <c r="AF34" s="395">
        <f t="shared" si="12"/>
        <v>39.75</v>
      </c>
      <c r="AG34" s="375">
        <f t="shared" si="13"/>
        <v>46</v>
      </c>
      <c r="AH34" s="375">
        <f t="shared" si="14"/>
        <v>40</v>
      </c>
      <c r="AI34" s="376">
        <f t="shared" si="15"/>
        <v>42.166666666666664</v>
      </c>
      <c r="AJ34" s="375">
        <f t="shared" si="16"/>
        <v>44</v>
      </c>
      <c r="AK34" s="375">
        <f t="shared" si="17"/>
        <v>35</v>
      </c>
      <c r="AL34" s="376">
        <f t="shared" si="18"/>
        <v>39.916666666666664</v>
      </c>
      <c r="AM34" s="377">
        <f t="shared" si="19"/>
        <v>71.683333333333323</v>
      </c>
      <c r="AN34" s="378">
        <f t="shared" si="27"/>
        <v>67.858333333333334</v>
      </c>
      <c r="AO34" s="51">
        <f t="shared" si="20"/>
        <v>58.222222222222229</v>
      </c>
      <c r="AP34" s="364">
        <f t="shared" si="21"/>
        <v>71.683333333333323</v>
      </c>
      <c r="AQ34" s="364">
        <f t="shared" si="22"/>
        <v>58.666666666666664</v>
      </c>
      <c r="AR34" s="365">
        <f t="shared" si="23"/>
        <v>67.858333333333334</v>
      </c>
      <c r="AS34" s="366">
        <f t="shared" si="24"/>
        <v>256.43055555555554</v>
      </c>
      <c r="AT34" s="206">
        <f t="shared" si="26"/>
        <v>4.7487139917695469</v>
      </c>
    </row>
    <row r="35" spans="1:46" x14ac:dyDescent="0.35">
      <c r="A35" s="502"/>
      <c r="B35" s="92">
        <v>29</v>
      </c>
      <c r="C35" s="95" t="str">
        <f>VLOOKUP(B:B,'Start List Kids'!C:F,2,FALSE)</f>
        <v>RIMA Selina</v>
      </c>
      <c r="D35" s="114" t="str">
        <f>VLOOKUP(B:B,'Start List Kids'!C:F,4,FALSE)</f>
        <v>LNZ</v>
      </c>
      <c r="E35" s="345">
        <v>54</v>
      </c>
      <c r="F35" s="346">
        <v>58</v>
      </c>
      <c r="G35" s="345">
        <v>63</v>
      </c>
      <c r="H35" s="346">
        <v>64</v>
      </c>
      <c r="I35" s="345">
        <v>56</v>
      </c>
      <c r="J35" s="346">
        <v>55</v>
      </c>
      <c r="K35" s="389">
        <f t="shared" si="0"/>
        <v>57.666666666666664</v>
      </c>
      <c r="L35" s="390">
        <f t="shared" si="1"/>
        <v>59</v>
      </c>
      <c r="M35" s="389">
        <f t="shared" si="2"/>
        <v>57.666666666666664</v>
      </c>
      <c r="N35" s="391">
        <f t="shared" si="3"/>
        <v>59</v>
      </c>
      <c r="O35" s="375">
        <f t="shared" si="25"/>
        <v>63</v>
      </c>
      <c r="P35" s="375">
        <f t="shared" si="4"/>
        <v>54</v>
      </c>
      <c r="Q35" s="376">
        <f t="shared" si="5"/>
        <v>57.111111111111107</v>
      </c>
      <c r="R35" s="375">
        <f t="shared" si="6"/>
        <v>64</v>
      </c>
      <c r="S35" s="375">
        <f t="shared" si="7"/>
        <v>55</v>
      </c>
      <c r="T35" s="376">
        <f t="shared" si="8"/>
        <v>58.666666666666664</v>
      </c>
      <c r="U35" s="377">
        <f t="shared" si="9"/>
        <v>57.111111111111107</v>
      </c>
      <c r="V35" s="386">
        <f t="shared" si="10"/>
        <v>58.666666666666664</v>
      </c>
      <c r="W35" s="345">
        <v>56</v>
      </c>
      <c r="X35" s="346">
        <v>57</v>
      </c>
      <c r="Y35" s="345">
        <v>57</v>
      </c>
      <c r="Z35" s="346">
        <v>55</v>
      </c>
      <c r="AA35" s="345">
        <v>58</v>
      </c>
      <c r="AB35" s="346">
        <v>55</v>
      </c>
      <c r="AC35" s="345">
        <v>61</v>
      </c>
      <c r="AD35" s="346">
        <v>58</v>
      </c>
      <c r="AE35" s="389">
        <f t="shared" si="11"/>
        <v>58</v>
      </c>
      <c r="AF35" s="395">
        <f t="shared" si="12"/>
        <v>56.25</v>
      </c>
      <c r="AG35" s="375">
        <f t="shared" si="13"/>
        <v>61</v>
      </c>
      <c r="AH35" s="375">
        <f t="shared" si="14"/>
        <v>56</v>
      </c>
      <c r="AI35" s="376">
        <f t="shared" si="15"/>
        <v>57.666666666666664</v>
      </c>
      <c r="AJ35" s="375">
        <f t="shared" si="16"/>
        <v>58</v>
      </c>
      <c r="AK35" s="375">
        <f t="shared" si="17"/>
        <v>55</v>
      </c>
      <c r="AL35" s="376">
        <f t="shared" si="18"/>
        <v>56.083333333333336</v>
      </c>
      <c r="AM35" s="377">
        <f t="shared" si="19"/>
        <v>98.033333333333331</v>
      </c>
      <c r="AN35" s="378">
        <f t="shared" si="27"/>
        <v>95.341666666666669</v>
      </c>
      <c r="AO35" s="51">
        <f t="shared" si="20"/>
        <v>57.111111111111107</v>
      </c>
      <c r="AP35" s="364">
        <f t="shared" si="21"/>
        <v>98.033333333333331</v>
      </c>
      <c r="AQ35" s="364">
        <f t="shared" si="22"/>
        <v>58.666666666666664</v>
      </c>
      <c r="AR35" s="365">
        <f t="shared" si="23"/>
        <v>95.341666666666669</v>
      </c>
      <c r="AS35" s="366">
        <f t="shared" si="24"/>
        <v>309.15277777777777</v>
      </c>
      <c r="AT35" s="206">
        <f t="shared" si="26"/>
        <v>5.7250514403292181</v>
      </c>
    </row>
    <row r="36" spans="1:46" x14ac:dyDescent="0.35">
      <c r="A36" s="593" t="s">
        <v>270</v>
      </c>
      <c r="B36" s="594">
        <v>30</v>
      </c>
      <c r="C36" s="595" t="str">
        <f>VLOOKUP(B:B,'Start List Kids'!C:F,2,FALSE)</f>
        <v>LEIGH Clara</v>
      </c>
      <c r="D36" s="596" t="str">
        <f>VLOOKUP(B:B,'Start List Kids'!C:F,4,FALSE)</f>
        <v>SVB</v>
      </c>
      <c r="E36" s="650"/>
      <c r="F36" s="651"/>
      <c r="G36" s="650"/>
      <c r="H36" s="651"/>
      <c r="I36" s="650"/>
      <c r="J36" s="651"/>
      <c r="K36" s="614">
        <f t="shared" si="0"/>
        <v>0</v>
      </c>
      <c r="L36" s="613">
        <f t="shared" si="1"/>
        <v>0</v>
      </c>
      <c r="M36" s="614">
        <f t="shared" si="2"/>
        <v>0</v>
      </c>
      <c r="N36" s="610">
        <f t="shared" si="3"/>
        <v>0</v>
      </c>
      <c r="O36" s="614">
        <f t="shared" si="25"/>
        <v>0</v>
      </c>
      <c r="P36" s="614">
        <f t="shared" si="4"/>
        <v>0</v>
      </c>
      <c r="Q36" s="652">
        <f t="shared" si="5"/>
        <v>0</v>
      </c>
      <c r="R36" s="614">
        <f t="shared" si="6"/>
        <v>0</v>
      </c>
      <c r="S36" s="614">
        <f t="shared" si="7"/>
        <v>0</v>
      </c>
      <c r="T36" s="652">
        <f t="shared" si="8"/>
        <v>0</v>
      </c>
      <c r="U36" s="614">
        <f t="shared" si="9"/>
        <v>0</v>
      </c>
      <c r="V36" s="653">
        <f t="shared" si="10"/>
        <v>0</v>
      </c>
      <c r="W36" s="650"/>
      <c r="X36" s="651"/>
      <c r="Y36" s="650"/>
      <c r="Z36" s="651"/>
      <c r="AA36" s="650"/>
      <c r="AB36" s="651"/>
      <c r="AC36" s="650"/>
      <c r="AD36" s="651"/>
      <c r="AE36" s="614">
        <f t="shared" si="11"/>
        <v>0</v>
      </c>
      <c r="AF36" s="652">
        <f t="shared" si="12"/>
        <v>0</v>
      </c>
      <c r="AG36" s="614">
        <f t="shared" si="13"/>
        <v>0</v>
      </c>
      <c r="AH36" s="614">
        <f t="shared" si="14"/>
        <v>0</v>
      </c>
      <c r="AI36" s="652">
        <f t="shared" si="15"/>
        <v>0</v>
      </c>
      <c r="AJ36" s="614">
        <f t="shared" si="16"/>
        <v>0</v>
      </c>
      <c r="AK36" s="614">
        <f t="shared" si="17"/>
        <v>0</v>
      </c>
      <c r="AL36" s="652">
        <f t="shared" si="18"/>
        <v>0</v>
      </c>
      <c r="AM36" s="614">
        <f t="shared" si="19"/>
        <v>0</v>
      </c>
      <c r="AN36" s="655">
        <f t="shared" si="27"/>
        <v>0</v>
      </c>
      <c r="AO36" s="603">
        <f t="shared" si="20"/>
        <v>0</v>
      </c>
      <c r="AP36" s="601">
        <f t="shared" si="21"/>
        <v>0</v>
      </c>
      <c r="AQ36" s="601">
        <f t="shared" si="22"/>
        <v>0</v>
      </c>
      <c r="AR36" s="602">
        <f t="shared" si="23"/>
        <v>0</v>
      </c>
      <c r="AS36" s="654">
        <f t="shared" si="24"/>
        <v>0</v>
      </c>
      <c r="AT36" s="656">
        <f t="shared" si="26"/>
        <v>0</v>
      </c>
    </row>
    <row r="37" spans="1:46" x14ac:dyDescent="0.35">
      <c r="A37" s="502"/>
      <c r="B37" s="92">
        <v>31</v>
      </c>
      <c r="C37" s="95" t="str">
        <f>VLOOKUP(B:B,'Start List Kids'!C:F,2,FALSE)</f>
        <v>DROZ Amélie</v>
      </c>
      <c r="D37" s="114" t="str">
        <f>VLOOKUP(B:B,'Start List Kids'!C:F,4,FALSE)</f>
        <v>LA</v>
      </c>
      <c r="E37" s="345">
        <v>64</v>
      </c>
      <c r="F37" s="346">
        <v>66</v>
      </c>
      <c r="G37" s="345">
        <v>64</v>
      </c>
      <c r="H37" s="346">
        <v>60</v>
      </c>
      <c r="I37" s="345">
        <v>59</v>
      </c>
      <c r="J37" s="346">
        <v>55</v>
      </c>
      <c r="K37" s="389">
        <f t="shared" si="0"/>
        <v>62.333333333333336</v>
      </c>
      <c r="L37" s="390">
        <f t="shared" si="1"/>
        <v>60.333333333333336</v>
      </c>
      <c r="M37" s="389">
        <f t="shared" si="2"/>
        <v>62.333333333333336</v>
      </c>
      <c r="N37" s="391">
        <f t="shared" si="3"/>
        <v>60.333333333333336</v>
      </c>
      <c r="O37" s="375">
        <f t="shared" si="25"/>
        <v>64</v>
      </c>
      <c r="P37" s="375">
        <f t="shared" si="4"/>
        <v>59</v>
      </c>
      <c r="Q37" s="376">
        <f t="shared" si="5"/>
        <v>62.888888888888893</v>
      </c>
      <c r="R37" s="375">
        <f t="shared" si="6"/>
        <v>66</v>
      </c>
      <c r="S37" s="375">
        <f t="shared" si="7"/>
        <v>55</v>
      </c>
      <c r="T37" s="376">
        <f t="shared" si="8"/>
        <v>60.222222222222229</v>
      </c>
      <c r="U37" s="377">
        <f t="shared" si="9"/>
        <v>62.888888888888893</v>
      </c>
      <c r="V37" s="386">
        <f t="shared" si="10"/>
        <v>60.222222222222229</v>
      </c>
      <c r="W37" s="345">
        <v>49</v>
      </c>
      <c r="X37" s="346">
        <v>48</v>
      </c>
      <c r="Y37" s="345">
        <v>45</v>
      </c>
      <c r="Z37" s="346">
        <v>45</v>
      </c>
      <c r="AA37" s="345">
        <v>50</v>
      </c>
      <c r="AB37" s="346">
        <v>53</v>
      </c>
      <c r="AC37" s="345">
        <v>51</v>
      </c>
      <c r="AD37" s="346">
        <v>53</v>
      </c>
      <c r="AE37" s="389">
        <f t="shared" si="11"/>
        <v>48.75</v>
      </c>
      <c r="AF37" s="395">
        <f t="shared" si="12"/>
        <v>49.75</v>
      </c>
      <c r="AG37" s="375">
        <f t="shared" si="13"/>
        <v>51</v>
      </c>
      <c r="AH37" s="375">
        <f t="shared" si="14"/>
        <v>45</v>
      </c>
      <c r="AI37" s="376">
        <f t="shared" si="15"/>
        <v>49.25</v>
      </c>
      <c r="AJ37" s="375">
        <f t="shared" si="16"/>
        <v>53</v>
      </c>
      <c r="AK37" s="375">
        <f t="shared" si="17"/>
        <v>45</v>
      </c>
      <c r="AL37" s="376">
        <f t="shared" si="18"/>
        <v>50.25</v>
      </c>
      <c r="AM37" s="377">
        <f t="shared" si="19"/>
        <v>83.724999999999994</v>
      </c>
      <c r="AN37" s="378">
        <f t="shared" si="27"/>
        <v>85.424999999999997</v>
      </c>
      <c r="AO37" s="51">
        <f t="shared" si="20"/>
        <v>62.888888888888893</v>
      </c>
      <c r="AP37" s="364">
        <f t="shared" si="21"/>
        <v>83.724999999999994</v>
      </c>
      <c r="AQ37" s="364">
        <f t="shared" si="22"/>
        <v>60.222222222222229</v>
      </c>
      <c r="AR37" s="365">
        <f t="shared" si="23"/>
        <v>85.424999999999997</v>
      </c>
      <c r="AS37" s="366">
        <f t="shared" si="24"/>
        <v>292.26111111111112</v>
      </c>
      <c r="AT37" s="206">
        <f t="shared" si="26"/>
        <v>5.4122427983539092</v>
      </c>
    </row>
    <row r="38" spans="1:46" hidden="1" x14ac:dyDescent="0.35">
      <c r="A38" s="502"/>
      <c r="B38" s="92">
        <v>32</v>
      </c>
      <c r="C38" s="95">
        <f>VLOOKUP(B:B,'Start List Kids'!C:F,2,FALSE)</f>
        <v>0</v>
      </c>
      <c r="D38" s="114">
        <f>VLOOKUP(B:B,'Start List Kids'!C:F,4,FALSE)</f>
        <v>0</v>
      </c>
      <c r="E38" s="345"/>
      <c r="F38" s="346"/>
      <c r="G38" s="345"/>
      <c r="H38" s="346"/>
      <c r="I38" s="345"/>
      <c r="J38" s="346"/>
      <c r="K38" s="389">
        <f t="shared" si="0"/>
        <v>0</v>
      </c>
      <c r="L38" s="390">
        <f t="shared" si="1"/>
        <v>0</v>
      </c>
      <c r="M38" s="389">
        <f t="shared" si="2"/>
        <v>0</v>
      </c>
      <c r="N38" s="391">
        <f t="shared" si="3"/>
        <v>0</v>
      </c>
      <c r="O38" s="375">
        <f t="shared" si="25"/>
        <v>0</v>
      </c>
      <c r="P38" s="375">
        <f t="shared" si="4"/>
        <v>0</v>
      </c>
      <c r="Q38" s="376">
        <f t="shared" si="5"/>
        <v>0</v>
      </c>
      <c r="R38" s="375">
        <f t="shared" si="6"/>
        <v>0</v>
      </c>
      <c r="S38" s="375">
        <f t="shared" si="7"/>
        <v>0</v>
      </c>
      <c r="T38" s="376">
        <f t="shared" si="8"/>
        <v>0</v>
      </c>
      <c r="U38" s="377">
        <f t="shared" si="9"/>
        <v>0</v>
      </c>
      <c r="V38" s="386">
        <f t="shared" si="10"/>
        <v>0</v>
      </c>
      <c r="W38" s="345"/>
      <c r="X38" s="346"/>
      <c r="Y38" s="345"/>
      <c r="Z38" s="346"/>
      <c r="AA38" s="345"/>
      <c r="AB38" s="346"/>
      <c r="AC38" s="345"/>
      <c r="AD38" s="346"/>
      <c r="AE38" s="389">
        <f t="shared" si="11"/>
        <v>0</v>
      </c>
      <c r="AF38" s="395">
        <f t="shared" si="12"/>
        <v>0</v>
      </c>
      <c r="AG38" s="375">
        <f t="shared" si="13"/>
        <v>0</v>
      </c>
      <c r="AH38" s="375">
        <f t="shared" si="14"/>
        <v>0</v>
      </c>
      <c r="AI38" s="376">
        <f t="shared" si="15"/>
        <v>0</v>
      </c>
      <c r="AJ38" s="375">
        <f t="shared" si="16"/>
        <v>0</v>
      </c>
      <c r="AK38" s="375">
        <f t="shared" si="17"/>
        <v>0</v>
      </c>
      <c r="AL38" s="376">
        <f t="shared" si="18"/>
        <v>0</v>
      </c>
      <c r="AM38" s="377">
        <f t="shared" si="19"/>
        <v>0</v>
      </c>
      <c r="AN38" s="378">
        <f t="shared" si="27"/>
        <v>0</v>
      </c>
      <c r="AO38" s="51">
        <f t="shared" si="20"/>
        <v>0</v>
      </c>
      <c r="AP38" s="364">
        <f t="shared" si="21"/>
        <v>0</v>
      </c>
      <c r="AQ38" s="364">
        <f t="shared" si="22"/>
        <v>0</v>
      </c>
      <c r="AR38" s="365">
        <f t="shared" si="23"/>
        <v>0</v>
      </c>
      <c r="AS38" s="366">
        <f t="shared" si="24"/>
        <v>0</v>
      </c>
      <c r="AT38" s="206">
        <f t="shared" si="26"/>
        <v>0</v>
      </c>
    </row>
    <row r="39" spans="1:46" hidden="1" x14ac:dyDescent="0.35">
      <c r="A39" s="502"/>
      <c r="B39" s="92">
        <v>33</v>
      </c>
      <c r="C39" s="95">
        <f>VLOOKUP(B:B,'Start List Kids'!C:F,2,FALSE)</f>
        <v>0</v>
      </c>
      <c r="D39" s="114">
        <f>VLOOKUP(B:B,'Start List Kids'!C:F,4,FALSE)</f>
        <v>0</v>
      </c>
      <c r="E39" s="345"/>
      <c r="F39" s="346"/>
      <c r="G39" s="345"/>
      <c r="H39" s="346"/>
      <c r="I39" s="345"/>
      <c r="J39" s="346"/>
      <c r="K39" s="389">
        <f t="shared" si="0"/>
        <v>0</v>
      </c>
      <c r="L39" s="390">
        <f t="shared" si="1"/>
        <v>0</v>
      </c>
      <c r="M39" s="389">
        <f t="shared" si="2"/>
        <v>0</v>
      </c>
      <c r="N39" s="391">
        <f t="shared" si="3"/>
        <v>0</v>
      </c>
      <c r="O39" s="375">
        <f t="shared" si="25"/>
        <v>0</v>
      </c>
      <c r="P39" s="375">
        <f t="shared" si="4"/>
        <v>0</v>
      </c>
      <c r="Q39" s="376">
        <f t="shared" si="5"/>
        <v>0</v>
      </c>
      <c r="R39" s="375">
        <f t="shared" si="6"/>
        <v>0</v>
      </c>
      <c r="S39" s="375">
        <f t="shared" si="7"/>
        <v>0</v>
      </c>
      <c r="T39" s="376">
        <f t="shared" si="8"/>
        <v>0</v>
      </c>
      <c r="U39" s="377">
        <f t="shared" si="9"/>
        <v>0</v>
      </c>
      <c r="V39" s="386">
        <f t="shared" si="10"/>
        <v>0</v>
      </c>
      <c r="W39" s="345"/>
      <c r="X39" s="346"/>
      <c r="Y39" s="345"/>
      <c r="Z39" s="346"/>
      <c r="AA39" s="345"/>
      <c r="AB39" s="346"/>
      <c r="AC39" s="345"/>
      <c r="AD39" s="346"/>
      <c r="AE39" s="389">
        <f t="shared" si="11"/>
        <v>0</v>
      </c>
      <c r="AF39" s="395">
        <f t="shared" si="12"/>
        <v>0</v>
      </c>
      <c r="AG39" s="375">
        <f t="shared" si="13"/>
        <v>0</v>
      </c>
      <c r="AH39" s="375">
        <f t="shared" si="14"/>
        <v>0</v>
      </c>
      <c r="AI39" s="376">
        <f t="shared" si="15"/>
        <v>0</v>
      </c>
      <c r="AJ39" s="375">
        <f t="shared" si="16"/>
        <v>0</v>
      </c>
      <c r="AK39" s="375">
        <f t="shared" si="17"/>
        <v>0</v>
      </c>
      <c r="AL39" s="376">
        <f t="shared" si="18"/>
        <v>0</v>
      </c>
      <c r="AM39" s="377">
        <f t="shared" si="19"/>
        <v>0</v>
      </c>
      <c r="AN39" s="378">
        <f t="shared" si="27"/>
        <v>0</v>
      </c>
      <c r="AO39" s="51">
        <f t="shared" ref="AO39:AO70" si="28">+U39</f>
        <v>0</v>
      </c>
      <c r="AP39" s="364">
        <f t="shared" si="21"/>
        <v>0</v>
      </c>
      <c r="AQ39" s="364">
        <f t="shared" ref="AQ39:AQ70" si="29">+V39</f>
        <v>0</v>
      </c>
      <c r="AR39" s="365">
        <f t="shared" si="23"/>
        <v>0</v>
      </c>
      <c r="AS39" s="366">
        <f t="shared" si="24"/>
        <v>0</v>
      </c>
      <c r="AT39" s="206">
        <f t="shared" si="26"/>
        <v>0</v>
      </c>
    </row>
    <row r="40" spans="1:46" hidden="1" x14ac:dyDescent="0.35">
      <c r="A40" s="502"/>
      <c r="B40" s="92">
        <v>34</v>
      </c>
      <c r="C40" s="95">
        <f>VLOOKUP(B:B,'Start List Kids'!C:F,2,FALSE)</f>
        <v>0</v>
      </c>
      <c r="D40" s="114">
        <f>VLOOKUP(B:B,'Start List Kids'!C:F,4,FALSE)</f>
        <v>0</v>
      </c>
      <c r="E40" s="345"/>
      <c r="F40" s="346"/>
      <c r="G40" s="345"/>
      <c r="H40" s="346"/>
      <c r="I40" s="345"/>
      <c r="J40" s="346"/>
      <c r="K40" s="389">
        <f t="shared" si="0"/>
        <v>0</v>
      </c>
      <c r="L40" s="390">
        <f t="shared" si="1"/>
        <v>0</v>
      </c>
      <c r="M40" s="389">
        <f t="shared" si="2"/>
        <v>0</v>
      </c>
      <c r="N40" s="391">
        <f t="shared" si="3"/>
        <v>0</v>
      </c>
      <c r="O40" s="375">
        <f t="shared" si="25"/>
        <v>0</v>
      </c>
      <c r="P40" s="375">
        <f t="shared" si="4"/>
        <v>0</v>
      </c>
      <c r="Q40" s="376">
        <f t="shared" si="5"/>
        <v>0</v>
      </c>
      <c r="R40" s="375">
        <f t="shared" si="6"/>
        <v>0</v>
      </c>
      <c r="S40" s="375">
        <f t="shared" si="7"/>
        <v>0</v>
      </c>
      <c r="T40" s="376">
        <f t="shared" si="8"/>
        <v>0</v>
      </c>
      <c r="U40" s="377">
        <f t="shared" si="9"/>
        <v>0</v>
      </c>
      <c r="V40" s="386">
        <f t="shared" si="10"/>
        <v>0</v>
      </c>
      <c r="W40" s="345"/>
      <c r="X40" s="346"/>
      <c r="Y40" s="345"/>
      <c r="Z40" s="346"/>
      <c r="AA40" s="345"/>
      <c r="AB40" s="346"/>
      <c r="AC40" s="345"/>
      <c r="AD40" s="346"/>
      <c r="AE40" s="389">
        <f t="shared" si="11"/>
        <v>0</v>
      </c>
      <c r="AF40" s="395">
        <f t="shared" si="12"/>
        <v>0</v>
      </c>
      <c r="AG40" s="375">
        <f t="shared" si="13"/>
        <v>0</v>
      </c>
      <c r="AH40" s="375">
        <f t="shared" si="14"/>
        <v>0</v>
      </c>
      <c r="AI40" s="376">
        <f t="shared" si="15"/>
        <v>0</v>
      </c>
      <c r="AJ40" s="375">
        <f t="shared" si="16"/>
        <v>0</v>
      </c>
      <c r="AK40" s="375">
        <f t="shared" si="17"/>
        <v>0</v>
      </c>
      <c r="AL40" s="376">
        <f t="shared" si="18"/>
        <v>0</v>
      </c>
      <c r="AM40" s="377">
        <f t="shared" si="19"/>
        <v>0</v>
      </c>
      <c r="AN40" s="378">
        <f t="shared" si="27"/>
        <v>0</v>
      </c>
      <c r="AO40" s="51">
        <f t="shared" si="28"/>
        <v>0</v>
      </c>
      <c r="AP40" s="364">
        <f t="shared" si="21"/>
        <v>0</v>
      </c>
      <c r="AQ40" s="364">
        <f t="shared" si="29"/>
        <v>0</v>
      </c>
      <c r="AR40" s="365">
        <f t="shared" si="23"/>
        <v>0</v>
      </c>
      <c r="AS40" s="366">
        <f t="shared" si="24"/>
        <v>0</v>
      </c>
      <c r="AT40" s="206">
        <f t="shared" si="26"/>
        <v>0</v>
      </c>
    </row>
    <row r="41" spans="1:46" hidden="1" x14ac:dyDescent="0.35">
      <c r="A41" s="502"/>
      <c r="B41" s="92">
        <v>35</v>
      </c>
      <c r="C41" s="95">
        <f>VLOOKUP(B:B,'Start List Kids'!C:F,2,FALSE)</f>
        <v>0</v>
      </c>
      <c r="D41" s="114">
        <f>VLOOKUP(B:B,'Start List Kids'!C:F,4,FALSE)</f>
        <v>0</v>
      </c>
      <c r="E41" s="345"/>
      <c r="F41" s="346"/>
      <c r="G41" s="345"/>
      <c r="H41" s="346"/>
      <c r="I41" s="345"/>
      <c r="J41" s="346"/>
      <c r="K41" s="389">
        <f t="shared" si="0"/>
        <v>0</v>
      </c>
      <c r="L41" s="390">
        <f t="shared" si="1"/>
        <v>0</v>
      </c>
      <c r="M41" s="389">
        <f t="shared" si="2"/>
        <v>0</v>
      </c>
      <c r="N41" s="391">
        <f t="shared" si="3"/>
        <v>0</v>
      </c>
      <c r="O41" s="375">
        <f t="shared" si="25"/>
        <v>0</v>
      </c>
      <c r="P41" s="375">
        <f t="shared" si="4"/>
        <v>0</v>
      </c>
      <c r="Q41" s="376">
        <f t="shared" si="5"/>
        <v>0</v>
      </c>
      <c r="R41" s="375">
        <f t="shared" si="6"/>
        <v>0</v>
      </c>
      <c r="S41" s="375">
        <f t="shared" si="7"/>
        <v>0</v>
      </c>
      <c r="T41" s="376">
        <f t="shared" si="8"/>
        <v>0</v>
      </c>
      <c r="U41" s="377">
        <f t="shared" si="9"/>
        <v>0</v>
      </c>
      <c r="V41" s="386">
        <f t="shared" si="10"/>
        <v>0</v>
      </c>
      <c r="W41" s="345"/>
      <c r="X41" s="346"/>
      <c r="Y41" s="345"/>
      <c r="Z41" s="346"/>
      <c r="AA41" s="345"/>
      <c r="AB41" s="346"/>
      <c r="AC41" s="345"/>
      <c r="AD41" s="346"/>
      <c r="AE41" s="389">
        <f t="shared" si="11"/>
        <v>0</v>
      </c>
      <c r="AF41" s="395">
        <f t="shared" si="12"/>
        <v>0</v>
      </c>
      <c r="AG41" s="375">
        <f t="shared" si="13"/>
        <v>0</v>
      </c>
      <c r="AH41" s="375">
        <f t="shared" si="14"/>
        <v>0</v>
      </c>
      <c r="AI41" s="376">
        <f t="shared" si="15"/>
        <v>0</v>
      </c>
      <c r="AJ41" s="375">
        <f t="shared" si="16"/>
        <v>0</v>
      </c>
      <c r="AK41" s="375">
        <f t="shared" si="17"/>
        <v>0</v>
      </c>
      <c r="AL41" s="376">
        <f t="shared" si="18"/>
        <v>0</v>
      </c>
      <c r="AM41" s="377">
        <f t="shared" si="19"/>
        <v>0</v>
      </c>
      <c r="AN41" s="378">
        <f t="shared" si="27"/>
        <v>0</v>
      </c>
      <c r="AO41" s="51">
        <f t="shared" si="28"/>
        <v>0</v>
      </c>
      <c r="AP41" s="364">
        <f t="shared" si="21"/>
        <v>0</v>
      </c>
      <c r="AQ41" s="364">
        <f t="shared" si="29"/>
        <v>0</v>
      </c>
      <c r="AR41" s="365">
        <f t="shared" si="23"/>
        <v>0</v>
      </c>
      <c r="AS41" s="366">
        <f t="shared" si="24"/>
        <v>0</v>
      </c>
      <c r="AT41" s="206">
        <f t="shared" si="26"/>
        <v>0</v>
      </c>
    </row>
    <row r="42" spans="1:46" hidden="1" x14ac:dyDescent="0.35">
      <c r="A42" s="502"/>
      <c r="B42" s="92">
        <v>36</v>
      </c>
      <c r="C42" s="95">
        <f>VLOOKUP(B:B,'Start List Kids'!C:F,2,FALSE)</f>
        <v>0</v>
      </c>
      <c r="D42" s="114">
        <f>VLOOKUP(B:B,'Start List Kids'!C:F,4,FALSE)</f>
        <v>0</v>
      </c>
      <c r="E42" s="345"/>
      <c r="F42" s="346"/>
      <c r="G42" s="345"/>
      <c r="H42" s="346"/>
      <c r="I42" s="345"/>
      <c r="J42" s="346"/>
      <c r="K42" s="389">
        <f t="shared" si="0"/>
        <v>0</v>
      </c>
      <c r="L42" s="390">
        <f t="shared" si="1"/>
        <v>0</v>
      </c>
      <c r="M42" s="389">
        <f t="shared" si="2"/>
        <v>0</v>
      </c>
      <c r="N42" s="391">
        <f t="shared" si="3"/>
        <v>0</v>
      </c>
      <c r="O42" s="375">
        <f t="shared" si="25"/>
        <v>0</v>
      </c>
      <c r="P42" s="375">
        <f t="shared" si="4"/>
        <v>0</v>
      </c>
      <c r="Q42" s="376">
        <f t="shared" si="5"/>
        <v>0</v>
      </c>
      <c r="R42" s="375">
        <f t="shared" si="6"/>
        <v>0</v>
      </c>
      <c r="S42" s="375">
        <f t="shared" si="7"/>
        <v>0</v>
      </c>
      <c r="T42" s="376">
        <f t="shared" si="8"/>
        <v>0</v>
      </c>
      <c r="U42" s="377">
        <f t="shared" si="9"/>
        <v>0</v>
      </c>
      <c r="V42" s="386">
        <f t="shared" si="10"/>
        <v>0</v>
      </c>
      <c r="W42" s="345"/>
      <c r="X42" s="346"/>
      <c r="Y42" s="345"/>
      <c r="Z42" s="346"/>
      <c r="AA42" s="345"/>
      <c r="AB42" s="346"/>
      <c r="AC42" s="345"/>
      <c r="AD42" s="346"/>
      <c r="AE42" s="389">
        <f t="shared" si="11"/>
        <v>0</v>
      </c>
      <c r="AF42" s="395">
        <f t="shared" si="12"/>
        <v>0</v>
      </c>
      <c r="AG42" s="375">
        <f t="shared" si="13"/>
        <v>0</v>
      </c>
      <c r="AH42" s="375">
        <f t="shared" si="14"/>
        <v>0</v>
      </c>
      <c r="AI42" s="376">
        <f t="shared" si="15"/>
        <v>0</v>
      </c>
      <c r="AJ42" s="375">
        <f t="shared" si="16"/>
        <v>0</v>
      </c>
      <c r="AK42" s="375">
        <f t="shared" si="17"/>
        <v>0</v>
      </c>
      <c r="AL42" s="376">
        <f t="shared" si="18"/>
        <v>0</v>
      </c>
      <c r="AM42" s="377">
        <f t="shared" si="19"/>
        <v>0</v>
      </c>
      <c r="AN42" s="378">
        <f t="shared" si="27"/>
        <v>0</v>
      </c>
      <c r="AO42" s="51">
        <f t="shared" si="28"/>
        <v>0</v>
      </c>
      <c r="AP42" s="364">
        <f t="shared" si="21"/>
        <v>0</v>
      </c>
      <c r="AQ42" s="364">
        <f t="shared" si="29"/>
        <v>0</v>
      </c>
      <c r="AR42" s="365">
        <f t="shared" si="23"/>
        <v>0</v>
      </c>
      <c r="AS42" s="366">
        <f t="shared" si="24"/>
        <v>0</v>
      </c>
      <c r="AT42" s="206">
        <f t="shared" si="26"/>
        <v>0</v>
      </c>
    </row>
    <row r="43" spans="1:46" hidden="1" x14ac:dyDescent="0.35">
      <c r="A43" s="502"/>
      <c r="B43" s="92">
        <v>37</v>
      </c>
      <c r="C43" s="95">
        <f>VLOOKUP(B:B,'Start List Kids'!C:F,2,FALSE)</f>
        <v>0</v>
      </c>
      <c r="D43" s="114">
        <f>VLOOKUP(B:B,'Start List Kids'!C:F,4,FALSE)</f>
        <v>0</v>
      </c>
      <c r="E43" s="345"/>
      <c r="F43" s="346"/>
      <c r="G43" s="345"/>
      <c r="H43" s="346"/>
      <c r="I43" s="345"/>
      <c r="J43" s="346"/>
      <c r="K43" s="389">
        <f t="shared" si="0"/>
        <v>0</v>
      </c>
      <c r="L43" s="390">
        <f t="shared" si="1"/>
        <v>0</v>
      </c>
      <c r="M43" s="389">
        <f t="shared" si="2"/>
        <v>0</v>
      </c>
      <c r="N43" s="391">
        <f t="shared" si="3"/>
        <v>0</v>
      </c>
      <c r="O43" s="375">
        <f t="shared" si="25"/>
        <v>0</v>
      </c>
      <c r="P43" s="375">
        <f t="shared" si="4"/>
        <v>0</v>
      </c>
      <c r="Q43" s="376">
        <f t="shared" si="5"/>
        <v>0</v>
      </c>
      <c r="R43" s="375">
        <f t="shared" si="6"/>
        <v>0</v>
      </c>
      <c r="S43" s="375">
        <f t="shared" si="7"/>
        <v>0</v>
      </c>
      <c r="T43" s="376">
        <f t="shared" si="8"/>
        <v>0</v>
      </c>
      <c r="U43" s="377">
        <f t="shared" si="9"/>
        <v>0</v>
      </c>
      <c r="V43" s="386">
        <f t="shared" si="10"/>
        <v>0</v>
      </c>
      <c r="W43" s="345"/>
      <c r="X43" s="346"/>
      <c r="Y43" s="345"/>
      <c r="Z43" s="346"/>
      <c r="AA43" s="345"/>
      <c r="AB43" s="346"/>
      <c r="AC43" s="345"/>
      <c r="AD43" s="346"/>
      <c r="AE43" s="389">
        <f t="shared" si="11"/>
        <v>0</v>
      </c>
      <c r="AF43" s="395">
        <f t="shared" si="12"/>
        <v>0</v>
      </c>
      <c r="AG43" s="375">
        <f t="shared" si="13"/>
        <v>0</v>
      </c>
      <c r="AH43" s="375">
        <f t="shared" si="14"/>
        <v>0</v>
      </c>
      <c r="AI43" s="376">
        <f t="shared" si="15"/>
        <v>0</v>
      </c>
      <c r="AJ43" s="375">
        <f t="shared" si="16"/>
        <v>0</v>
      </c>
      <c r="AK43" s="375">
        <f t="shared" si="17"/>
        <v>0</v>
      </c>
      <c r="AL43" s="376">
        <f t="shared" si="18"/>
        <v>0</v>
      </c>
      <c r="AM43" s="377">
        <f t="shared" si="19"/>
        <v>0</v>
      </c>
      <c r="AN43" s="378">
        <f t="shared" si="27"/>
        <v>0</v>
      </c>
      <c r="AO43" s="51">
        <f t="shared" si="28"/>
        <v>0</v>
      </c>
      <c r="AP43" s="364">
        <f t="shared" si="21"/>
        <v>0</v>
      </c>
      <c r="AQ43" s="364">
        <f t="shared" si="29"/>
        <v>0</v>
      </c>
      <c r="AR43" s="365">
        <f t="shared" si="23"/>
        <v>0</v>
      </c>
      <c r="AS43" s="366">
        <f t="shared" si="24"/>
        <v>0</v>
      </c>
      <c r="AT43" s="206">
        <f t="shared" si="26"/>
        <v>0</v>
      </c>
    </row>
    <row r="44" spans="1:46" hidden="1" x14ac:dyDescent="0.35">
      <c r="A44" s="502"/>
      <c r="B44" s="92">
        <v>38</v>
      </c>
      <c r="C44" s="95">
        <f>VLOOKUP(B:B,'Start List Kids'!C:F,2,FALSE)</f>
        <v>0</v>
      </c>
      <c r="D44" s="114">
        <f>VLOOKUP(B:B,'Start List Kids'!C:F,4,FALSE)</f>
        <v>0</v>
      </c>
      <c r="E44" s="345"/>
      <c r="F44" s="346"/>
      <c r="G44" s="345"/>
      <c r="H44" s="346"/>
      <c r="I44" s="345"/>
      <c r="J44" s="346"/>
      <c r="K44" s="389">
        <f t="shared" si="0"/>
        <v>0</v>
      </c>
      <c r="L44" s="390">
        <f t="shared" si="1"/>
        <v>0</v>
      </c>
      <c r="M44" s="389">
        <f t="shared" si="2"/>
        <v>0</v>
      </c>
      <c r="N44" s="391">
        <f t="shared" si="3"/>
        <v>0</v>
      </c>
      <c r="O44" s="375">
        <f t="shared" si="25"/>
        <v>0</v>
      </c>
      <c r="P44" s="375">
        <f t="shared" si="4"/>
        <v>0</v>
      </c>
      <c r="Q44" s="376">
        <f t="shared" si="5"/>
        <v>0</v>
      </c>
      <c r="R44" s="375">
        <f t="shared" si="6"/>
        <v>0</v>
      </c>
      <c r="S44" s="375">
        <f t="shared" si="7"/>
        <v>0</v>
      </c>
      <c r="T44" s="376">
        <f t="shared" si="8"/>
        <v>0</v>
      </c>
      <c r="U44" s="377">
        <f t="shared" si="9"/>
        <v>0</v>
      </c>
      <c r="V44" s="386">
        <f t="shared" si="10"/>
        <v>0</v>
      </c>
      <c r="W44" s="345"/>
      <c r="X44" s="346"/>
      <c r="Y44" s="345"/>
      <c r="Z44" s="346"/>
      <c r="AA44" s="345"/>
      <c r="AB44" s="346"/>
      <c r="AC44" s="345"/>
      <c r="AD44" s="346"/>
      <c r="AE44" s="389">
        <f t="shared" si="11"/>
        <v>0</v>
      </c>
      <c r="AF44" s="395">
        <f t="shared" si="12"/>
        <v>0</v>
      </c>
      <c r="AG44" s="375">
        <f t="shared" si="13"/>
        <v>0</v>
      </c>
      <c r="AH44" s="375">
        <f t="shared" si="14"/>
        <v>0</v>
      </c>
      <c r="AI44" s="376">
        <f t="shared" si="15"/>
        <v>0</v>
      </c>
      <c r="AJ44" s="375">
        <f t="shared" si="16"/>
        <v>0</v>
      </c>
      <c r="AK44" s="375">
        <f t="shared" si="17"/>
        <v>0</v>
      </c>
      <c r="AL44" s="376">
        <f t="shared" si="18"/>
        <v>0</v>
      </c>
      <c r="AM44" s="377">
        <f t="shared" si="19"/>
        <v>0</v>
      </c>
      <c r="AN44" s="378">
        <f t="shared" si="27"/>
        <v>0</v>
      </c>
      <c r="AO44" s="51">
        <f t="shared" si="28"/>
        <v>0</v>
      </c>
      <c r="AP44" s="364">
        <f t="shared" si="21"/>
        <v>0</v>
      </c>
      <c r="AQ44" s="364">
        <f t="shared" si="29"/>
        <v>0</v>
      </c>
      <c r="AR44" s="365">
        <f t="shared" si="23"/>
        <v>0</v>
      </c>
      <c r="AS44" s="366">
        <f t="shared" si="24"/>
        <v>0</v>
      </c>
      <c r="AT44" s="206">
        <f t="shared" si="26"/>
        <v>0</v>
      </c>
    </row>
    <row r="45" spans="1:46" hidden="1" x14ac:dyDescent="0.35">
      <c r="A45" s="502"/>
      <c r="B45" s="92">
        <v>39</v>
      </c>
      <c r="C45" s="95">
        <f>VLOOKUP(B:B,'Start List Kids'!C:F,2,FALSE)</f>
        <v>0</v>
      </c>
      <c r="D45" s="114">
        <f>VLOOKUP(B:B,'Start List Kids'!C:F,4,FALSE)</f>
        <v>0</v>
      </c>
      <c r="E45" s="345"/>
      <c r="F45" s="346"/>
      <c r="G45" s="345"/>
      <c r="H45" s="346"/>
      <c r="I45" s="345"/>
      <c r="J45" s="346"/>
      <c r="K45" s="389">
        <f t="shared" si="0"/>
        <v>0</v>
      </c>
      <c r="L45" s="390">
        <f t="shared" si="1"/>
        <v>0</v>
      </c>
      <c r="M45" s="389">
        <f t="shared" si="2"/>
        <v>0</v>
      </c>
      <c r="N45" s="391">
        <f t="shared" si="3"/>
        <v>0</v>
      </c>
      <c r="O45" s="375">
        <f t="shared" si="25"/>
        <v>0</v>
      </c>
      <c r="P45" s="375">
        <f t="shared" si="4"/>
        <v>0</v>
      </c>
      <c r="Q45" s="376">
        <f t="shared" si="5"/>
        <v>0</v>
      </c>
      <c r="R45" s="375">
        <f t="shared" si="6"/>
        <v>0</v>
      </c>
      <c r="S45" s="375">
        <f t="shared" si="7"/>
        <v>0</v>
      </c>
      <c r="T45" s="376">
        <f t="shared" si="8"/>
        <v>0</v>
      </c>
      <c r="U45" s="377">
        <f t="shared" si="9"/>
        <v>0</v>
      </c>
      <c r="V45" s="386">
        <f t="shared" si="10"/>
        <v>0</v>
      </c>
      <c r="W45" s="345"/>
      <c r="X45" s="346"/>
      <c r="Y45" s="345"/>
      <c r="Z45" s="346"/>
      <c r="AA45" s="345"/>
      <c r="AB45" s="346"/>
      <c r="AC45" s="345"/>
      <c r="AD45" s="346"/>
      <c r="AE45" s="389">
        <f t="shared" si="11"/>
        <v>0</v>
      </c>
      <c r="AF45" s="395">
        <f t="shared" si="12"/>
        <v>0</v>
      </c>
      <c r="AG45" s="375">
        <f t="shared" si="13"/>
        <v>0</v>
      </c>
      <c r="AH45" s="375">
        <f t="shared" si="14"/>
        <v>0</v>
      </c>
      <c r="AI45" s="376">
        <f t="shared" si="15"/>
        <v>0</v>
      </c>
      <c r="AJ45" s="375">
        <f t="shared" si="16"/>
        <v>0</v>
      </c>
      <c r="AK45" s="375">
        <f t="shared" si="17"/>
        <v>0</v>
      </c>
      <c r="AL45" s="376">
        <f t="shared" si="18"/>
        <v>0</v>
      </c>
      <c r="AM45" s="377">
        <f t="shared" si="19"/>
        <v>0</v>
      </c>
      <c r="AN45" s="378">
        <f t="shared" si="27"/>
        <v>0</v>
      </c>
      <c r="AO45" s="51">
        <f t="shared" si="28"/>
        <v>0</v>
      </c>
      <c r="AP45" s="364">
        <f t="shared" si="21"/>
        <v>0</v>
      </c>
      <c r="AQ45" s="364">
        <f t="shared" si="29"/>
        <v>0</v>
      </c>
      <c r="AR45" s="365">
        <f t="shared" si="23"/>
        <v>0</v>
      </c>
      <c r="AS45" s="366">
        <f t="shared" si="24"/>
        <v>0</v>
      </c>
      <c r="AT45" s="206">
        <f t="shared" si="26"/>
        <v>0</v>
      </c>
    </row>
    <row r="46" spans="1:46" hidden="1" x14ac:dyDescent="0.35">
      <c r="A46" s="502"/>
      <c r="B46" s="92">
        <v>40</v>
      </c>
      <c r="C46" s="95">
        <f>VLOOKUP(B:B,'Start List Kids'!C:F,2,FALSE)</f>
        <v>0</v>
      </c>
      <c r="D46" s="114">
        <f>VLOOKUP(B:B,'Start List Kids'!C:F,4,FALSE)</f>
        <v>0</v>
      </c>
      <c r="E46" s="345"/>
      <c r="F46" s="346"/>
      <c r="G46" s="345"/>
      <c r="H46" s="346"/>
      <c r="I46" s="345"/>
      <c r="J46" s="346"/>
      <c r="K46" s="389">
        <f t="shared" si="0"/>
        <v>0</v>
      </c>
      <c r="L46" s="390">
        <f t="shared" si="1"/>
        <v>0</v>
      </c>
      <c r="M46" s="389">
        <f t="shared" si="2"/>
        <v>0</v>
      </c>
      <c r="N46" s="391">
        <f t="shared" si="3"/>
        <v>0</v>
      </c>
      <c r="O46" s="375">
        <f t="shared" si="25"/>
        <v>0</v>
      </c>
      <c r="P46" s="375">
        <f t="shared" si="4"/>
        <v>0</v>
      </c>
      <c r="Q46" s="376">
        <f t="shared" si="5"/>
        <v>0</v>
      </c>
      <c r="R46" s="375">
        <f t="shared" si="6"/>
        <v>0</v>
      </c>
      <c r="S46" s="375">
        <f t="shared" si="7"/>
        <v>0</v>
      </c>
      <c r="T46" s="376">
        <f t="shared" si="8"/>
        <v>0</v>
      </c>
      <c r="U46" s="377">
        <f t="shared" si="9"/>
        <v>0</v>
      </c>
      <c r="V46" s="386">
        <f t="shared" si="10"/>
        <v>0</v>
      </c>
      <c r="W46" s="345"/>
      <c r="X46" s="346"/>
      <c r="Y46" s="345"/>
      <c r="Z46" s="346"/>
      <c r="AA46" s="345"/>
      <c r="AB46" s="346"/>
      <c r="AC46" s="345"/>
      <c r="AD46" s="346"/>
      <c r="AE46" s="389">
        <f t="shared" si="11"/>
        <v>0</v>
      </c>
      <c r="AF46" s="395">
        <f t="shared" si="12"/>
        <v>0</v>
      </c>
      <c r="AG46" s="375">
        <f t="shared" si="13"/>
        <v>0</v>
      </c>
      <c r="AH46" s="375">
        <f t="shared" si="14"/>
        <v>0</v>
      </c>
      <c r="AI46" s="376">
        <f t="shared" si="15"/>
        <v>0</v>
      </c>
      <c r="AJ46" s="375">
        <f t="shared" si="16"/>
        <v>0</v>
      </c>
      <c r="AK46" s="375">
        <f t="shared" si="17"/>
        <v>0</v>
      </c>
      <c r="AL46" s="376">
        <f t="shared" si="18"/>
        <v>0</v>
      </c>
      <c r="AM46" s="377">
        <f t="shared" si="19"/>
        <v>0</v>
      </c>
      <c r="AN46" s="378">
        <f t="shared" si="27"/>
        <v>0</v>
      </c>
      <c r="AO46" s="51">
        <f t="shared" si="28"/>
        <v>0</v>
      </c>
      <c r="AP46" s="364">
        <f t="shared" si="21"/>
        <v>0</v>
      </c>
      <c r="AQ46" s="364">
        <f t="shared" si="29"/>
        <v>0</v>
      </c>
      <c r="AR46" s="365">
        <f t="shared" si="23"/>
        <v>0</v>
      </c>
      <c r="AS46" s="366">
        <f t="shared" si="24"/>
        <v>0</v>
      </c>
      <c r="AT46" s="206">
        <f t="shared" si="26"/>
        <v>0</v>
      </c>
    </row>
    <row r="47" spans="1:46" hidden="1" x14ac:dyDescent="0.35">
      <c r="A47" s="502"/>
      <c r="B47" s="92">
        <v>41</v>
      </c>
      <c r="C47" s="95">
        <f>VLOOKUP(B:B,'Start List Kids'!C:F,2,FALSE)</f>
        <v>0</v>
      </c>
      <c r="D47" s="114">
        <f>VLOOKUP(B:B,'Start List Kids'!C:F,4,FALSE)</f>
        <v>0</v>
      </c>
      <c r="E47" s="345"/>
      <c r="F47" s="346"/>
      <c r="G47" s="345"/>
      <c r="H47" s="346"/>
      <c r="I47" s="345"/>
      <c r="J47" s="346"/>
      <c r="K47" s="389">
        <f t="shared" si="0"/>
        <v>0</v>
      </c>
      <c r="L47" s="390">
        <f t="shared" si="1"/>
        <v>0</v>
      </c>
      <c r="M47" s="389">
        <f t="shared" si="2"/>
        <v>0</v>
      </c>
      <c r="N47" s="391">
        <f t="shared" si="3"/>
        <v>0</v>
      </c>
      <c r="O47" s="375">
        <f t="shared" si="25"/>
        <v>0</v>
      </c>
      <c r="P47" s="375">
        <f t="shared" si="4"/>
        <v>0</v>
      </c>
      <c r="Q47" s="376">
        <f t="shared" si="5"/>
        <v>0</v>
      </c>
      <c r="R47" s="375">
        <f t="shared" si="6"/>
        <v>0</v>
      </c>
      <c r="S47" s="375">
        <f t="shared" si="7"/>
        <v>0</v>
      </c>
      <c r="T47" s="376">
        <f t="shared" si="8"/>
        <v>0</v>
      </c>
      <c r="U47" s="377">
        <f t="shared" si="9"/>
        <v>0</v>
      </c>
      <c r="V47" s="386">
        <f t="shared" si="10"/>
        <v>0</v>
      </c>
      <c r="W47" s="345"/>
      <c r="X47" s="346"/>
      <c r="Y47" s="345"/>
      <c r="Z47" s="346"/>
      <c r="AA47" s="345"/>
      <c r="AB47" s="346"/>
      <c r="AC47" s="345"/>
      <c r="AD47" s="346"/>
      <c r="AE47" s="389">
        <f t="shared" si="11"/>
        <v>0</v>
      </c>
      <c r="AF47" s="395">
        <f t="shared" si="12"/>
        <v>0</v>
      </c>
      <c r="AG47" s="375">
        <f t="shared" si="13"/>
        <v>0</v>
      </c>
      <c r="AH47" s="375">
        <f t="shared" si="14"/>
        <v>0</v>
      </c>
      <c r="AI47" s="376">
        <f t="shared" si="15"/>
        <v>0</v>
      </c>
      <c r="AJ47" s="375">
        <f t="shared" si="16"/>
        <v>0</v>
      </c>
      <c r="AK47" s="375">
        <f t="shared" si="17"/>
        <v>0</v>
      </c>
      <c r="AL47" s="376">
        <f t="shared" si="18"/>
        <v>0</v>
      </c>
      <c r="AM47" s="377">
        <f t="shared" si="19"/>
        <v>0</v>
      </c>
      <c r="AN47" s="378">
        <f t="shared" si="27"/>
        <v>0</v>
      </c>
      <c r="AO47" s="51">
        <f t="shared" si="28"/>
        <v>0</v>
      </c>
      <c r="AP47" s="364">
        <f t="shared" si="21"/>
        <v>0</v>
      </c>
      <c r="AQ47" s="364">
        <f t="shared" si="29"/>
        <v>0</v>
      </c>
      <c r="AR47" s="365">
        <f t="shared" si="23"/>
        <v>0</v>
      </c>
      <c r="AS47" s="366">
        <f t="shared" si="24"/>
        <v>0</v>
      </c>
      <c r="AT47" s="206">
        <f t="shared" si="26"/>
        <v>0</v>
      </c>
    </row>
    <row r="48" spans="1:46" hidden="1" x14ac:dyDescent="0.35">
      <c r="A48" s="502"/>
      <c r="B48" s="92">
        <v>42</v>
      </c>
      <c r="C48" s="95">
        <f>VLOOKUP(B:B,'Start List Kids'!C:F,2,FALSE)</f>
        <v>0</v>
      </c>
      <c r="D48" s="114">
        <f>VLOOKUP(B:B,'Start List Kids'!C:F,4,FALSE)</f>
        <v>0</v>
      </c>
      <c r="E48" s="345"/>
      <c r="F48" s="346"/>
      <c r="G48" s="345"/>
      <c r="H48" s="346"/>
      <c r="I48" s="345"/>
      <c r="J48" s="346"/>
      <c r="K48" s="389">
        <f t="shared" si="0"/>
        <v>0</v>
      </c>
      <c r="L48" s="390">
        <f t="shared" si="1"/>
        <v>0</v>
      </c>
      <c r="M48" s="389">
        <f t="shared" si="2"/>
        <v>0</v>
      </c>
      <c r="N48" s="391">
        <f t="shared" si="3"/>
        <v>0</v>
      </c>
      <c r="O48" s="375">
        <f t="shared" si="25"/>
        <v>0</v>
      </c>
      <c r="P48" s="375">
        <f t="shared" si="4"/>
        <v>0</v>
      </c>
      <c r="Q48" s="376">
        <f t="shared" si="5"/>
        <v>0</v>
      </c>
      <c r="R48" s="375">
        <f t="shared" si="6"/>
        <v>0</v>
      </c>
      <c r="S48" s="375">
        <f t="shared" si="7"/>
        <v>0</v>
      </c>
      <c r="T48" s="376">
        <f t="shared" si="8"/>
        <v>0</v>
      </c>
      <c r="U48" s="377">
        <f t="shared" si="9"/>
        <v>0</v>
      </c>
      <c r="V48" s="386">
        <f t="shared" si="10"/>
        <v>0</v>
      </c>
      <c r="W48" s="345"/>
      <c r="X48" s="346"/>
      <c r="Y48" s="345"/>
      <c r="Z48" s="346"/>
      <c r="AA48" s="345"/>
      <c r="AB48" s="346"/>
      <c r="AC48" s="345"/>
      <c r="AD48" s="346"/>
      <c r="AE48" s="389">
        <f t="shared" si="11"/>
        <v>0</v>
      </c>
      <c r="AF48" s="395">
        <f t="shared" si="12"/>
        <v>0</v>
      </c>
      <c r="AG48" s="375">
        <f t="shared" si="13"/>
        <v>0</v>
      </c>
      <c r="AH48" s="375">
        <f t="shared" si="14"/>
        <v>0</v>
      </c>
      <c r="AI48" s="376">
        <f t="shared" si="15"/>
        <v>0</v>
      </c>
      <c r="AJ48" s="375">
        <f t="shared" si="16"/>
        <v>0</v>
      </c>
      <c r="AK48" s="375">
        <f t="shared" si="17"/>
        <v>0</v>
      </c>
      <c r="AL48" s="376">
        <f t="shared" si="18"/>
        <v>0</v>
      </c>
      <c r="AM48" s="377">
        <f t="shared" si="19"/>
        <v>0</v>
      </c>
      <c r="AN48" s="378">
        <f t="shared" si="27"/>
        <v>0</v>
      </c>
      <c r="AO48" s="51">
        <f t="shared" si="28"/>
        <v>0</v>
      </c>
      <c r="AP48" s="364">
        <f t="shared" si="21"/>
        <v>0</v>
      </c>
      <c r="AQ48" s="364">
        <f t="shared" si="29"/>
        <v>0</v>
      </c>
      <c r="AR48" s="365">
        <f t="shared" si="23"/>
        <v>0</v>
      </c>
      <c r="AS48" s="366">
        <f t="shared" si="24"/>
        <v>0</v>
      </c>
      <c r="AT48" s="206">
        <f t="shared" si="26"/>
        <v>0</v>
      </c>
    </row>
    <row r="49" spans="1:46" hidden="1" x14ac:dyDescent="0.35">
      <c r="A49" s="502"/>
      <c r="B49" s="92">
        <v>43</v>
      </c>
      <c r="C49" s="95">
        <f>VLOOKUP(B:B,'Start List Kids'!C:F,2,FALSE)</f>
        <v>0</v>
      </c>
      <c r="D49" s="114">
        <f>VLOOKUP(B:B,'Start List Kids'!C:F,4,FALSE)</f>
        <v>0</v>
      </c>
      <c r="E49" s="345"/>
      <c r="F49" s="346"/>
      <c r="G49" s="345"/>
      <c r="H49" s="346"/>
      <c r="I49" s="345"/>
      <c r="J49" s="346"/>
      <c r="K49" s="389">
        <f t="shared" si="0"/>
        <v>0</v>
      </c>
      <c r="L49" s="390">
        <f t="shared" si="1"/>
        <v>0</v>
      </c>
      <c r="M49" s="389">
        <f t="shared" si="2"/>
        <v>0</v>
      </c>
      <c r="N49" s="391">
        <f t="shared" si="3"/>
        <v>0</v>
      </c>
      <c r="O49" s="375">
        <f t="shared" si="25"/>
        <v>0</v>
      </c>
      <c r="P49" s="375">
        <f t="shared" si="4"/>
        <v>0</v>
      </c>
      <c r="Q49" s="376">
        <f t="shared" si="5"/>
        <v>0</v>
      </c>
      <c r="R49" s="375">
        <f t="shared" si="6"/>
        <v>0</v>
      </c>
      <c r="S49" s="375">
        <f t="shared" si="7"/>
        <v>0</v>
      </c>
      <c r="T49" s="376">
        <f t="shared" si="8"/>
        <v>0</v>
      </c>
      <c r="U49" s="377">
        <f t="shared" si="9"/>
        <v>0</v>
      </c>
      <c r="V49" s="386">
        <f t="shared" si="10"/>
        <v>0</v>
      </c>
      <c r="W49" s="345"/>
      <c r="X49" s="346"/>
      <c r="Y49" s="345"/>
      <c r="Z49" s="346"/>
      <c r="AA49" s="345"/>
      <c r="AB49" s="346"/>
      <c r="AC49" s="345"/>
      <c r="AD49" s="346"/>
      <c r="AE49" s="389">
        <f t="shared" si="11"/>
        <v>0</v>
      </c>
      <c r="AF49" s="395">
        <f t="shared" si="12"/>
        <v>0</v>
      </c>
      <c r="AG49" s="375">
        <f t="shared" si="13"/>
        <v>0</v>
      </c>
      <c r="AH49" s="375">
        <f t="shared" si="14"/>
        <v>0</v>
      </c>
      <c r="AI49" s="376">
        <f t="shared" si="15"/>
        <v>0</v>
      </c>
      <c r="AJ49" s="375">
        <f t="shared" si="16"/>
        <v>0</v>
      </c>
      <c r="AK49" s="375">
        <f t="shared" si="17"/>
        <v>0</v>
      </c>
      <c r="AL49" s="376">
        <f t="shared" si="18"/>
        <v>0</v>
      </c>
      <c r="AM49" s="377">
        <f t="shared" si="19"/>
        <v>0</v>
      </c>
      <c r="AN49" s="378">
        <f t="shared" si="27"/>
        <v>0</v>
      </c>
      <c r="AO49" s="51">
        <f t="shared" si="28"/>
        <v>0</v>
      </c>
      <c r="AP49" s="364">
        <f t="shared" si="21"/>
        <v>0</v>
      </c>
      <c r="AQ49" s="364">
        <f t="shared" si="29"/>
        <v>0</v>
      </c>
      <c r="AR49" s="365">
        <f t="shared" si="23"/>
        <v>0</v>
      </c>
      <c r="AS49" s="366">
        <f t="shared" si="24"/>
        <v>0</v>
      </c>
      <c r="AT49" s="206">
        <f t="shared" si="26"/>
        <v>0</v>
      </c>
    </row>
    <row r="50" spans="1:46" hidden="1" x14ac:dyDescent="0.35">
      <c r="A50" s="502"/>
      <c r="B50" s="92">
        <v>44</v>
      </c>
      <c r="C50" s="95">
        <f>VLOOKUP(B:B,'Start List Kids'!C:F,2,FALSE)</f>
        <v>0</v>
      </c>
      <c r="D50" s="114">
        <f>VLOOKUP(B:B,'Start List Kids'!C:F,4,FALSE)</f>
        <v>0</v>
      </c>
      <c r="E50" s="345"/>
      <c r="F50" s="346"/>
      <c r="G50" s="345"/>
      <c r="H50" s="346"/>
      <c r="I50" s="345"/>
      <c r="J50" s="346"/>
      <c r="K50" s="389">
        <f t="shared" si="0"/>
        <v>0</v>
      </c>
      <c r="L50" s="390">
        <f t="shared" si="1"/>
        <v>0</v>
      </c>
      <c r="M50" s="389">
        <f t="shared" si="2"/>
        <v>0</v>
      </c>
      <c r="N50" s="391">
        <f t="shared" si="3"/>
        <v>0</v>
      </c>
      <c r="O50" s="375">
        <f t="shared" si="25"/>
        <v>0</v>
      </c>
      <c r="P50" s="375">
        <f t="shared" si="4"/>
        <v>0</v>
      </c>
      <c r="Q50" s="376">
        <f t="shared" si="5"/>
        <v>0</v>
      </c>
      <c r="R50" s="375">
        <f t="shared" si="6"/>
        <v>0</v>
      </c>
      <c r="S50" s="375">
        <f t="shared" si="7"/>
        <v>0</v>
      </c>
      <c r="T50" s="376">
        <f t="shared" si="8"/>
        <v>0</v>
      </c>
      <c r="U50" s="377">
        <f t="shared" si="9"/>
        <v>0</v>
      </c>
      <c r="V50" s="386">
        <f t="shared" si="10"/>
        <v>0</v>
      </c>
      <c r="W50" s="345"/>
      <c r="X50" s="346"/>
      <c r="Y50" s="345"/>
      <c r="Z50" s="346"/>
      <c r="AA50" s="345"/>
      <c r="AB50" s="346"/>
      <c r="AC50" s="345"/>
      <c r="AD50" s="346"/>
      <c r="AE50" s="389">
        <f t="shared" si="11"/>
        <v>0</v>
      </c>
      <c r="AF50" s="395">
        <f t="shared" si="12"/>
        <v>0</v>
      </c>
      <c r="AG50" s="375">
        <f t="shared" si="13"/>
        <v>0</v>
      </c>
      <c r="AH50" s="375">
        <f t="shared" si="14"/>
        <v>0</v>
      </c>
      <c r="AI50" s="376">
        <f t="shared" si="15"/>
        <v>0</v>
      </c>
      <c r="AJ50" s="375">
        <f t="shared" si="16"/>
        <v>0</v>
      </c>
      <c r="AK50" s="375">
        <f t="shared" si="17"/>
        <v>0</v>
      </c>
      <c r="AL50" s="376">
        <f t="shared" si="18"/>
        <v>0</v>
      </c>
      <c r="AM50" s="377">
        <f t="shared" si="19"/>
        <v>0</v>
      </c>
      <c r="AN50" s="378">
        <f t="shared" si="27"/>
        <v>0</v>
      </c>
      <c r="AO50" s="51">
        <f t="shared" si="28"/>
        <v>0</v>
      </c>
      <c r="AP50" s="364">
        <f t="shared" si="21"/>
        <v>0</v>
      </c>
      <c r="AQ50" s="364">
        <f t="shared" si="29"/>
        <v>0</v>
      </c>
      <c r="AR50" s="365">
        <f t="shared" si="23"/>
        <v>0</v>
      </c>
      <c r="AS50" s="366">
        <f t="shared" si="24"/>
        <v>0</v>
      </c>
      <c r="AT50" s="206">
        <f t="shared" si="26"/>
        <v>0</v>
      </c>
    </row>
    <row r="51" spans="1:46" hidden="1" x14ac:dyDescent="0.35">
      <c r="A51" s="502"/>
      <c r="B51" s="92">
        <v>45</v>
      </c>
      <c r="C51" s="95">
        <f>VLOOKUP(B:B,'Start List Kids'!C:F,2,FALSE)</f>
        <v>0</v>
      </c>
      <c r="D51" s="114">
        <f>VLOOKUP(B:B,'Start List Kids'!C:F,4,FALSE)</f>
        <v>0</v>
      </c>
      <c r="E51" s="345"/>
      <c r="F51" s="346"/>
      <c r="G51" s="345"/>
      <c r="H51" s="346"/>
      <c r="I51" s="345"/>
      <c r="J51" s="346"/>
      <c r="K51" s="389">
        <f t="shared" si="0"/>
        <v>0</v>
      </c>
      <c r="L51" s="390">
        <f t="shared" si="1"/>
        <v>0</v>
      </c>
      <c r="M51" s="389">
        <f t="shared" si="2"/>
        <v>0</v>
      </c>
      <c r="N51" s="391">
        <f t="shared" si="3"/>
        <v>0</v>
      </c>
      <c r="O51" s="375">
        <f t="shared" si="25"/>
        <v>0</v>
      </c>
      <c r="P51" s="375">
        <f t="shared" si="4"/>
        <v>0</v>
      </c>
      <c r="Q51" s="376">
        <f t="shared" si="5"/>
        <v>0</v>
      </c>
      <c r="R51" s="375">
        <f t="shared" si="6"/>
        <v>0</v>
      </c>
      <c r="S51" s="375">
        <f t="shared" si="7"/>
        <v>0</v>
      </c>
      <c r="T51" s="376">
        <f t="shared" si="8"/>
        <v>0</v>
      </c>
      <c r="U51" s="377">
        <f t="shared" si="9"/>
        <v>0</v>
      </c>
      <c r="V51" s="386">
        <f t="shared" si="10"/>
        <v>0</v>
      </c>
      <c r="W51" s="345"/>
      <c r="X51" s="346"/>
      <c r="Y51" s="345"/>
      <c r="Z51" s="346"/>
      <c r="AA51" s="345"/>
      <c r="AB51" s="346"/>
      <c r="AC51" s="345"/>
      <c r="AD51" s="346"/>
      <c r="AE51" s="389">
        <f t="shared" si="11"/>
        <v>0</v>
      </c>
      <c r="AF51" s="395">
        <f t="shared" si="12"/>
        <v>0</v>
      </c>
      <c r="AG51" s="375">
        <f t="shared" si="13"/>
        <v>0</v>
      </c>
      <c r="AH51" s="375">
        <f t="shared" si="14"/>
        <v>0</v>
      </c>
      <c r="AI51" s="376">
        <f t="shared" si="15"/>
        <v>0</v>
      </c>
      <c r="AJ51" s="375">
        <f t="shared" si="16"/>
        <v>0</v>
      </c>
      <c r="AK51" s="375">
        <f t="shared" si="17"/>
        <v>0</v>
      </c>
      <c r="AL51" s="376">
        <f t="shared" si="18"/>
        <v>0</v>
      </c>
      <c r="AM51" s="377">
        <f t="shared" si="19"/>
        <v>0</v>
      </c>
      <c r="AN51" s="378">
        <f t="shared" si="27"/>
        <v>0</v>
      </c>
      <c r="AO51" s="51">
        <f t="shared" si="28"/>
        <v>0</v>
      </c>
      <c r="AP51" s="364">
        <f t="shared" si="21"/>
        <v>0</v>
      </c>
      <c r="AQ51" s="364">
        <f t="shared" si="29"/>
        <v>0</v>
      </c>
      <c r="AR51" s="365">
        <f t="shared" si="23"/>
        <v>0</v>
      </c>
      <c r="AS51" s="366">
        <f t="shared" si="24"/>
        <v>0</v>
      </c>
      <c r="AT51" s="206">
        <f t="shared" si="26"/>
        <v>0</v>
      </c>
    </row>
    <row r="52" spans="1:46" hidden="1" x14ac:dyDescent="0.35">
      <c r="A52" s="502"/>
      <c r="B52" s="92">
        <v>46</v>
      </c>
      <c r="C52" s="95">
        <f>VLOOKUP(B:B,'Start List Kids'!C:F,2,FALSE)</f>
        <v>0</v>
      </c>
      <c r="D52" s="114">
        <f>VLOOKUP(B:B,'Start List Kids'!C:F,4,FALSE)</f>
        <v>0</v>
      </c>
      <c r="E52" s="345"/>
      <c r="F52" s="346"/>
      <c r="G52" s="345"/>
      <c r="H52" s="346"/>
      <c r="I52" s="345"/>
      <c r="J52" s="346"/>
      <c r="K52" s="389">
        <f t="shared" si="0"/>
        <v>0</v>
      </c>
      <c r="L52" s="390">
        <f t="shared" si="1"/>
        <v>0</v>
      </c>
      <c r="M52" s="389">
        <f t="shared" si="2"/>
        <v>0</v>
      </c>
      <c r="N52" s="391">
        <f t="shared" si="3"/>
        <v>0</v>
      </c>
      <c r="O52" s="375">
        <f t="shared" si="25"/>
        <v>0</v>
      </c>
      <c r="P52" s="375">
        <f t="shared" si="4"/>
        <v>0</v>
      </c>
      <c r="Q52" s="376">
        <f t="shared" si="5"/>
        <v>0</v>
      </c>
      <c r="R52" s="375">
        <f t="shared" si="6"/>
        <v>0</v>
      </c>
      <c r="S52" s="375">
        <f t="shared" si="7"/>
        <v>0</v>
      </c>
      <c r="T52" s="376">
        <f t="shared" si="8"/>
        <v>0</v>
      </c>
      <c r="U52" s="377">
        <f t="shared" si="9"/>
        <v>0</v>
      </c>
      <c r="V52" s="386">
        <f t="shared" si="10"/>
        <v>0</v>
      </c>
      <c r="W52" s="345"/>
      <c r="X52" s="346"/>
      <c r="Y52" s="345"/>
      <c r="Z52" s="346"/>
      <c r="AA52" s="345"/>
      <c r="AB52" s="346"/>
      <c r="AC52" s="345"/>
      <c r="AD52" s="346"/>
      <c r="AE52" s="389">
        <f t="shared" si="11"/>
        <v>0</v>
      </c>
      <c r="AF52" s="395">
        <f t="shared" si="12"/>
        <v>0</v>
      </c>
      <c r="AG52" s="375">
        <f t="shared" si="13"/>
        <v>0</v>
      </c>
      <c r="AH52" s="375">
        <f t="shared" si="14"/>
        <v>0</v>
      </c>
      <c r="AI52" s="376">
        <f t="shared" si="15"/>
        <v>0</v>
      </c>
      <c r="AJ52" s="375">
        <f t="shared" si="16"/>
        <v>0</v>
      </c>
      <c r="AK52" s="375">
        <f t="shared" si="17"/>
        <v>0</v>
      </c>
      <c r="AL52" s="376">
        <f t="shared" si="18"/>
        <v>0</v>
      </c>
      <c r="AM52" s="377">
        <f t="shared" si="19"/>
        <v>0</v>
      </c>
      <c r="AN52" s="378">
        <f t="shared" si="27"/>
        <v>0</v>
      </c>
      <c r="AO52" s="51">
        <f t="shared" si="28"/>
        <v>0</v>
      </c>
      <c r="AP52" s="364">
        <f t="shared" si="21"/>
        <v>0</v>
      </c>
      <c r="AQ52" s="364">
        <f t="shared" si="29"/>
        <v>0</v>
      </c>
      <c r="AR52" s="365">
        <f t="shared" si="23"/>
        <v>0</v>
      </c>
      <c r="AS52" s="366">
        <f t="shared" si="24"/>
        <v>0</v>
      </c>
      <c r="AT52" s="206">
        <f t="shared" si="26"/>
        <v>0</v>
      </c>
    </row>
    <row r="53" spans="1:46" hidden="1" x14ac:dyDescent="0.35">
      <c r="A53" s="502"/>
      <c r="B53" s="92">
        <v>47</v>
      </c>
      <c r="C53" s="95">
        <f>VLOOKUP(B:B,'Start List Kids'!C:F,2,FALSE)</f>
        <v>0</v>
      </c>
      <c r="D53" s="114">
        <f>VLOOKUP(B:B,'Start List Kids'!C:F,4,FALSE)</f>
        <v>0</v>
      </c>
      <c r="E53" s="345"/>
      <c r="F53" s="346"/>
      <c r="G53" s="345"/>
      <c r="H53" s="346"/>
      <c r="I53" s="345"/>
      <c r="J53" s="346"/>
      <c r="K53" s="389">
        <f t="shared" si="0"/>
        <v>0</v>
      </c>
      <c r="L53" s="390">
        <f t="shared" si="1"/>
        <v>0</v>
      </c>
      <c r="M53" s="389">
        <f t="shared" si="2"/>
        <v>0</v>
      </c>
      <c r="N53" s="391">
        <f t="shared" si="3"/>
        <v>0</v>
      </c>
      <c r="O53" s="375">
        <f t="shared" si="25"/>
        <v>0</v>
      </c>
      <c r="P53" s="375">
        <f t="shared" si="4"/>
        <v>0</v>
      </c>
      <c r="Q53" s="376">
        <f t="shared" si="5"/>
        <v>0</v>
      </c>
      <c r="R53" s="375">
        <f t="shared" si="6"/>
        <v>0</v>
      </c>
      <c r="S53" s="375">
        <f t="shared" si="7"/>
        <v>0</v>
      </c>
      <c r="T53" s="376">
        <f t="shared" si="8"/>
        <v>0</v>
      </c>
      <c r="U53" s="377">
        <f t="shared" si="9"/>
        <v>0</v>
      </c>
      <c r="V53" s="386">
        <f t="shared" si="10"/>
        <v>0</v>
      </c>
      <c r="W53" s="345"/>
      <c r="X53" s="346"/>
      <c r="Y53" s="345"/>
      <c r="Z53" s="346"/>
      <c r="AA53" s="345"/>
      <c r="AB53" s="346"/>
      <c r="AC53" s="345"/>
      <c r="AD53" s="346"/>
      <c r="AE53" s="389">
        <f t="shared" si="11"/>
        <v>0</v>
      </c>
      <c r="AF53" s="395">
        <f t="shared" si="12"/>
        <v>0</v>
      </c>
      <c r="AG53" s="375">
        <f t="shared" si="13"/>
        <v>0</v>
      </c>
      <c r="AH53" s="375">
        <f t="shared" si="14"/>
        <v>0</v>
      </c>
      <c r="AI53" s="376">
        <f t="shared" si="15"/>
        <v>0</v>
      </c>
      <c r="AJ53" s="375">
        <f t="shared" si="16"/>
        <v>0</v>
      </c>
      <c r="AK53" s="375">
        <f t="shared" si="17"/>
        <v>0</v>
      </c>
      <c r="AL53" s="376">
        <f t="shared" si="18"/>
        <v>0</v>
      </c>
      <c r="AM53" s="377">
        <f t="shared" si="19"/>
        <v>0</v>
      </c>
      <c r="AN53" s="378">
        <f t="shared" si="27"/>
        <v>0</v>
      </c>
      <c r="AO53" s="51">
        <f t="shared" si="28"/>
        <v>0</v>
      </c>
      <c r="AP53" s="364">
        <f t="shared" si="21"/>
        <v>0</v>
      </c>
      <c r="AQ53" s="364">
        <f t="shared" si="29"/>
        <v>0</v>
      </c>
      <c r="AR53" s="365">
        <f t="shared" si="23"/>
        <v>0</v>
      </c>
      <c r="AS53" s="366">
        <f t="shared" si="24"/>
        <v>0</v>
      </c>
      <c r="AT53" s="206">
        <f t="shared" si="26"/>
        <v>0</v>
      </c>
    </row>
    <row r="54" spans="1:46" hidden="1" x14ac:dyDescent="0.35">
      <c r="A54" s="502"/>
      <c r="B54" s="92">
        <v>48</v>
      </c>
      <c r="C54" s="95">
        <f>VLOOKUP(B:B,'Start List Kids'!C:F,2,FALSE)</f>
        <v>0</v>
      </c>
      <c r="D54" s="114">
        <f>VLOOKUP(B:B,'Start List Kids'!C:F,4,FALSE)</f>
        <v>0</v>
      </c>
      <c r="E54" s="345"/>
      <c r="F54" s="346"/>
      <c r="G54" s="345"/>
      <c r="H54" s="346"/>
      <c r="I54" s="345"/>
      <c r="J54" s="346"/>
      <c r="K54" s="389">
        <f t="shared" si="0"/>
        <v>0</v>
      </c>
      <c r="L54" s="390">
        <f t="shared" si="1"/>
        <v>0</v>
      </c>
      <c r="M54" s="389">
        <f t="shared" si="2"/>
        <v>0</v>
      </c>
      <c r="N54" s="391">
        <f t="shared" si="3"/>
        <v>0</v>
      </c>
      <c r="O54" s="375">
        <f t="shared" si="25"/>
        <v>0</v>
      </c>
      <c r="P54" s="375">
        <f t="shared" si="4"/>
        <v>0</v>
      </c>
      <c r="Q54" s="376">
        <f t="shared" si="5"/>
        <v>0</v>
      </c>
      <c r="R54" s="375">
        <f t="shared" si="6"/>
        <v>0</v>
      </c>
      <c r="S54" s="375">
        <f t="shared" si="7"/>
        <v>0</v>
      </c>
      <c r="T54" s="376">
        <f t="shared" si="8"/>
        <v>0</v>
      </c>
      <c r="U54" s="377">
        <f t="shared" si="9"/>
        <v>0</v>
      </c>
      <c r="V54" s="386">
        <f t="shared" si="10"/>
        <v>0</v>
      </c>
      <c r="W54" s="345"/>
      <c r="X54" s="346"/>
      <c r="Y54" s="345"/>
      <c r="Z54" s="346"/>
      <c r="AA54" s="345"/>
      <c r="AB54" s="346"/>
      <c r="AC54" s="345"/>
      <c r="AD54" s="346"/>
      <c r="AE54" s="389">
        <f t="shared" si="11"/>
        <v>0</v>
      </c>
      <c r="AF54" s="395">
        <f t="shared" si="12"/>
        <v>0</v>
      </c>
      <c r="AG54" s="375">
        <f t="shared" si="13"/>
        <v>0</v>
      </c>
      <c r="AH54" s="375">
        <f t="shared" si="14"/>
        <v>0</v>
      </c>
      <c r="AI54" s="376">
        <f t="shared" si="15"/>
        <v>0</v>
      </c>
      <c r="AJ54" s="375">
        <f t="shared" si="16"/>
        <v>0</v>
      </c>
      <c r="AK54" s="375">
        <f t="shared" si="17"/>
        <v>0</v>
      </c>
      <c r="AL54" s="376">
        <f t="shared" si="18"/>
        <v>0</v>
      </c>
      <c r="AM54" s="377">
        <f t="shared" si="19"/>
        <v>0</v>
      </c>
      <c r="AN54" s="378">
        <f t="shared" si="27"/>
        <v>0</v>
      </c>
      <c r="AO54" s="51">
        <f t="shared" si="28"/>
        <v>0</v>
      </c>
      <c r="AP54" s="364">
        <f t="shared" si="21"/>
        <v>0</v>
      </c>
      <c r="AQ54" s="364">
        <f t="shared" si="29"/>
        <v>0</v>
      </c>
      <c r="AR54" s="365">
        <f t="shared" si="23"/>
        <v>0</v>
      </c>
      <c r="AS54" s="366">
        <f t="shared" si="24"/>
        <v>0</v>
      </c>
      <c r="AT54" s="206">
        <f t="shared" si="26"/>
        <v>0</v>
      </c>
    </row>
    <row r="55" spans="1:46" hidden="1" x14ac:dyDescent="0.35">
      <c r="A55" s="502"/>
      <c r="B55" s="92">
        <v>49</v>
      </c>
      <c r="C55" s="95">
        <f>VLOOKUP(B:B,'Start List Kids'!C:F,2,FALSE)</f>
        <v>0</v>
      </c>
      <c r="D55" s="114">
        <f>VLOOKUP(B:B,'Start List Kids'!C:F,4,FALSE)</f>
        <v>0</v>
      </c>
      <c r="E55" s="345"/>
      <c r="F55" s="346"/>
      <c r="G55" s="345"/>
      <c r="H55" s="346"/>
      <c r="I55" s="345"/>
      <c r="J55" s="346"/>
      <c r="K55" s="389">
        <f t="shared" si="0"/>
        <v>0</v>
      </c>
      <c r="L55" s="390">
        <f t="shared" si="1"/>
        <v>0</v>
      </c>
      <c r="M55" s="389">
        <f t="shared" si="2"/>
        <v>0</v>
      </c>
      <c r="N55" s="391">
        <f t="shared" si="3"/>
        <v>0</v>
      </c>
      <c r="O55" s="375">
        <f t="shared" si="25"/>
        <v>0</v>
      </c>
      <c r="P55" s="375">
        <f t="shared" si="4"/>
        <v>0</v>
      </c>
      <c r="Q55" s="376">
        <f t="shared" si="5"/>
        <v>0</v>
      </c>
      <c r="R55" s="375">
        <f t="shared" si="6"/>
        <v>0</v>
      </c>
      <c r="S55" s="375">
        <f t="shared" si="7"/>
        <v>0</v>
      </c>
      <c r="T55" s="376">
        <f t="shared" si="8"/>
        <v>0</v>
      </c>
      <c r="U55" s="377">
        <f t="shared" si="9"/>
        <v>0</v>
      </c>
      <c r="V55" s="386">
        <f t="shared" si="10"/>
        <v>0</v>
      </c>
      <c r="W55" s="345"/>
      <c r="X55" s="346"/>
      <c r="Y55" s="345"/>
      <c r="Z55" s="346"/>
      <c r="AA55" s="345"/>
      <c r="AB55" s="346"/>
      <c r="AC55" s="345"/>
      <c r="AD55" s="346"/>
      <c r="AE55" s="389">
        <f t="shared" si="11"/>
        <v>0</v>
      </c>
      <c r="AF55" s="395">
        <f t="shared" si="12"/>
        <v>0</v>
      </c>
      <c r="AG55" s="375">
        <f t="shared" si="13"/>
        <v>0</v>
      </c>
      <c r="AH55" s="375">
        <f t="shared" si="14"/>
        <v>0</v>
      </c>
      <c r="AI55" s="376">
        <f t="shared" si="15"/>
        <v>0</v>
      </c>
      <c r="AJ55" s="375">
        <f t="shared" si="16"/>
        <v>0</v>
      </c>
      <c r="AK55" s="375">
        <f t="shared" si="17"/>
        <v>0</v>
      </c>
      <c r="AL55" s="376">
        <f t="shared" si="18"/>
        <v>0</v>
      </c>
      <c r="AM55" s="377">
        <f t="shared" si="19"/>
        <v>0</v>
      </c>
      <c r="AN55" s="378">
        <f t="shared" si="27"/>
        <v>0</v>
      </c>
      <c r="AO55" s="51">
        <f t="shared" si="28"/>
        <v>0</v>
      </c>
      <c r="AP55" s="364">
        <f t="shared" si="21"/>
        <v>0</v>
      </c>
      <c r="AQ55" s="364">
        <f t="shared" si="29"/>
        <v>0</v>
      </c>
      <c r="AR55" s="365">
        <f t="shared" si="23"/>
        <v>0</v>
      </c>
      <c r="AS55" s="366">
        <f t="shared" si="24"/>
        <v>0</v>
      </c>
      <c r="AT55" s="206">
        <f t="shared" si="26"/>
        <v>0</v>
      </c>
    </row>
    <row r="56" spans="1:46" hidden="1" x14ac:dyDescent="0.35">
      <c r="A56" s="502"/>
      <c r="B56" s="92">
        <v>50</v>
      </c>
      <c r="C56" s="95">
        <f>VLOOKUP(B:B,'Start List Kids'!C:F,2,FALSE)</f>
        <v>0</v>
      </c>
      <c r="D56" s="114">
        <f>VLOOKUP(B:B,'Start List Kids'!C:F,4,FALSE)</f>
        <v>0</v>
      </c>
      <c r="E56" s="345"/>
      <c r="F56" s="346"/>
      <c r="G56" s="345"/>
      <c r="H56" s="346"/>
      <c r="I56" s="345"/>
      <c r="J56" s="346"/>
      <c r="K56" s="389">
        <f t="shared" si="0"/>
        <v>0</v>
      </c>
      <c r="L56" s="390">
        <f t="shared" si="1"/>
        <v>0</v>
      </c>
      <c r="M56" s="389">
        <f t="shared" si="2"/>
        <v>0</v>
      </c>
      <c r="N56" s="391">
        <f t="shared" si="3"/>
        <v>0</v>
      </c>
      <c r="O56" s="375">
        <f t="shared" si="25"/>
        <v>0</v>
      </c>
      <c r="P56" s="375">
        <f t="shared" si="4"/>
        <v>0</v>
      </c>
      <c r="Q56" s="376">
        <f t="shared" si="5"/>
        <v>0</v>
      </c>
      <c r="R56" s="375">
        <f t="shared" si="6"/>
        <v>0</v>
      </c>
      <c r="S56" s="375">
        <f t="shared" si="7"/>
        <v>0</v>
      </c>
      <c r="T56" s="376">
        <f t="shared" si="8"/>
        <v>0</v>
      </c>
      <c r="U56" s="377">
        <f t="shared" si="9"/>
        <v>0</v>
      </c>
      <c r="V56" s="386">
        <f t="shared" si="10"/>
        <v>0</v>
      </c>
      <c r="W56" s="345"/>
      <c r="X56" s="346"/>
      <c r="Y56" s="345"/>
      <c r="Z56" s="346"/>
      <c r="AA56" s="345"/>
      <c r="AB56" s="346"/>
      <c r="AC56" s="345"/>
      <c r="AD56" s="346"/>
      <c r="AE56" s="389">
        <f t="shared" si="11"/>
        <v>0</v>
      </c>
      <c r="AF56" s="395">
        <f t="shared" si="12"/>
        <v>0</v>
      </c>
      <c r="AG56" s="375">
        <f t="shared" si="13"/>
        <v>0</v>
      </c>
      <c r="AH56" s="375">
        <f t="shared" si="14"/>
        <v>0</v>
      </c>
      <c r="AI56" s="376">
        <f t="shared" si="15"/>
        <v>0</v>
      </c>
      <c r="AJ56" s="375">
        <f t="shared" si="16"/>
        <v>0</v>
      </c>
      <c r="AK56" s="375">
        <f t="shared" si="17"/>
        <v>0</v>
      </c>
      <c r="AL56" s="376">
        <f t="shared" si="18"/>
        <v>0</v>
      </c>
      <c r="AM56" s="377">
        <f t="shared" si="19"/>
        <v>0</v>
      </c>
      <c r="AN56" s="378">
        <f t="shared" si="27"/>
        <v>0</v>
      </c>
      <c r="AO56" s="51">
        <f t="shared" si="28"/>
        <v>0</v>
      </c>
      <c r="AP56" s="364">
        <f t="shared" si="21"/>
        <v>0</v>
      </c>
      <c r="AQ56" s="364">
        <f t="shared" si="29"/>
        <v>0</v>
      </c>
      <c r="AR56" s="365">
        <f t="shared" si="23"/>
        <v>0</v>
      </c>
      <c r="AS56" s="366">
        <f t="shared" si="24"/>
        <v>0</v>
      </c>
      <c r="AT56" s="206">
        <f t="shared" si="26"/>
        <v>0</v>
      </c>
    </row>
    <row r="57" spans="1:46" hidden="1" x14ac:dyDescent="0.35">
      <c r="A57" s="502"/>
      <c r="B57" s="92">
        <v>51</v>
      </c>
      <c r="C57" s="95">
        <f>VLOOKUP(B:B,'Start List Kids'!C:F,2,FALSE)</f>
        <v>0</v>
      </c>
      <c r="D57" s="114">
        <f>VLOOKUP(B:B,'Start List Kids'!C:F,4,FALSE)</f>
        <v>0</v>
      </c>
      <c r="E57" s="345"/>
      <c r="F57" s="346"/>
      <c r="G57" s="345"/>
      <c r="H57" s="346"/>
      <c r="I57" s="345"/>
      <c r="J57" s="346"/>
      <c r="K57" s="389">
        <f t="shared" si="0"/>
        <v>0</v>
      </c>
      <c r="L57" s="390">
        <f t="shared" si="1"/>
        <v>0</v>
      </c>
      <c r="M57" s="389">
        <f t="shared" si="2"/>
        <v>0</v>
      </c>
      <c r="N57" s="391">
        <f t="shared" si="3"/>
        <v>0</v>
      </c>
      <c r="O57" s="375">
        <f t="shared" si="25"/>
        <v>0</v>
      </c>
      <c r="P57" s="375">
        <f t="shared" si="4"/>
        <v>0</v>
      </c>
      <c r="Q57" s="376">
        <f t="shared" si="5"/>
        <v>0</v>
      </c>
      <c r="R57" s="375">
        <f t="shared" si="6"/>
        <v>0</v>
      </c>
      <c r="S57" s="375">
        <f t="shared" si="7"/>
        <v>0</v>
      </c>
      <c r="T57" s="376">
        <f t="shared" si="8"/>
        <v>0</v>
      </c>
      <c r="U57" s="377">
        <f t="shared" si="9"/>
        <v>0</v>
      </c>
      <c r="V57" s="386">
        <f t="shared" si="10"/>
        <v>0</v>
      </c>
      <c r="W57" s="345"/>
      <c r="X57" s="346"/>
      <c r="Y57" s="345"/>
      <c r="Z57" s="346"/>
      <c r="AA57" s="345"/>
      <c r="AB57" s="346"/>
      <c r="AC57" s="345"/>
      <c r="AD57" s="346"/>
      <c r="AE57" s="389">
        <f t="shared" si="11"/>
        <v>0</v>
      </c>
      <c r="AF57" s="395">
        <f t="shared" si="12"/>
        <v>0</v>
      </c>
      <c r="AG57" s="375">
        <f t="shared" si="13"/>
        <v>0</v>
      </c>
      <c r="AH57" s="375">
        <f t="shared" si="14"/>
        <v>0</v>
      </c>
      <c r="AI57" s="376">
        <f t="shared" si="15"/>
        <v>0</v>
      </c>
      <c r="AJ57" s="375">
        <f t="shared" si="16"/>
        <v>0</v>
      </c>
      <c r="AK57" s="375">
        <f t="shared" si="17"/>
        <v>0</v>
      </c>
      <c r="AL57" s="376">
        <f t="shared" si="18"/>
        <v>0</v>
      </c>
      <c r="AM57" s="377">
        <f t="shared" si="19"/>
        <v>0</v>
      </c>
      <c r="AN57" s="378">
        <f t="shared" si="27"/>
        <v>0</v>
      </c>
      <c r="AO57" s="51">
        <f t="shared" si="28"/>
        <v>0</v>
      </c>
      <c r="AP57" s="364">
        <f t="shared" si="21"/>
        <v>0</v>
      </c>
      <c r="AQ57" s="364">
        <f t="shared" si="29"/>
        <v>0</v>
      </c>
      <c r="AR57" s="365">
        <f t="shared" si="23"/>
        <v>0</v>
      </c>
      <c r="AS57" s="366">
        <f t="shared" si="24"/>
        <v>0</v>
      </c>
      <c r="AT57" s="206">
        <f t="shared" si="26"/>
        <v>0</v>
      </c>
    </row>
    <row r="58" spans="1:46" hidden="1" x14ac:dyDescent="0.35">
      <c r="A58" s="502"/>
      <c r="B58" s="92">
        <v>52</v>
      </c>
      <c r="C58" s="95">
        <f>VLOOKUP(B:B,'Start List Kids'!C:F,2,FALSE)</f>
        <v>0</v>
      </c>
      <c r="D58" s="114">
        <f>VLOOKUP(B:B,'Start List Kids'!C:F,4,FALSE)</f>
        <v>0</v>
      </c>
      <c r="E58" s="345"/>
      <c r="F58" s="346"/>
      <c r="G58" s="345"/>
      <c r="H58" s="346"/>
      <c r="I58" s="345"/>
      <c r="J58" s="346"/>
      <c r="K58" s="389">
        <f t="shared" si="0"/>
        <v>0</v>
      </c>
      <c r="L58" s="390">
        <f t="shared" si="1"/>
        <v>0</v>
      </c>
      <c r="M58" s="389">
        <f t="shared" si="2"/>
        <v>0</v>
      </c>
      <c r="N58" s="391">
        <f t="shared" si="3"/>
        <v>0</v>
      </c>
      <c r="O58" s="375">
        <f t="shared" si="25"/>
        <v>0</v>
      </c>
      <c r="P58" s="375">
        <f t="shared" si="4"/>
        <v>0</v>
      </c>
      <c r="Q58" s="376">
        <f t="shared" si="5"/>
        <v>0</v>
      </c>
      <c r="R58" s="375">
        <f t="shared" si="6"/>
        <v>0</v>
      </c>
      <c r="S58" s="375">
        <f t="shared" si="7"/>
        <v>0</v>
      </c>
      <c r="T58" s="376">
        <f t="shared" si="8"/>
        <v>0</v>
      </c>
      <c r="U58" s="377">
        <f t="shared" si="9"/>
        <v>0</v>
      </c>
      <c r="V58" s="386">
        <f t="shared" si="10"/>
        <v>0</v>
      </c>
      <c r="W58" s="345"/>
      <c r="X58" s="346"/>
      <c r="Y58" s="345"/>
      <c r="Z58" s="346"/>
      <c r="AA58" s="345"/>
      <c r="AB58" s="346"/>
      <c r="AC58" s="345"/>
      <c r="AD58" s="346"/>
      <c r="AE58" s="389">
        <f t="shared" si="11"/>
        <v>0</v>
      </c>
      <c r="AF58" s="395">
        <f t="shared" si="12"/>
        <v>0</v>
      </c>
      <c r="AG58" s="375">
        <f t="shared" si="13"/>
        <v>0</v>
      </c>
      <c r="AH58" s="375">
        <f t="shared" si="14"/>
        <v>0</v>
      </c>
      <c r="AI58" s="376">
        <f t="shared" si="15"/>
        <v>0</v>
      </c>
      <c r="AJ58" s="375">
        <f t="shared" si="16"/>
        <v>0</v>
      </c>
      <c r="AK58" s="375">
        <f t="shared" si="17"/>
        <v>0</v>
      </c>
      <c r="AL58" s="376">
        <f t="shared" si="18"/>
        <v>0</v>
      </c>
      <c r="AM58" s="377">
        <f t="shared" si="19"/>
        <v>0</v>
      </c>
      <c r="AN58" s="378">
        <f t="shared" si="27"/>
        <v>0</v>
      </c>
      <c r="AO58" s="51">
        <f t="shared" si="28"/>
        <v>0</v>
      </c>
      <c r="AP58" s="364">
        <f t="shared" si="21"/>
        <v>0</v>
      </c>
      <c r="AQ58" s="364">
        <f t="shared" si="29"/>
        <v>0</v>
      </c>
      <c r="AR58" s="365">
        <f t="shared" si="23"/>
        <v>0</v>
      </c>
      <c r="AS58" s="366">
        <f t="shared" si="24"/>
        <v>0</v>
      </c>
      <c r="AT58" s="206">
        <f t="shared" si="26"/>
        <v>0</v>
      </c>
    </row>
    <row r="59" spans="1:46" hidden="1" x14ac:dyDescent="0.35">
      <c r="A59" s="502"/>
      <c r="B59" s="92">
        <v>53</v>
      </c>
      <c r="C59" s="95">
        <f>VLOOKUP(B:B,'Start List Kids'!C:F,2,FALSE)</f>
        <v>0</v>
      </c>
      <c r="D59" s="114">
        <f>VLOOKUP(B:B,'Start List Kids'!C:F,4,FALSE)</f>
        <v>0</v>
      </c>
      <c r="E59" s="345"/>
      <c r="F59" s="346"/>
      <c r="G59" s="345"/>
      <c r="H59" s="346"/>
      <c r="I59" s="345"/>
      <c r="J59" s="346"/>
      <c r="K59" s="389">
        <f t="shared" si="0"/>
        <v>0</v>
      </c>
      <c r="L59" s="390">
        <f t="shared" si="1"/>
        <v>0</v>
      </c>
      <c r="M59" s="389">
        <f t="shared" si="2"/>
        <v>0</v>
      </c>
      <c r="N59" s="391">
        <f t="shared" si="3"/>
        <v>0</v>
      </c>
      <c r="O59" s="375">
        <f t="shared" si="25"/>
        <v>0</v>
      </c>
      <c r="P59" s="375">
        <f t="shared" si="4"/>
        <v>0</v>
      </c>
      <c r="Q59" s="376">
        <f t="shared" si="5"/>
        <v>0</v>
      </c>
      <c r="R59" s="375">
        <f t="shared" si="6"/>
        <v>0</v>
      </c>
      <c r="S59" s="375">
        <f t="shared" si="7"/>
        <v>0</v>
      </c>
      <c r="T59" s="376">
        <f t="shared" si="8"/>
        <v>0</v>
      </c>
      <c r="U59" s="377">
        <f t="shared" si="9"/>
        <v>0</v>
      </c>
      <c r="V59" s="386">
        <f t="shared" si="10"/>
        <v>0</v>
      </c>
      <c r="W59" s="345"/>
      <c r="X59" s="346"/>
      <c r="Y59" s="345"/>
      <c r="Z59" s="346"/>
      <c r="AA59" s="345"/>
      <c r="AB59" s="346"/>
      <c r="AC59" s="345"/>
      <c r="AD59" s="346"/>
      <c r="AE59" s="389">
        <f t="shared" si="11"/>
        <v>0</v>
      </c>
      <c r="AF59" s="395">
        <f t="shared" si="12"/>
        <v>0</v>
      </c>
      <c r="AG59" s="375">
        <f t="shared" si="13"/>
        <v>0</v>
      </c>
      <c r="AH59" s="375">
        <f t="shared" si="14"/>
        <v>0</v>
      </c>
      <c r="AI59" s="376">
        <f t="shared" si="15"/>
        <v>0</v>
      </c>
      <c r="AJ59" s="375">
        <f t="shared" si="16"/>
        <v>0</v>
      </c>
      <c r="AK59" s="375">
        <f t="shared" si="17"/>
        <v>0</v>
      </c>
      <c r="AL59" s="376">
        <f t="shared" si="18"/>
        <v>0</v>
      </c>
      <c r="AM59" s="377">
        <f t="shared" si="19"/>
        <v>0</v>
      </c>
      <c r="AN59" s="378">
        <f t="shared" si="27"/>
        <v>0</v>
      </c>
      <c r="AO59" s="51">
        <f t="shared" si="28"/>
        <v>0</v>
      </c>
      <c r="AP59" s="364">
        <f t="shared" si="21"/>
        <v>0</v>
      </c>
      <c r="AQ59" s="364">
        <f t="shared" si="29"/>
        <v>0</v>
      </c>
      <c r="AR59" s="365">
        <f t="shared" si="23"/>
        <v>0</v>
      </c>
      <c r="AS59" s="366">
        <f t="shared" si="24"/>
        <v>0</v>
      </c>
      <c r="AT59" s="206">
        <f t="shared" si="26"/>
        <v>0</v>
      </c>
    </row>
    <row r="60" spans="1:46" hidden="1" x14ac:dyDescent="0.35">
      <c r="A60" s="502"/>
      <c r="B60" s="92">
        <v>54</v>
      </c>
      <c r="C60" s="95">
        <f>VLOOKUP(B:B,'Start List Kids'!C:F,2,FALSE)</f>
        <v>0</v>
      </c>
      <c r="D60" s="114">
        <f>VLOOKUP(B:B,'Start List Kids'!C:F,4,FALSE)</f>
        <v>0</v>
      </c>
      <c r="E60" s="345"/>
      <c r="F60" s="346"/>
      <c r="G60" s="345"/>
      <c r="H60" s="346"/>
      <c r="I60" s="345"/>
      <c r="J60" s="346"/>
      <c r="K60" s="389">
        <f t="shared" si="0"/>
        <v>0</v>
      </c>
      <c r="L60" s="390">
        <f t="shared" si="1"/>
        <v>0</v>
      </c>
      <c r="M60" s="389">
        <f t="shared" si="2"/>
        <v>0</v>
      </c>
      <c r="N60" s="391">
        <f t="shared" si="3"/>
        <v>0</v>
      </c>
      <c r="O60" s="375">
        <f t="shared" si="25"/>
        <v>0</v>
      </c>
      <c r="P60" s="375">
        <f t="shared" si="4"/>
        <v>0</v>
      </c>
      <c r="Q60" s="376">
        <f t="shared" si="5"/>
        <v>0</v>
      </c>
      <c r="R60" s="375">
        <f t="shared" si="6"/>
        <v>0</v>
      </c>
      <c r="S60" s="375">
        <f t="shared" si="7"/>
        <v>0</v>
      </c>
      <c r="T60" s="376">
        <f t="shared" si="8"/>
        <v>0</v>
      </c>
      <c r="U60" s="377">
        <f t="shared" si="9"/>
        <v>0</v>
      </c>
      <c r="V60" s="386">
        <f t="shared" si="10"/>
        <v>0</v>
      </c>
      <c r="W60" s="345"/>
      <c r="X60" s="346"/>
      <c r="Y60" s="345"/>
      <c r="Z60" s="346"/>
      <c r="AA60" s="345"/>
      <c r="AB60" s="346"/>
      <c r="AC60" s="345"/>
      <c r="AD60" s="346"/>
      <c r="AE60" s="389">
        <f t="shared" si="11"/>
        <v>0</v>
      </c>
      <c r="AF60" s="395">
        <f t="shared" si="12"/>
        <v>0</v>
      </c>
      <c r="AG60" s="375">
        <f t="shared" si="13"/>
        <v>0</v>
      </c>
      <c r="AH60" s="375">
        <f t="shared" si="14"/>
        <v>0</v>
      </c>
      <c r="AI60" s="376">
        <f t="shared" si="15"/>
        <v>0</v>
      </c>
      <c r="AJ60" s="375">
        <f t="shared" si="16"/>
        <v>0</v>
      </c>
      <c r="AK60" s="375">
        <f t="shared" si="17"/>
        <v>0</v>
      </c>
      <c r="AL60" s="376">
        <f t="shared" si="18"/>
        <v>0</v>
      </c>
      <c r="AM60" s="377">
        <f t="shared" si="19"/>
        <v>0</v>
      </c>
      <c r="AN60" s="378">
        <f t="shared" si="27"/>
        <v>0</v>
      </c>
      <c r="AO60" s="51">
        <f t="shared" si="28"/>
        <v>0</v>
      </c>
      <c r="AP60" s="364">
        <f t="shared" si="21"/>
        <v>0</v>
      </c>
      <c r="AQ60" s="364">
        <f t="shared" si="29"/>
        <v>0</v>
      </c>
      <c r="AR60" s="365">
        <f t="shared" si="23"/>
        <v>0</v>
      </c>
      <c r="AS60" s="366">
        <f t="shared" si="24"/>
        <v>0</v>
      </c>
      <c r="AT60" s="206">
        <f t="shared" si="26"/>
        <v>0</v>
      </c>
    </row>
    <row r="61" spans="1:46" hidden="1" x14ac:dyDescent="0.35">
      <c r="A61" s="502"/>
      <c r="B61" s="92">
        <v>55</v>
      </c>
      <c r="C61" s="95">
        <f>VLOOKUP(B:B,'Start List Kids'!C:F,2,FALSE)</f>
        <v>0</v>
      </c>
      <c r="D61" s="114">
        <f>VLOOKUP(B:B,'Start List Kids'!C:F,4,FALSE)</f>
        <v>0</v>
      </c>
      <c r="E61" s="345"/>
      <c r="F61" s="346"/>
      <c r="G61" s="345"/>
      <c r="H61" s="346"/>
      <c r="I61" s="345"/>
      <c r="J61" s="346"/>
      <c r="K61" s="389">
        <f t="shared" si="0"/>
        <v>0</v>
      </c>
      <c r="L61" s="390">
        <f t="shared" si="1"/>
        <v>0</v>
      </c>
      <c r="M61" s="389">
        <f t="shared" si="2"/>
        <v>0</v>
      </c>
      <c r="N61" s="391">
        <f t="shared" si="3"/>
        <v>0</v>
      </c>
      <c r="O61" s="375">
        <f t="shared" si="25"/>
        <v>0</v>
      </c>
      <c r="P61" s="375">
        <f t="shared" si="4"/>
        <v>0</v>
      </c>
      <c r="Q61" s="376">
        <f t="shared" si="5"/>
        <v>0</v>
      </c>
      <c r="R61" s="375">
        <f t="shared" si="6"/>
        <v>0</v>
      </c>
      <c r="S61" s="375">
        <f t="shared" si="7"/>
        <v>0</v>
      </c>
      <c r="T61" s="376">
        <f t="shared" si="8"/>
        <v>0</v>
      </c>
      <c r="U61" s="377">
        <f t="shared" si="9"/>
        <v>0</v>
      </c>
      <c r="V61" s="386">
        <f t="shared" si="10"/>
        <v>0</v>
      </c>
      <c r="W61" s="345"/>
      <c r="X61" s="346"/>
      <c r="Y61" s="345"/>
      <c r="Z61" s="346"/>
      <c r="AA61" s="345"/>
      <c r="AB61" s="346"/>
      <c r="AC61" s="345"/>
      <c r="AD61" s="346"/>
      <c r="AE61" s="389">
        <f t="shared" si="11"/>
        <v>0</v>
      </c>
      <c r="AF61" s="395">
        <f t="shared" si="12"/>
        <v>0</v>
      </c>
      <c r="AG61" s="375">
        <f t="shared" si="13"/>
        <v>0</v>
      </c>
      <c r="AH61" s="375">
        <f t="shared" si="14"/>
        <v>0</v>
      </c>
      <c r="AI61" s="376">
        <f t="shared" si="15"/>
        <v>0</v>
      </c>
      <c r="AJ61" s="375">
        <f t="shared" si="16"/>
        <v>0</v>
      </c>
      <c r="AK61" s="375">
        <f t="shared" si="17"/>
        <v>0</v>
      </c>
      <c r="AL61" s="376">
        <f t="shared" si="18"/>
        <v>0</v>
      </c>
      <c r="AM61" s="377">
        <f t="shared" si="19"/>
        <v>0</v>
      </c>
      <c r="AN61" s="378">
        <f t="shared" si="27"/>
        <v>0</v>
      </c>
      <c r="AO61" s="51">
        <f t="shared" si="28"/>
        <v>0</v>
      </c>
      <c r="AP61" s="364">
        <f t="shared" si="21"/>
        <v>0</v>
      </c>
      <c r="AQ61" s="364">
        <f t="shared" si="29"/>
        <v>0</v>
      </c>
      <c r="AR61" s="365">
        <f t="shared" si="23"/>
        <v>0</v>
      </c>
      <c r="AS61" s="366">
        <f t="shared" si="24"/>
        <v>0</v>
      </c>
      <c r="AT61" s="206">
        <f t="shared" si="26"/>
        <v>0</v>
      </c>
    </row>
    <row r="62" spans="1:46" hidden="1" x14ac:dyDescent="0.35">
      <c r="A62" s="502"/>
      <c r="B62" s="92">
        <v>56</v>
      </c>
      <c r="C62" s="95">
        <f>VLOOKUP(B:B,'Start List Kids'!C:F,2,FALSE)</f>
        <v>0</v>
      </c>
      <c r="D62" s="114">
        <f>VLOOKUP(B:B,'Start List Kids'!C:F,4,FALSE)</f>
        <v>0</v>
      </c>
      <c r="E62" s="345"/>
      <c r="F62" s="346"/>
      <c r="G62" s="345"/>
      <c r="H62" s="346"/>
      <c r="I62" s="345"/>
      <c r="J62" s="346"/>
      <c r="K62" s="389">
        <f t="shared" si="0"/>
        <v>0</v>
      </c>
      <c r="L62" s="390">
        <f t="shared" si="1"/>
        <v>0</v>
      </c>
      <c r="M62" s="389">
        <f t="shared" si="2"/>
        <v>0</v>
      </c>
      <c r="N62" s="391">
        <f t="shared" si="3"/>
        <v>0</v>
      </c>
      <c r="O62" s="375">
        <f t="shared" si="25"/>
        <v>0</v>
      </c>
      <c r="P62" s="375">
        <f t="shared" si="4"/>
        <v>0</v>
      </c>
      <c r="Q62" s="376">
        <f t="shared" si="5"/>
        <v>0</v>
      </c>
      <c r="R62" s="375">
        <f t="shared" si="6"/>
        <v>0</v>
      </c>
      <c r="S62" s="375">
        <f t="shared" si="7"/>
        <v>0</v>
      </c>
      <c r="T62" s="376">
        <f t="shared" si="8"/>
        <v>0</v>
      </c>
      <c r="U62" s="377">
        <f t="shared" si="9"/>
        <v>0</v>
      </c>
      <c r="V62" s="386">
        <f t="shared" si="10"/>
        <v>0</v>
      </c>
      <c r="W62" s="345"/>
      <c r="X62" s="346"/>
      <c r="Y62" s="345"/>
      <c r="Z62" s="346"/>
      <c r="AA62" s="345"/>
      <c r="AB62" s="346"/>
      <c r="AC62" s="345"/>
      <c r="AD62" s="346"/>
      <c r="AE62" s="389">
        <f t="shared" si="11"/>
        <v>0</v>
      </c>
      <c r="AF62" s="395">
        <f t="shared" si="12"/>
        <v>0</v>
      </c>
      <c r="AG62" s="375">
        <f t="shared" si="13"/>
        <v>0</v>
      </c>
      <c r="AH62" s="375">
        <f t="shared" si="14"/>
        <v>0</v>
      </c>
      <c r="AI62" s="376">
        <f t="shared" si="15"/>
        <v>0</v>
      </c>
      <c r="AJ62" s="375">
        <f t="shared" si="16"/>
        <v>0</v>
      </c>
      <c r="AK62" s="375">
        <f t="shared" si="17"/>
        <v>0</v>
      </c>
      <c r="AL62" s="376">
        <f t="shared" si="18"/>
        <v>0</v>
      </c>
      <c r="AM62" s="377">
        <f t="shared" si="19"/>
        <v>0</v>
      </c>
      <c r="AN62" s="378">
        <f t="shared" si="27"/>
        <v>0</v>
      </c>
      <c r="AO62" s="51">
        <f t="shared" si="28"/>
        <v>0</v>
      </c>
      <c r="AP62" s="364">
        <f t="shared" si="21"/>
        <v>0</v>
      </c>
      <c r="AQ62" s="364">
        <f t="shared" si="29"/>
        <v>0</v>
      </c>
      <c r="AR62" s="365">
        <f t="shared" si="23"/>
        <v>0</v>
      </c>
      <c r="AS62" s="366">
        <f t="shared" si="24"/>
        <v>0</v>
      </c>
      <c r="AT62" s="206">
        <f t="shared" si="26"/>
        <v>0</v>
      </c>
    </row>
    <row r="63" spans="1:46" hidden="1" x14ac:dyDescent="0.35">
      <c r="A63" s="502"/>
      <c r="B63" s="92">
        <v>57</v>
      </c>
      <c r="C63" s="95">
        <f>VLOOKUP(B:B,'Start List Kids'!C:F,2,FALSE)</f>
        <v>0</v>
      </c>
      <c r="D63" s="114">
        <f>VLOOKUP(B:B,'Start List Kids'!C:F,4,FALSE)</f>
        <v>0</v>
      </c>
      <c r="E63" s="345"/>
      <c r="F63" s="346"/>
      <c r="G63" s="345"/>
      <c r="H63" s="346"/>
      <c r="I63" s="345"/>
      <c r="J63" s="346"/>
      <c r="K63" s="389">
        <f t="shared" si="0"/>
        <v>0</v>
      </c>
      <c r="L63" s="390">
        <f t="shared" si="1"/>
        <v>0</v>
      </c>
      <c r="M63" s="389">
        <f t="shared" si="2"/>
        <v>0</v>
      </c>
      <c r="N63" s="391">
        <f t="shared" si="3"/>
        <v>0</v>
      </c>
      <c r="O63" s="375">
        <f t="shared" si="25"/>
        <v>0</v>
      </c>
      <c r="P63" s="375">
        <f t="shared" si="4"/>
        <v>0</v>
      </c>
      <c r="Q63" s="376">
        <f t="shared" si="5"/>
        <v>0</v>
      </c>
      <c r="R63" s="375">
        <f t="shared" si="6"/>
        <v>0</v>
      </c>
      <c r="S63" s="375">
        <f t="shared" si="7"/>
        <v>0</v>
      </c>
      <c r="T63" s="376">
        <f t="shared" si="8"/>
        <v>0</v>
      </c>
      <c r="U63" s="377">
        <f t="shared" si="9"/>
        <v>0</v>
      </c>
      <c r="V63" s="386">
        <f t="shared" si="10"/>
        <v>0</v>
      </c>
      <c r="W63" s="345"/>
      <c r="X63" s="346"/>
      <c r="Y63" s="345"/>
      <c r="Z63" s="346"/>
      <c r="AA63" s="345"/>
      <c r="AB63" s="346"/>
      <c r="AC63" s="345"/>
      <c r="AD63" s="346"/>
      <c r="AE63" s="389">
        <f t="shared" si="11"/>
        <v>0</v>
      </c>
      <c r="AF63" s="395">
        <f t="shared" si="12"/>
        <v>0</v>
      </c>
      <c r="AG63" s="375">
        <f t="shared" si="13"/>
        <v>0</v>
      </c>
      <c r="AH63" s="375">
        <f t="shared" si="14"/>
        <v>0</v>
      </c>
      <c r="AI63" s="376">
        <f t="shared" si="15"/>
        <v>0</v>
      </c>
      <c r="AJ63" s="375">
        <f t="shared" si="16"/>
        <v>0</v>
      </c>
      <c r="AK63" s="375">
        <f t="shared" si="17"/>
        <v>0</v>
      </c>
      <c r="AL63" s="376">
        <f t="shared" si="18"/>
        <v>0</v>
      </c>
      <c r="AM63" s="377">
        <f t="shared" si="19"/>
        <v>0</v>
      </c>
      <c r="AN63" s="378">
        <f t="shared" si="27"/>
        <v>0</v>
      </c>
      <c r="AO63" s="51">
        <f t="shared" si="28"/>
        <v>0</v>
      </c>
      <c r="AP63" s="364">
        <f t="shared" si="21"/>
        <v>0</v>
      </c>
      <c r="AQ63" s="364">
        <f t="shared" si="29"/>
        <v>0</v>
      </c>
      <c r="AR63" s="365">
        <f t="shared" si="23"/>
        <v>0</v>
      </c>
      <c r="AS63" s="366">
        <f t="shared" si="24"/>
        <v>0</v>
      </c>
      <c r="AT63" s="206">
        <f t="shared" si="26"/>
        <v>0</v>
      </c>
    </row>
    <row r="64" spans="1:46" hidden="1" x14ac:dyDescent="0.35">
      <c r="A64" s="502"/>
      <c r="B64" s="92">
        <v>58</v>
      </c>
      <c r="C64" s="95">
        <f>VLOOKUP(B:B,'Start List Kids'!C:F,2,FALSE)</f>
        <v>0</v>
      </c>
      <c r="D64" s="114">
        <f>VLOOKUP(B:B,'Start List Kids'!C:F,4,FALSE)</f>
        <v>0</v>
      </c>
      <c r="E64" s="345"/>
      <c r="F64" s="346"/>
      <c r="G64" s="345"/>
      <c r="H64" s="346"/>
      <c r="I64" s="345"/>
      <c r="J64" s="346"/>
      <c r="K64" s="389">
        <f t="shared" si="0"/>
        <v>0</v>
      </c>
      <c r="L64" s="390">
        <f t="shared" si="1"/>
        <v>0</v>
      </c>
      <c r="M64" s="389">
        <f t="shared" si="2"/>
        <v>0</v>
      </c>
      <c r="N64" s="391">
        <f t="shared" si="3"/>
        <v>0</v>
      </c>
      <c r="O64" s="375">
        <f t="shared" si="25"/>
        <v>0</v>
      </c>
      <c r="P64" s="375">
        <f t="shared" si="4"/>
        <v>0</v>
      </c>
      <c r="Q64" s="376">
        <f t="shared" si="5"/>
        <v>0</v>
      </c>
      <c r="R64" s="375">
        <f t="shared" si="6"/>
        <v>0</v>
      </c>
      <c r="S64" s="375">
        <f t="shared" si="7"/>
        <v>0</v>
      </c>
      <c r="T64" s="376">
        <f t="shared" si="8"/>
        <v>0</v>
      </c>
      <c r="U64" s="377">
        <f t="shared" si="9"/>
        <v>0</v>
      </c>
      <c r="V64" s="386">
        <f t="shared" si="10"/>
        <v>0</v>
      </c>
      <c r="W64" s="345"/>
      <c r="X64" s="346"/>
      <c r="Y64" s="345"/>
      <c r="Z64" s="346"/>
      <c r="AA64" s="345"/>
      <c r="AB64" s="346"/>
      <c r="AC64" s="345"/>
      <c r="AD64" s="346"/>
      <c r="AE64" s="389">
        <f t="shared" si="11"/>
        <v>0</v>
      </c>
      <c r="AF64" s="395">
        <f t="shared" si="12"/>
        <v>0</v>
      </c>
      <c r="AG64" s="375">
        <f t="shared" si="13"/>
        <v>0</v>
      </c>
      <c r="AH64" s="375">
        <f t="shared" si="14"/>
        <v>0</v>
      </c>
      <c r="AI64" s="376">
        <f t="shared" si="15"/>
        <v>0</v>
      </c>
      <c r="AJ64" s="375">
        <f t="shared" si="16"/>
        <v>0</v>
      </c>
      <c r="AK64" s="375">
        <f t="shared" si="17"/>
        <v>0</v>
      </c>
      <c r="AL64" s="376">
        <f t="shared" si="18"/>
        <v>0</v>
      </c>
      <c r="AM64" s="377">
        <f t="shared" si="19"/>
        <v>0</v>
      </c>
      <c r="AN64" s="378">
        <f t="shared" si="27"/>
        <v>0</v>
      </c>
      <c r="AO64" s="51">
        <f t="shared" si="28"/>
        <v>0</v>
      </c>
      <c r="AP64" s="364">
        <f t="shared" si="21"/>
        <v>0</v>
      </c>
      <c r="AQ64" s="364">
        <f t="shared" si="29"/>
        <v>0</v>
      </c>
      <c r="AR64" s="365">
        <f t="shared" si="23"/>
        <v>0</v>
      </c>
      <c r="AS64" s="366">
        <f t="shared" si="24"/>
        <v>0</v>
      </c>
      <c r="AT64" s="206">
        <f t="shared" si="26"/>
        <v>0</v>
      </c>
    </row>
    <row r="65" spans="1:46" hidden="1" x14ac:dyDescent="0.35">
      <c r="A65" s="502"/>
      <c r="B65" s="92">
        <v>59</v>
      </c>
      <c r="C65" s="95">
        <f>VLOOKUP(B:B,'Start List Kids'!C:F,2,FALSE)</f>
        <v>0</v>
      </c>
      <c r="D65" s="114">
        <f>VLOOKUP(B:B,'Start List Kids'!C:F,4,FALSE)</f>
        <v>0</v>
      </c>
      <c r="E65" s="345"/>
      <c r="F65" s="346"/>
      <c r="G65" s="345"/>
      <c r="H65" s="346"/>
      <c r="I65" s="345"/>
      <c r="J65" s="346"/>
      <c r="K65" s="389">
        <f t="shared" si="0"/>
        <v>0</v>
      </c>
      <c r="L65" s="390">
        <f t="shared" si="1"/>
        <v>0</v>
      </c>
      <c r="M65" s="389">
        <f t="shared" si="2"/>
        <v>0</v>
      </c>
      <c r="N65" s="391">
        <f t="shared" si="3"/>
        <v>0</v>
      </c>
      <c r="O65" s="375">
        <f t="shared" si="25"/>
        <v>0</v>
      </c>
      <c r="P65" s="375">
        <f t="shared" si="4"/>
        <v>0</v>
      </c>
      <c r="Q65" s="376">
        <f t="shared" si="5"/>
        <v>0</v>
      </c>
      <c r="R65" s="375">
        <f t="shared" si="6"/>
        <v>0</v>
      </c>
      <c r="S65" s="375">
        <f t="shared" si="7"/>
        <v>0</v>
      </c>
      <c r="T65" s="376">
        <f t="shared" si="8"/>
        <v>0</v>
      </c>
      <c r="U65" s="377">
        <f t="shared" si="9"/>
        <v>0</v>
      </c>
      <c r="V65" s="386">
        <f t="shared" si="10"/>
        <v>0</v>
      </c>
      <c r="W65" s="345"/>
      <c r="X65" s="346"/>
      <c r="Y65" s="345"/>
      <c r="Z65" s="346"/>
      <c r="AA65" s="345"/>
      <c r="AB65" s="346"/>
      <c r="AC65" s="345"/>
      <c r="AD65" s="346"/>
      <c r="AE65" s="389">
        <f t="shared" si="11"/>
        <v>0</v>
      </c>
      <c r="AF65" s="395">
        <f t="shared" si="12"/>
        <v>0</v>
      </c>
      <c r="AG65" s="375">
        <f t="shared" si="13"/>
        <v>0</v>
      </c>
      <c r="AH65" s="375">
        <f t="shared" si="14"/>
        <v>0</v>
      </c>
      <c r="AI65" s="376">
        <f t="shared" si="15"/>
        <v>0</v>
      </c>
      <c r="AJ65" s="375">
        <f t="shared" si="16"/>
        <v>0</v>
      </c>
      <c r="AK65" s="375">
        <f t="shared" si="17"/>
        <v>0</v>
      </c>
      <c r="AL65" s="376">
        <f t="shared" si="18"/>
        <v>0</v>
      </c>
      <c r="AM65" s="377">
        <f t="shared" si="19"/>
        <v>0</v>
      </c>
      <c r="AN65" s="378">
        <f t="shared" si="27"/>
        <v>0</v>
      </c>
      <c r="AO65" s="51">
        <f t="shared" si="28"/>
        <v>0</v>
      </c>
      <c r="AP65" s="364">
        <f t="shared" si="21"/>
        <v>0</v>
      </c>
      <c r="AQ65" s="364">
        <f t="shared" si="29"/>
        <v>0</v>
      </c>
      <c r="AR65" s="365">
        <f t="shared" si="23"/>
        <v>0</v>
      </c>
      <c r="AS65" s="366">
        <f t="shared" si="24"/>
        <v>0</v>
      </c>
      <c r="AT65" s="206">
        <f t="shared" si="26"/>
        <v>0</v>
      </c>
    </row>
    <row r="66" spans="1:46" hidden="1" x14ac:dyDescent="0.35">
      <c r="A66" s="502"/>
      <c r="B66" s="92">
        <v>60</v>
      </c>
      <c r="C66" s="95">
        <f>VLOOKUP(B:B,'Start List Kids'!C:F,2,FALSE)</f>
        <v>0</v>
      </c>
      <c r="D66" s="114">
        <f>VLOOKUP(B:B,'Start List Kids'!C:F,4,FALSE)</f>
        <v>0</v>
      </c>
      <c r="E66" s="345"/>
      <c r="F66" s="346"/>
      <c r="G66" s="345"/>
      <c r="H66" s="346"/>
      <c r="I66" s="345"/>
      <c r="J66" s="346"/>
      <c r="K66" s="389">
        <f t="shared" si="0"/>
        <v>0</v>
      </c>
      <c r="L66" s="390">
        <f t="shared" si="1"/>
        <v>0</v>
      </c>
      <c r="M66" s="389">
        <f t="shared" si="2"/>
        <v>0</v>
      </c>
      <c r="N66" s="391">
        <f t="shared" si="3"/>
        <v>0</v>
      </c>
      <c r="O66" s="375">
        <f t="shared" si="25"/>
        <v>0</v>
      </c>
      <c r="P66" s="375">
        <f t="shared" si="4"/>
        <v>0</v>
      </c>
      <c r="Q66" s="376">
        <f t="shared" si="5"/>
        <v>0</v>
      </c>
      <c r="R66" s="375">
        <f t="shared" si="6"/>
        <v>0</v>
      </c>
      <c r="S66" s="375">
        <f t="shared" si="7"/>
        <v>0</v>
      </c>
      <c r="T66" s="376">
        <f t="shared" si="8"/>
        <v>0</v>
      </c>
      <c r="U66" s="377">
        <f t="shared" si="9"/>
        <v>0</v>
      </c>
      <c r="V66" s="386">
        <f t="shared" si="10"/>
        <v>0</v>
      </c>
      <c r="W66" s="345"/>
      <c r="X66" s="346"/>
      <c r="Y66" s="345"/>
      <c r="Z66" s="346"/>
      <c r="AA66" s="345"/>
      <c r="AB66" s="346"/>
      <c r="AC66" s="345"/>
      <c r="AD66" s="346"/>
      <c r="AE66" s="389">
        <f t="shared" si="11"/>
        <v>0</v>
      </c>
      <c r="AF66" s="395">
        <f t="shared" si="12"/>
        <v>0</v>
      </c>
      <c r="AG66" s="375">
        <f t="shared" si="13"/>
        <v>0</v>
      </c>
      <c r="AH66" s="375">
        <f t="shared" si="14"/>
        <v>0</v>
      </c>
      <c r="AI66" s="376">
        <f t="shared" si="15"/>
        <v>0</v>
      </c>
      <c r="AJ66" s="375">
        <f t="shared" si="16"/>
        <v>0</v>
      </c>
      <c r="AK66" s="375">
        <f t="shared" si="17"/>
        <v>0</v>
      </c>
      <c r="AL66" s="376">
        <f t="shared" si="18"/>
        <v>0</v>
      </c>
      <c r="AM66" s="377">
        <f t="shared" si="19"/>
        <v>0</v>
      </c>
      <c r="AN66" s="378">
        <f t="shared" si="27"/>
        <v>0</v>
      </c>
      <c r="AO66" s="51">
        <f t="shared" si="28"/>
        <v>0</v>
      </c>
      <c r="AP66" s="364">
        <f t="shared" si="21"/>
        <v>0</v>
      </c>
      <c r="AQ66" s="364">
        <f t="shared" si="29"/>
        <v>0</v>
      </c>
      <c r="AR66" s="365">
        <f t="shared" si="23"/>
        <v>0</v>
      </c>
      <c r="AS66" s="366">
        <f t="shared" si="24"/>
        <v>0</v>
      </c>
      <c r="AT66" s="206">
        <f t="shared" si="26"/>
        <v>0</v>
      </c>
    </row>
    <row r="67" spans="1:46" hidden="1" x14ac:dyDescent="0.35">
      <c r="A67" s="502"/>
      <c r="B67" s="92">
        <v>61</v>
      </c>
      <c r="C67" s="95">
        <f>VLOOKUP(B:B,'Start List Kids'!C:F,2,FALSE)</f>
        <v>0</v>
      </c>
      <c r="D67" s="114">
        <f>VLOOKUP(B:B,'Start List Kids'!C:F,4,FALSE)</f>
        <v>0</v>
      </c>
      <c r="E67" s="345"/>
      <c r="F67" s="346"/>
      <c r="G67" s="345"/>
      <c r="H67" s="346"/>
      <c r="I67" s="345"/>
      <c r="J67" s="346"/>
      <c r="K67" s="389">
        <f t="shared" si="0"/>
        <v>0</v>
      </c>
      <c r="L67" s="390">
        <f t="shared" si="1"/>
        <v>0</v>
      </c>
      <c r="M67" s="389">
        <f t="shared" si="2"/>
        <v>0</v>
      </c>
      <c r="N67" s="391">
        <f t="shared" si="3"/>
        <v>0</v>
      </c>
      <c r="O67" s="375">
        <f t="shared" si="25"/>
        <v>0</v>
      </c>
      <c r="P67" s="375">
        <f t="shared" si="4"/>
        <v>0</v>
      </c>
      <c r="Q67" s="376">
        <f t="shared" si="5"/>
        <v>0</v>
      </c>
      <c r="R67" s="375">
        <f t="shared" si="6"/>
        <v>0</v>
      </c>
      <c r="S67" s="375">
        <f t="shared" si="7"/>
        <v>0</v>
      </c>
      <c r="T67" s="376">
        <f t="shared" si="8"/>
        <v>0</v>
      </c>
      <c r="U67" s="377">
        <f t="shared" si="9"/>
        <v>0</v>
      </c>
      <c r="V67" s="386">
        <f t="shared" si="10"/>
        <v>0</v>
      </c>
      <c r="W67" s="345"/>
      <c r="X67" s="346"/>
      <c r="Y67" s="345"/>
      <c r="Z67" s="346"/>
      <c r="AA67" s="345"/>
      <c r="AB67" s="346"/>
      <c r="AC67" s="345"/>
      <c r="AD67" s="346"/>
      <c r="AE67" s="389">
        <f t="shared" si="11"/>
        <v>0</v>
      </c>
      <c r="AF67" s="395">
        <f t="shared" si="12"/>
        <v>0</v>
      </c>
      <c r="AG67" s="375">
        <f t="shared" si="13"/>
        <v>0</v>
      </c>
      <c r="AH67" s="375">
        <f t="shared" si="14"/>
        <v>0</v>
      </c>
      <c r="AI67" s="376">
        <f t="shared" si="15"/>
        <v>0</v>
      </c>
      <c r="AJ67" s="375">
        <f t="shared" si="16"/>
        <v>0</v>
      </c>
      <c r="AK67" s="375">
        <f t="shared" si="17"/>
        <v>0</v>
      </c>
      <c r="AL67" s="376">
        <f t="shared" si="18"/>
        <v>0</v>
      </c>
      <c r="AM67" s="377">
        <f t="shared" si="19"/>
        <v>0</v>
      </c>
      <c r="AN67" s="378">
        <f t="shared" si="27"/>
        <v>0</v>
      </c>
      <c r="AO67" s="51">
        <f t="shared" si="28"/>
        <v>0</v>
      </c>
      <c r="AP67" s="364">
        <f t="shared" si="21"/>
        <v>0</v>
      </c>
      <c r="AQ67" s="364">
        <f t="shared" si="29"/>
        <v>0</v>
      </c>
      <c r="AR67" s="365">
        <f t="shared" si="23"/>
        <v>0</v>
      </c>
      <c r="AS67" s="366">
        <f t="shared" si="24"/>
        <v>0</v>
      </c>
      <c r="AT67" s="206">
        <f t="shared" si="26"/>
        <v>0</v>
      </c>
    </row>
    <row r="68" spans="1:46" hidden="1" x14ac:dyDescent="0.35">
      <c r="A68" s="502"/>
      <c r="B68" s="92">
        <v>62</v>
      </c>
      <c r="C68" s="95">
        <f>VLOOKUP(B:B,'Start List Kids'!C:F,2,FALSE)</f>
        <v>0</v>
      </c>
      <c r="D68" s="114">
        <f>VLOOKUP(B:B,'Start List Kids'!C:F,4,FALSE)</f>
        <v>0</v>
      </c>
      <c r="E68" s="345"/>
      <c r="F68" s="346"/>
      <c r="G68" s="345"/>
      <c r="H68" s="346"/>
      <c r="I68" s="345"/>
      <c r="J68" s="346"/>
      <c r="K68" s="389">
        <f t="shared" si="0"/>
        <v>0</v>
      </c>
      <c r="L68" s="390">
        <f t="shared" si="1"/>
        <v>0</v>
      </c>
      <c r="M68" s="389">
        <f t="shared" si="2"/>
        <v>0</v>
      </c>
      <c r="N68" s="391">
        <f t="shared" si="3"/>
        <v>0</v>
      </c>
      <c r="O68" s="375">
        <f t="shared" si="25"/>
        <v>0</v>
      </c>
      <c r="P68" s="375">
        <f t="shared" si="4"/>
        <v>0</v>
      </c>
      <c r="Q68" s="376">
        <f t="shared" si="5"/>
        <v>0</v>
      </c>
      <c r="R68" s="375">
        <f t="shared" si="6"/>
        <v>0</v>
      </c>
      <c r="S68" s="375">
        <f t="shared" si="7"/>
        <v>0</v>
      </c>
      <c r="T68" s="376">
        <f t="shared" si="8"/>
        <v>0</v>
      </c>
      <c r="U68" s="377">
        <f t="shared" si="9"/>
        <v>0</v>
      </c>
      <c r="V68" s="386">
        <f t="shared" si="10"/>
        <v>0</v>
      </c>
      <c r="W68" s="345"/>
      <c r="X68" s="346"/>
      <c r="Y68" s="345"/>
      <c r="Z68" s="346"/>
      <c r="AA68" s="345"/>
      <c r="AB68" s="346"/>
      <c r="AC68" s="345"/>
      <c r="AD68" s="346"/>
      <c r="AE68" s="389">
        <f t="shared" si="11"/>
        <v>0</v>
      </c>
      <c r="AF68" s="395">
        <f t="shared" si="12"/>
        <v>0</v>
      </c>
      <c r="AG68" s="375">
        <f t="shared" si="13"/>
        <v>0</v>
      </c>
      <c r="AH68" s="375">
        <f t="shared" si="14"/>
        <v>0</v>
      </c>
      <c r="AI68" s="376">
        <f t="shared" si="15"/>
        <v>0</v>
      </c>
      <c r="AJ68" s="375">
        <f t="shared" si="16"/>
        <v>0</v>
      </c>
      <c r="AK68" s="375">
        <f t="shared" si="17"/>
        <v>0</v>
      </c>
      <c r="AL68" s="376">
        <f t="shared" si="18"/>
        <v>0</v>
      </c>
      <c r="AM68" s="377">
        <f t="shared" si="19"/>
        <v>0</v>
      </c>
      <c r="AN68" s="378">
        <f t="shared" si="27"/>
        <v>0</v>
      </c>
      <c r="AO68" s="51">
        <f t="shared" si="28"/>
        <v>0</v>
      </c>
      <c r="AP68" s="364">
        <f t="shared" si="21"/>
        <v>0</v>
      </c>
      <c r="AQ68" s="364">
        <f t="shared" si="29"/>
        <v>0</v>
      </c>
      <c r="AR68" s="365">
        <f t="shared" si="23"/>
        <v>0</v>
      </c>
      <c r="AS68" s="366">
        <f t="shared" si="24"/>
        <v>0</v>
      </c>
      <c r="AT68" s="206">
        <f t="shared" si="26"/>
        <v>0</v>
      </c>
    </row>
    <row r="69" spans="1:46" hidden="1" x14ac:dyDescent="0.35">
      <c r="A69" s="502"/>
      <c r="B69" s="92">
        <v>63</v>
      </c>
      <c r="C69" s="95">
        <f>VLOOKUP(B:B,'Start List Kids'!C:F,2,FALSE)</f>
        <v>0</v>
      </c>
      <c r="D69" s="114">
        <f>VLOOKUP(B:B,'Start List Kids'!C:F,4,FALSE)</f>
        <v>0</v>
      </c>
      <c r="E69" s="345"/>
      <c r="F69" s="346"/>
      <c r="G69" s="345"/>
      <c r="H69" s="346"/>
      <c r="I69" s="345"/>
      <c r="J69" s="346"/>
      <c r="K69" s="389">
        <f t="shared" si="0"/>
        <v>0</v>
      </c>
      <c r="L69" s="390">
        <f t="shared" si="1"/>
        <v>0</v>
      </c>
      <c r="M69" s="389">
        <f t="shared" si="2"/>
        <v>0</v>
      </c>
      <c r="N69" s="391">
        <f t="shared" si="3"/>
        <v>0</v>
      </c>
      <c r="O69" s="375">
        <f t="shared" si="25"/>
        <v>0</v>
      </c>
      <c r="P69" s="375">
        <f t="shared" si="4"/>
        <v>0</v>
      </c>
      <c r="Q69" s="376">
        <f t="shared" si="5"/>
        <v>0</v>
      </c>
      <c r="R69" s="375">
        <f t="shared" si="6"/>
        <v>0</v>
      </c>
      <c r="S69" s="375">
        <f t="shared" si="7"/>
        <v>0</v>
      </c>
      <c r="T69" s="376">
        <f t="shared" si="8"/>
        <v>0</v>
      </c>
      <c r="U69" s="377">
        <f t="shared" si="9"/>
        <v>0</v>
      </c>
      <c r="V69" s="386">
        <f t="shared" si="10"/>
        <v>0</v>
      </c>
      <c r="W69" s="345"/>
      <c r="X69" s="346"/>
      <c r="Y69" s="345"/>
      <c r="Z69" s="346"/>
      <c r="AA69" s="345"/>
      <c r="AB69" s="346"/>
      <c r="AC69" s="345"/>
      <c r="AD69" s="346"/>
      <c r="AE69" s="389">
        <f t="shared" si="11"/>
        <v>0</v>
      </c>
      <c r="AF69" s="395">
        <f t="shared" si="12"/>
        <v>0</v>
      </c>
      <c r="AG69" s="375">
        <f t="shared" si="13"/>
        <v>0</v>
      </c>
      <c r="AH69" s="375">
        <f t="shared" si="14"/>
        <v>0</v>
      </c>
      <c r="AI69" s="376">
        <f t="shared" si="15"/>
        <v>0</v>
      </c>
      <c r="AJ69" s="375">
        <f t="shared" si="16"/>
        <v>0</v>
      </c>
      <c r="AK69" s="375">
        <f t="shared" si="17"/>
        <v>0</v>
      </c>
      <c r="AL69" s="376">
        <f t="shared" si="18"/>
        <v>0</v>
      </c>
      <c r="AM69" s="377">
        <f t="shared" si="19"/>
        <v>0</v>
      </c>
      <c r="AN69" s="378">
        <f t="shared" si="27"/>
        <v>0</v>
      </c>
      <c r="AO69" s="51">
        <f t="shared" si="28"/>
        <v>0</v>
      </c>
      <c r="AP69" s="364">
        <f t="shared" si="21"/>
        <v>0</v>
      </c>
      <c r="AQ69" s="364">
        <f t="shared" si="29"/>
        <v>0</v>
      </c>
      <c r="AR69" s="365">
        <f t="shared" si="23"/>
        <v>0</v>
      </c>
      <c r="AS69" s="366">
        <f t="shared" si="24"/>
        <v>0</v>
      </c>
      <c r="AT69" s="206">
        <f t="shared" si="26"/>
        <v>0</v>
      </c>
    </row>
    <row r="70" spans="1:46" hidden="1" x14ac:dyDescent="0.35">
      <c r="A70" s="502"/>
      <c r="B70" s="92">
        <v>64</v>
      </c>
      <c r="C70" s="95">
        <f>VLOOKUP(B:B,'Start List Kids'!C:F,2,FALSE)</f>
        <v>0</v>
      </c>
      <c r="D70" s="114">
        <f>VLOOKUP(B:B,'Start List Kids'!C:F,4,FALSE)</f>
        <v>0</v>
      </c>
      <c r="E70" s="345"/>
      <c r="F70" s="346"/>
      <c r="G70" s="345"/>
      <c r="H70" s="346"/>
      <c r="I70" s="345"/>
      <c r="J70" s="346"/>
      <c r="K70" s="389">
        <f t="shared" si="0"/>
        <v>0</v>
      </c>
      <c r="L70" s="390">
        <f t="shared" si="1"/>
        <v>0</v>
      </c>
      <c r="M70" s="389">
        <f t="shared" si="2"/>
        <v>0</v>
      </c>
      <c r="N70" s="391">
        <f t="shared" si="3"/>
        <v>0</v>
      </c>
      <c r="O70" s="375">
        <f t="shared" si="25"/>
        <v>0</v>
      </c>
      <c r="P70" s="375">
        <f t="shared" si="4"/>
        <v>0</v>
      </c>
      <c r="Q70" s="376">
        <f t="shared" si="5"/>
        <v>0</v>
      </c>
      <c r="R70" s="375">
        <f t="shared" si="6"/>
        <v>0</v>
      </c>
      <c r="S70" s="375">
        <f t="shared" si="7"/>
        <v>0</v>
      </c>
      <c r="T70" s="376">
        <f t="shared" si="8"/>
        <v>0</v>
      </c>
      <c r="U70" s="377">
        <f t="shared" si="9"/>
        <v>0</v>
      </c>
      <c r="V70" s="387">
        <f t="shared" si="10"/>
        <v>0</v>
      </c>
      <c r="W70" s="345"/>
      <c r="X70" s="346"/>
      <c r="Y70" s="345"/>
      <c r="Z70" s="346"/>
      <c r="AA70" s="345"/>
      <c r="AB70" s="346"/>
      <c r="AC70" s="345"/>
      <c r="AD70" s="346"/>
      <c r="AE70" s="389">
        <f t="shared" si="11"/>
        <v>0</v>
      </c>
      <c r="AF70" s="395">
        <f t="shared" si="12"/>
        <v>0</v>
      </c>
      <c r="AG70" s="375">
        <f t="shared" si="13"/>
        <v>0</v>
      </c>
      <c r="AH70" s="375">
        <f t="shared" si="14"/>
        <v>0</v>
      </c>
      <c r="AI70" s="376">
        <f t="shared" si="15"/>
        <v>0</v>
      </c>
      <c r="AJ70" s="375">
        <f t="shared" si="16"/>
        <v>0</v>
      </c>
      <c r="AK70" s="375">
        <f t="shared" si="17"/>
        <v>0</v>
      </c>
      <c r="AL70" s="376">
        <f t="shared" si="18"/>
        <v>0</v>
      </c>
      <c r="AM70" s="377">
        <f t="shared" si="19"/>
        <v>0</v>
      </c>
      <c r="AN70" s="378">
        <f t="shared" si="27"/>
        <v>0</v>
      </c>
      <c r="AO70" s="51">
        <f t="shared" si="28"/>
        <v>0</v>
      </c>
      <c r="AP70" s="364">
        <f t="shared" si="21"/>
        <v>0</v>
      </c>
      <c r="AQ70" s="364">
        <f t="shared" si="29"/>
        <v>0</v>
      </c>
      <c r="AR70" s="365">
        <f t="shared" si="23"/>
        <v>0</v>
      </c>
      <c r="AS70" s="366">
        <f t="shared" si="24"/>
        <v>0</v>
      </c>
      <c r="AT70" s="206">
        <f t="shared" si="26"/>
        <v>0</v>
      </c>
    </row>
    <row r="71" spans="1:46" hidden="1" x14ac:dyDescent="0.35">
      <c r="A71" s="502"/>
      <c r="B71" s="92">
        <v>65</v>
      </c>
      <c r="C71" s="95">
        <f>VLOOKUP(B:B,'Start List Kids'!C:F,2,FALSE)</f>
        <v>0</v>
      </c>
      <c r="D71" s="114">
        <f>VLOOKUP(B:B,'Start List Kids'!C:F,4,FALSE)</f>
        <v>0</v>
      </c>
      <c r="E71" s="345"/>
      <c r="F71" s="346"/>
      <c r="G71" s="345"/>
      <c r="H71" s="346"/>
      <c r="I71" s="345"/>
      <c r="J71" s="346"/>
      <c r="K71" s="389">
        <f t="shared" si="0"/>
        <v>0</v>
      </c>
      <c r="L71" s="390">
        <f t="shared" si="1"/>
        <v>0</v>
      </c>
      <c r="M71" s="389">
        <f t="shared" si="2"/>
        <v>0</v>
      </c>
      <c r="N71" s="391">
        <f t="shared" si="3"/>
        <v>0</v>
      </c>
      <c r="O71" s="375">
        <f t="shared" si="25"/>
        <v>0</v>
      </c>
      <c r="P71" s="375">
        <f t="shared" si="4"/>
        <v>0</v>
      </c>
      <c r="Q71" s="376">
        <f t="shared" si="5"/>
        <v>0</v>
      </c>
      <c r="R71" s="375">
        <f t="shared" si="6"/>
        <v>0</v>
      </c>
      <c r="S71" s="375">
        <f t="shared" si="7"/>
        <v>0</v>
      </c>
      <c r="T71" s="376">
        <f t="shared" si="8"/>
        <v>0</v>
      </c>
      <c r="U71" s="377">
        <f t="shared" si="9"/>
        <v>0</v>
      </c>
      <c r="V71" s="388">
        <f t="shared" si="10"/>
        <v>0</v>
      </c>
      <c r="W71" s="345"/>
      <c r="X71" s="346"/>
      <c r="Y71" s="345"/>
      <c r="Z71" s="346"/>
      <c r="AA71" s="345"/>
      <c r="AB71" s="346"/>
      <c r="AC71" s="345"/>
      <c r="AD71" s="346"/>
      <c r="AE71" s="389">
        <f t="shared" si="11"/>
        <v>0</v>
      </c>
      <c r="AF71" s="395">
        <f t="shared" si="12"/>
        <v>0</v>
      </c>
      <c r="AG71" s="375">
        <f t="shared" si="13"/>
        <v>0</v>
      </c>
      <c r="AH71" s="375">
        <f t="shared" si="14"/>
        <v>0</v>
      </c>
      <c r="AI71" s="376">
        <f t="shared" si="15"/>
        <v>0</v>
      </c>
      <c r="AJ71" s="375">
        <f t="shared" si="16"/>
        <v>0</v>
      </c>
      <c r="AK71" s="375">
        <f t="shared" si="17"/>
        <v>0</v>
      </c>
      <c r="AL71" s="376">
        <f t="shared" si="18"/>
        <v>0</v>
      </c>
      <c r="AM71" s="377">
        <f t="shared" si="19"/>
        <v>0</v>
      </c>
      <c r="AN71" s="378">
        <f t="shared" si="27"/>
        <v>0</v>
      </c>
      <c r="AO71" s="51">
        <f t="shared" ref="AO71:AO91" si="30">+U71</f>
        <v>0</v>
      </c>
      <c r="AP71" s="364">
        <f t="shared" si="21"/>
        <v>0</v>
      </c>
      <c r="AQ71" s="364">
        <f t="shared" ref="AQ71:AQ91" si="31">+V71</f>
        <v>0</v>
      </c>
      <c r="AR71" s="365">
        <f t="shared" si="23"/>
        <v>0</v>
      </c>
      <c r="AS71" s="366">
        <f t="shared" si="24"/>
        <v>0</v>
      </c>
      <c r="AT71" s="206">
        <f t="shared" si="26"/>
        <v>0</v>
      </c>
    </row>
    <row r="72" spans="1:46" hidden="1" x14ac:dyDescent="0.35">
      <c r="A72" s="502"/>
      <c r="B72" s="92">
        <v>66</v>
      </c>
      <c r="C72" s="95">
        <f>VLOOKUP(B:B,'Start List Kids'!C:F,2,FALSE)</f>
        <v>0</v>
      </c>
      <c r="D72" s="114">
        <f>VLOOKUP(B:B,'Start List Kids'!C:F,4,FALSE)</f>
        <v>0</v>
      </c>
      <c r="E72" s="345"/>
      <c r="F72" s="346"/>
      <c r="G72" s="345"/>
      <c r="H72" s="346"/>
      <c r="I72" s="345"/>
      <c r="J72" s="346"/>
      <c r="K72" s="389">
        <f t="shared" ref="K72:K91" si="32">+(E72+G72+I72)/3</f>
        <v>0</v>
      </c>
      <c r="L72" s="390">
        <f t="shared" ref="L72:L91" si="33">+(F72+H72+J72)/3</f>
        <v>0</v>
      </c>
      <c r="M72" s="389">
        <f t="shared" ref="M72:M91" si="34">+(E72+G72+I72+K72)/4</f>
        <v>0</v>
      </c>
      <c r="N72" s="391">
        <f t="shared" ref="N72:N91" si="35">+(F72+H72+J72+L72)/4</f>
        <v>0</v>
      </c>
      <c r="O72" s="375">
        <f t="shared" si="25"/>
        <v>0</v>
      </c>
      <c r="P72" s="375">
        <f t="shared" ref="P72:P91" si="36">MIN(E72,G72,I72,K72,M72)</f>
        <v>0</v>
      </c>
      <c r="Q72" s="376">
        <f t="shared" ref="Q72:Q91" si="37">(SUM(E72,G72,I72,K72,M72)-O72-P72)/3</f>
        <v>0</v>
      </c>
      <c r="R72" s="375">
        <f t="shared" ref="R72:R91" si="38">MAX(F72,H72,J72,L72,N72)</f>
        <v>0</v>
      </c>
      <c r="S72" s="375">
        <f t="shared" ref="S72:S91" si="39">MIN(F72,H72,J72,L72,N72)</f>
        <v>0</v>
      </c>
      <c r="T72" s="376">
        <f t="shared" ref="T72:T91" si="40">(SUM(F72,H72,J72,L72,N72)-R72-S72)/3</f>
        <v>0</v>
      </c>
      <c r="U72" s="377">
        <f t="shared" ref="U72:U91" si="41">+Q72*$U$6</f>
        <v>0</v>
      </c>
      <c r="V72" s="388">
        <f t="shared" ref="V72:V91" si="42">+T72*$V$6</f>
        <v>0</v>
      </c>
      <c r="W72" s="345"/>
      <c r="X72" s="346"/>
      <c r="Y72" s="345"/>
      <c r="Z72" s="346"/>
      <c r="AA72" s="345"/>
      <c r="AB72" s="346"/>
      <c r="AC72" s="345"/>
      <c r="AD72" s="346"/>
      <c r="AE72" s="389">
        <f t="shared" ref="AE72:AE91" si="43">+(W72+Y72+AA72+AC72)/4</f>
        <v>0</v>
      </c>
      <c r="AF72" s="395">
        <f t="shared" ref="AF72:AF91" si="44">+(X72+Z72+AB72+AD72)/4</f>
        <v>0</v>
      </c>
      <c r="AG72" s="375">
        <f t="shared" ref="AG72:AG91" si="45">MAX(W72,Y72,AA72,AC72,AE72)</f>
        <v>0</v>
      </c>
      <c r="AH72" s="375">
        <f t="shared" ref="AH72:AH91" si="46">MIN(W72,Y72,AA72,AC72,AE72)</f>
        <v>0</v>
      </c>
      <c r="AI72" s="376">
        <f t="shared" ref="AI72:AI91" si="47">(SUM(W72,Y72,AA72,AC72,AE72)-AG72-AH72)/3</f>
        <v>0</v>
      </c>
      <c r="AJ72" s="375">
        <f t="shared" ref="AJ72:AJ91" si="48">MAX(X72,Z72,AB72,AD72,AF72)</f>
        <v>0</v>
      </c>
      <c r="AK72" s="375">
        <f t="shared" ref="AK72:AK91" si="49">MIN(X72,Z72,AB72,AD72,AF72)</f>
        <v>0</v>
      </c>
      <c r="AL72" s="376">
        <f t="shared" ref="AL72:AL91" si="50">(SUM(X72,Z72,AB72,AD72,AF72)-AJ72-AK72)/3</f>
        <v>0</v>
      </c>
      <c r="AM72" s="377">
        <f t="shared" ref="AM72:AM91" si="51">+AI72*$AM$6</f>
        <v>0</v>
      </c>
      <c r="AN72" s="378">
        <f t="shared" ref="AN72:AN91" si="52">+AL72*$AN$6</f>
        <v>0</v>
      </c>
      <c r="AO72" s="51">
        <f t="shared" si="30"/>
        <v>0</v>
      </c>
      <c r="AP72" s="364">
        <f t="shared" ref="AP72:AP91" si="53">+AM72</f>
        <v>0</v>
      </c>
      <c r="AQ72" s="364">
        <f t="shared" si="31"/>
        <v>0</v>
      </c>
      <c r="AR72" s="365">
        <f t="shared" ref="AR72:AR91" si="54">+AN72</f>
        <v>0</v>
      </c>
      <c r="AS72" s="366">
        <f t="shared" ref="AS72:AS91" si="55">SUM(AO72:AR72)</f>
        <v>0</v>
      </c>
      <c r="AT72" s="206">
        <f t="shared" si="26"/>
        <v>0</v>
      </c>
    </row>
    <row r="73" spans="1:46" hidden="1" x14ac:dyDescent="0.35">
      <c r="A73" s="502"/>
      <c r="B73" s="92">
        <v>67</v>
      </c>
      <c r="C73" s="95">
        <f>VLOOKUP(B:B,'Start List Kids'!C:F,2,FALSE)</f>
        <v>0</v>
      </c>
      <c r="D73" s="114">
        <f>VLOOKUP(B:B,'Start List Kids'!C:F,4,FALSE)</f>
        <v>0</v>
      </c>
      <c r="E73" s="345"/>
      <c r="F73" s="346"/>
      <c r="G73" s="345"/>
      <c r="H73" s="346"/>
      <c r="I73" s="345"/>
      <c r="J73" s="346"/>
      <c r="K73" s="389">
        <f t="shared" si="32"/>
        <v>0</v>
      </c>
      <c r="L73" s="390">
        <f t="shared" si="33"/>
        <v>0</v>
      </c>
      <c r="M73" s="389">
        <f t="shared" si="34"/>
        <v>0</v>
      </c>
      <c r="N73" s="391">
        <f t="shared" si="35"/>
        <v>0</v>
      </c>
      <c r="O73" s="375">
        <f t="shared" ref="O73:O92" si="56">MAX(E73,G73,I73,K73,M73)</f>
        <v>0</v>
      </c>
      <c r="P73" s="375">
        <f t="shared" si="36"/>
        <v>0</v>
      </c>
      <c r="Q73" s="376">
        <f t="shared" si="37"/>
        <v>0</v>
      </c>
      <c r="R73" s="375">
        <f t="shared" si="38"/>
        <v>0</v>
      </c>
      <c r="S73" s="375">
        <f t="shared" si="39"/>
        <v>0</v>
      </c>
      <c r="T73" s="376">
        <f t="shared" si="40"/>
        <v>0</v>
      </c>
      <c r="U73" s="377">
        <f t="shared" si="41"/>
        <v>0</v>
      </c>
      <c r="V73" s="388">
        <f t="shared" si="42"/>
        <v>0</v>
      </c>
      <c r="W73" s="345"/>
      <c r="X73" s="346"/>
      <c r="Y73" s="345"/>
      <c r="Z73" s="346"/>
      <c r="AA73" s="345"/>
      <c r="AB73" s="346"/>
      <c r="AC73" s="345"/>
      <c r="AD73" s="346"/>
      <c r="AE73" s="389">
        <f t="shared" si="43"/>
        <v>0</v>
      </c>
      <c r="AF73" s="395">
        <f t="shared" si="44"/>
        <v>0</v>
      </c>
      <c r="AG73" s="375">
        <f t="shared" si="45"/>
        <v>0</v>
      </c>
      <c r="AH73" s="375">
        <f t="shared" si="46"/>
        <v>0</v>
      </c>
      <c r="AI73" s="376">
        <f t="shared" si="47"/>
        <v>0</v>
      </c>
      <c r="AJ73" s="375">
        <f t="shared" si="48"/>
        <v>0</v>
      </c>
      <c r="AK73" s="375">
        <f t="shared" si="49"/>
        <v>0</v>
      </c>
      <c r="AL73" s="376">
        <f t="shared" si="50"/>
        <v>0</v>
      </c>
      <c r="AM73" s="377">
        <f t="shared" si="51"/>
        <v>0</v>
      </c>
      <c r="AN73" s="378">
        <f t="shared" si="52"/>
        <v>0</v>
      </c>
      <c r="AO73" s="51">
        <f t="shared" si="30"/>
        <v>0</v>
      </c>
      <c r="AP73" s="364">
        <f t="shared" si="53"/>
        <v>0</v>
      </c>
      <c r="AQ73" s="364">
        <f t="shared" si="31"/>
        <v>0</v>
      </c>
      <c r="AR73" s="365">
        <f t="shared" si="54"/>
        <v>0</v>
      </c>
      <c r="AS73" s="366">
        <f t="shared" si="55"/>
        <v>0</v>
      </c>
      <c r="AT73" s="206">
        <f t="shared" ref="AT73:AT136" si="57">+AS73/$AS$6/$AT$6</f>
        <v>0</v>
      </c>
    </row>
    <row r="74" spans="1:46" hidden="1" x14ac:dyDescent="0.35">
      <c r="A74" s="502"/>
      <c r="B74" s="92">
        <v>68</v>
      </c>
      <c r="C74" s="95">
        <f>VLOOKUP(B:B,'Start List Kids'!C:F,2,FALSE)</f>
        <v>0</v>
      </c>
      <c r="D74" s="114">
        <f>VLOOKUP(B:B,'Start List Kids'!C:F,4,FALSE)</f>
        <v>0</v>
      </c>
      <c r="E74" s="345"/>
      <c r="F74" s="346"/>
      <c r="G74" s="345"/>
      <c r="H74" s="346"/>
      <c r="I74" s="345"/>
      <c r="J74" s="346"/>
      <c r="K74" s="389">
        <f t="shared" si="32"/>
        <v>0</v>
      </c>
      <c r="L74" s="390">
        <f t="shared" si="33"/>
        <v>0</v>
      </c>
      <c r="M74" s="389">
        <f t="shared" si="34"/>
        <v>0</v>
      </c>
      <c r="N74" s="391">
        <f t="shared" si="35"/>
        <v>0</v>
      </c>
      <c r="O74" s="375">
        <f t="shared" si="56"/>
        <v>0</v>
      </c>
      <c r="P74" s="375">
        <f t="shared" si="36"/>
        <v>0</v>
      </c>
      <c r="Q74" s="376">
        <f t="shared" si="37"/>
        <v>0</v>
      </c>
      <c r="R74" s="375">
        <f t="shared" si="38"/>
        <v>0</v>
      </c>
      <c r="S74" s="375">
        <f t="shared" si="39"/>
        <v>0</v>
      </c>
      <c r="T74" s="376">
        <f t="shared" si="40"/>
        <v>0</v>
      </c>
      <c r="U74" s="377">
        <f t="shared" si="41"/>
        <v>0</v>
      </c>
      <c r="V74" s="388">
        <f t="shared" si="42"/>
        <v>0</v>
      </c>
      <c r="W74" s="345"/>
      <c r="X74" s="346"/>
      <c r="Y74" s="345"/>
      <c r="Z74" s="346"/>
      <c r="AA74" s="345"/>
      <c r="AB74" s="346"/>
      <c r="AC74" s="345"/>
      <c r="AD74" s="346"/>
      <c r="AE74" s="389">
        <f t="shared" si="43"/>
        <v>0</v>
      </c>
      <c r="AF74" s="395">
        <f t="shared" si="44"/>
        <v>0</v>
      </c>
      <c r="AG74" s="375">
        <f t="shared" si="45"/>
        <v>0</v>
      </c>
      <c r="AH74" s="375">
        <f t="shared" si="46"/>
        <v>0</v>
      </c>
      <c r="AI74" s="376">
        <f t="shared" si="47"/>
        <v>0</v>
      </c>
      <c r="AJ74" s="375">
        <f t="shared" si="48"/>
        <v>0</v>
      </c>
      <c r="AK74" s="375">
        <f t="shared" si="49"/>
        <v>0</v>
      </c>
      <c r="AL74" s="376">
        <f t="shared" si="50"/>
        <v>0</v>
      </c>
      <c r="AM74" s="377">
        <f t="shared" si="51"/>
        <v>0</v>
      </c>
      <c r="AN74" s="378">
        <f t="shared" si="52"/>
        <v>0</v>
      </c>
      <c r="AO74" s="51">
        <f t="shared" si="30"/>
        <v>0</v>
      </c>
      <c r="AP74" s="364">
        <f t="shared" si="53"/>
        <v>0</v>
      </c>
      <c r="AQ74" s="364">
        <f t="shared" si="31"/>
        <v>0</v>
      </c>
      <c r="AR74" s="365">
        <f t="shared" si="54"/>
        <v>0</v>
      </c>
      <c r="AS74" s="366">
        <f t="shared" si="55"/>
        <v>0</v>
      </c>
      <c r="AT74" s="206">
        <f t="shared" si="57"/>
        <v>0</v>
      </c>
    </row>
    <row r="75" spans="1:46" hidden="1" x14ac:dyDescent="0.35">
      <c r="A75" s="502"/>
      <c r="B75" s="92">
        <v>69</v>
      </c>
      <c r="C75" s="95">
        <f>VLOOKUP(B:B,'Start List Kids'!C:F,2,FALSE)</f>
        <v>0</v>
      </c>
      <c r="D75" s="114">
        <f>VLOOKUP(B:B,'Start List Kids'!C:F,4,FALSE)</f>
        <v>0</v>
      </c>
      <c r="E75" s="345"/>
      <c r="F75" s="346"/>
      <c r="G75" s="345"/>
      <c r="H75" s="346"/>
      <c r="I75" s="345"/>
      <c r="J75" s="346"/>
      <c r="K75" s="389">
        <f t="shared" si="32"/>
        <v>0</v>
      </c>
      <c r="L75" s="390">
        <f t="shared" si="33"/>
        <v>0</v>
      </c>
      <c r="M75" s="389">
        <f t="shared" si="34"/>
        <v>0</v>
      </c>
      <c r="N75" s="391">
        <f t="shared" si="35"/>
        <v>0</v>
      </c>
      <c r="O75" s="375">
        <f t="shared" si="56"/>
        <v>0</v>
      </c>
      <c r="P75" s="375">
        <f t="shared" si="36"/>
        <v>0</v>
      </c>
      <c r="Q75" s="376">
        <f t="shared" si="37"/>
        <v>0</v>
      </c>
      <c r="R75" s="375">
        <f t="shared" si="38"/>
        <v>0</v>
      </c>
      <c r="S75" s="375">
        <f t="shared" si="39"/>
        <v>0</v>
      </c>
      <c r="T75" s="376">
        <f t="shared" si="40"/>
        <v>0</v>
      </c>
      <c r="U75" s="377">
        <f t="shared" si="41"/>
        <v>0</v>
      </c>
      <c r="V75" s="388">
        <f t="shared" si="42"/>
        <v>0</v>
      </c>
      <c r="W75" s="345"/>
      <c r="X75" s="346"/>
      <c r="Y75" s="345"/>
      <c r="Z75" s="346"/>
      <c r="AA75" s="345"/>
      <c r="AB75" s="346"/>
      <c r="AC75" s="345"/>
      <c r="AD75" s="346"/>
      <c r="AE75" s="389">
        <f t="shared" si="43"/>
        <v>0</v>
      </c>
      <c r="AF75" s="395">
        <f t="shared" si="44"/>
        <v>0</v>
      </c>
      <c r="AG75" s="375">
        <f t="shared" si="45"/>
        <v>0</v>
      </c>
      <c r="AH75" s="375">
        <f t="shared" si="46"/>
        <v>0</v>
      </c>
      <c r="AI75" s="376">
        <f t="shared" si="47"/>
        <v>0</v>
      </c>
      <c r="AJ75" s="375">
        <f t="shared" si="48"/>
        <v>0</v>
      </c>
      <c r="AK75" s="375">
        <f t="shared" si="49"/>
        <v>0</v>
      </c>
      <c r="AL75" s="376">
        <f t="shared" si="50"/>
        <v>0</v>
      </c>
      <c r="AM75" s="377">
        <f t="shared" si="51"/>
        <v>0</v>
      </c>
      <c r="AN75" s="378">
        <f t="shared" si="52"/>
        <v>0</v>
      </c>
      <c r="AO75" s="51">
        <f t="shared" si="30"/>
        <v>0</v>
      </c>
      <c r="AP75" s="364">
        <f t="shared" si="53"/>
        <v>0</v>
      </c>
      <c r="AQ75" s="364">
        <f t="shared" si="31"/>
        <v>0</v>
      </c>
      <c r="AR75" s="365">
        <f t="shared" si="54"/>
        <v>0</v>
      </c>
      <c r="AS75" s="366">
        <f t="shared" si="55"/>
        <v>0</v>
      </c>
      <c r="AT75" s="206">
        <f t="shared" si="57"/>
        <v>0</v>
      </c>
    </row>
    <row r="76" spans="1:46" hidden="1" x14ac:dyDescent="0.35">
      <c r="A76" s="502"/>
      <c r="B76" s="92">
        <v>70</v>
      </c>
      <c r="C76" s="95">
        <f>VLOOKUP(B:B,'Start List Kids'!C:F,2,FALSE)</f>
        <v>0</v>
      </c>
      <c r="D76" s="114">
        <f>VLOOKUP(B:B,'Start List Kids'!C:F,4,FALSE)</f>
        <v>0</v>
      </c>
      <c r="E76" s="345"/>
      <c r="F76" s="346"/>
      <c r="G76" s="345"/>
      <c r="H76" s="346"/>
      <c r="I76" s="345"/>
      <c r="J76" s="347"/>
      <c r="K76" s="389">
        <f t="shared" si="32"/>
        <v>0</v>
      </c>
      <c r="L76" s="390">
        <f t="shared" si="33"/>
        <v>0</v>
      </c>
      <c r="M76" s="389">
        <f t="shared" si="34"/>
        <v>0</v>
      </c>
      <c r="N76" s="391">
        <f t="shared" si="35"/>
        <v>0</v>
      </c>
      <c r="O76" s="375">
        <f t="shared" si="56"/>
        <v>0</v>
      </c>
      <c r="P76" s="375">
        <f t="shared" si="36"/>
        <v>0</v>
      </c>
      <c r="Q76" s="376">
        <f t="shared" si="37"/>
        <v>0</v>
      </c>
      <c r="R76" s="375">
        <f t="shared" si="38"/>
        <v>0</v>
      </c>
      <c r="S76" s="375">
        <f t="shared" si="39"/>
        <v>0</v>
      </c>
      <c r="T76" s="376">
        <f t="shared" si="40"/>
        <v>0</v>
      </c>
      <c r="U76" s="377">
        <f t="shared" si="41"/>
        <v>0</v>
      </c>
      <c r="V76" s="388">
        <f t="shared" si="42"/>
        <v>0</v>
      </c>
      <c r="W76" s="349"/>
      <c r="X76" s="346"/>
      <c r="Y76" s="345"/>
      <c r="Z76" s="346"/>
      <c r="AA76" s="345"/>
      <c r="AB76" s="347"/>
      <c r="AC76" s="345"/>
      <c r="AD76" s="347"/>
      <c r="AE76" s="389">
        <f t="shared" si="43"/>
        <v>0</v>
      </c>
      <c r="AF76" s="395">
        <f t="shared" si="44"/>
        <v>0</v>
      </c>
      <c r="AG76" s="375">
        <f t="shared" si="45"/>
        <v>0</v>
      </c>
      <c r="AH76" s="375">
        <f t="shared" si="46"/>
        <v>0</v>
      </c>
      <c r="AI76" s="376">
        <f t="shared" si="47"/>
        <v>0</v>
      </c>
      <c r="AJ76" s="375">
        <f t="shared" si="48"/>
        <v>0</v>
      </c>
      <c r="AK76" s="375">
        <f t="shared" si="49"/>
        <v>0</v>
      </c>
      <c r="AL76" s="376">
        <f t="shared" si="50"/>
        <v>0</v>
      </c>
      <c r="AM76" s="377">
        <f t="shared" si="51"/>
        <v>0</v>
      </c>
      <c r="AN76" s="378">
        <f t="shared" si="52"/>
        <v>0</v>
      </c>
      <c r="AO76" s="51">
        <f t="shared" si="30"/>
        <v>0</v>
      </c>
      <c r="AP76" s="364">
        <f t="shared" si="53"/>
        <v>0</v>
      </c>
      <c r="AQ76" s="364">
        <f t="shared" si="31"/>
        <v>0</v>
      </c>
      <c r="AR76" s="365">
        <f t="shared" si="54"/>
        <v>0</v>
      </c>
      <c r="AS76" s="366">
        <f t="shared" si="55"/>
        <v>0</v>
      </c>
      <c r="AT76" s="206">
        <f t="shared" si="57"/>
        <v>0</v>
      </c>
    </row>
    <row r="77" spans="1:46" hidden="1" x14ac:dyDescent="0.35">
      <c r="A77" s="502"/>
      <c r="B77" s="92">
        <v>71</v>
      </c>
      <c r="C77" s="95">
        <f>VLOOKUP(B:B,'Start List Kids'!C:F,2,FALSE)</f>
        <v>0</v>
      </c>
      <c r="D77" s="114">
        <f>VLOOKUP(B:B,'Start List Kids'!C:F,4,FALSE)</f>
        <v>0</v>
      </c>
      <c r="E77" s="345"/>
      <c r="F77" s="346"/>
      <c r="G77" s="345"/>
      <c r="H77" s="346"/>
      <c r="I77" s="345"/>
      <c r="J77" s="347"/>
      <c r="K77" s="389">
        <f t="shared" si="32"/>
        <v>0</v>
      </c>
      <c r="L77" s="390">
        <f t="shared" si="33"/>
        <v>0</v>
      </c>
      <c r="M77" s="389">
        <f t="shared" si="34"/>
        <v>0</v>
      </c>
      <c r="N77" s="391">
        <f t="shared" si="35"/>
        <v>0</v>
      </c>
      <c r="O77" s="375">
        <f t="shared" si="56"/>
        <v>0</v>
      </c>
      <c r="P77" s="375">
        <f t="shared" si="36"/>
        <v>0</v>
      </c>
      <c r="Q77" s="376">
        <f t="shared" si="37"/>
        <v>0</v>
      </c>
      <c r="R77" s="375">
        <f t="shared" si="38"/>
        <v>0</v>
      </c>
      <c r="S77" s="375">
        <f t="shared" si="39"/>
        <v>0</v>
      </c>
      <c r="T77" s="376">
        <f t="shared" si="40"/>
        <v>0</v>
      </c>
      <c r="U77" s="377">
        <f t="shared" si="41"/>
        <v>0</v>
      </c>
      <c r="V77" s="388">
        <f t="shared" si="42"/>
        <v>0</v>
      </c>
      <c r="W77" s="349"/>
      <c r="X77" s="346"/>
      <c r="Y77" s="345"/>
      <c r="Z77" s="346"/>
      <c r="AA77" s="345"/>
      <c r="AB77" s="347"/>
      <c r="AC77" s="345"/>
      <c r="AD77" s="347"/>
      <c r="AE77" s="389">
        <f t="shared" si="43"/>
        <v>0</v>
      </c>
      <c r="AF77" s="395">
        <f t="shared" si="44"/>
        <v>0</v>
      </c>
      <c r="AG77" s="375">
        <f t="shared" si="45"/>
        <v>0</v>
      </c>
      <c r="AH77" s="375">
        <f t="shared" si="46"/>
        <v>0</v>
      </c>
      <c r="AI77" s="376">
        <f t="shared" si="47"/>
        <v>0</v>
      </c>
      <c r="AJ77" s="375">
        <f t="shared" si="48"/>
        <v>0</v>
      </c>
      <c r="AK77" s="375">
        <f t="shared" si="49"/>
        <v>0</v>
      </c>
      <c r="AL77" s="376">
        <f t="shared" si="50"/>
        <v>0</v>
      </c>
      <c r="AM77" s="377">
        <f t="shared" si="51"/>
        <v>0</v>
      </c>
      <c r="AN77" s="378">
        <f t="shared" si="52"/>
        <v>0</v>
      </c>
      <c r="AO77" s="51">
        <f t="shared" si="30"/>
        <v>0</v>
      </c>
      <c r="AP77" s="364">
        <f t="shared" si="53"/>
        <v>0</v>
      </c>
      <c r="AQ77" s="364">
        <f t="shared" si="31"/>
        <v>0</v>
      </c>
      <c r="AR77" s="365">
        <f t="shared" si="54"/>
        <v>0</v>
      </c>
      <c r="AS77" s="366">
        <f t="shared" si="55"/>
        <v>0</v>
      </c>
      <c r="AT77" s="206">
        <f t="shared" si="57"/>
        <v>0</v>
      </c>
    </row>
    <row r="78" spans="1:46" hidden="1" x14ac:dyDescent="0.35">
      <c r="A78" s="502"/>
      <c r="B78" s="92">
        <v>72</v>
      </c>
      <c r="C78" s="95">
        <f>VLOOKUP(B:B,'Start List Kids'!C:F,2,FALSE)</f>
        <v>0</v>
      </c>
      <c r="D78" s="114">
        <f>VLOOKUP(B:B,'Start List Kids'!C:F,4,FALSE)</f>
        <v>0</v>
      </c>
      <c r="E78" s="345"/>
      <c r="F78" s="346"/>
      <c r="G78" s="345"/>
      <c r="H78" s="346"/>
      <c r="I78" s="345"/>
      <c r="J78" s="347"/>
      <c r="K78" s="389">
        <f t="shared" si="32"/>
        <v>0</v>
      </c>
      <c r="L78" s="390">
        <f t="shared" si="33"/>
        <v>0</v>
      </c>
      <c r="M78" s="389">
        <f t="shared" si="34"/>
        <v>0</v>
      </c>
      <c r="N78" s="391">
        <f t="shared" si="35"/>
        <v>0</v>
      </c>
      <c r="O78" s="375">
        <f t="shared" si="56"/>
        <v>0</v>
      </c>
      <c r="P78" s="375">
        <f t="shared" si="36"/>
        <v>0</v>
      </c>
      <c r="Q78" s="376">
        <f t="shared" si="37"/>
        <v>0</v>
      </c>
      <c r="R78" s="375">
        <f t="shared" si="38"/>
        <v>0</v>
      </c>
      <c r="S78" s="375">
        <f t="shared" si="39"/>
        <v>0</v>
      </c>
      <c r="T78" s="376">
        <f t="shared" si="40"/>
        <v>0</v>
      </c>
      <c r="U78" s="377">
        <f t="shared" si="41"/>
        <v>0</v>
      </c>
      <c r="V78" s="388">
        <f t="shared" si="42"/>
        <v>0</v>
      </c>
      <c r="W78" s="348"/>
      <c r="X78" s="346"/>
      <c r="Y78" s="345"/>
      <c r="Z78" s="346"/>
      <c r="AA78" s="345"/>
      <c r="AB78" s="347"/>
      <c r="AC78" s="345"/>
      <c r="AD78" s="347"/>
      <c r="AE78" s="389">
        <f t="shared" si="43"/>
        <v>0</v>
      </c>
      <c r="AF78" s="395">
        <f t="shared" si="44"/>
        <v>0</v>
      </c>
      <c r="AG78" s="375">
        <f t="shared" si="45"/>
        <v>0</v>
      </c>
      <c r="AH78" s="375">
        <f t="shared" si="46"/>
        <v>0</v>
      </c>
      <c r="AI78" s="376">
        <f t="shared" si="47"/>
        <v>0</v>
      </c>
      <c r="AJ78" s="375">
        <f t="shared" si="48"/>
        <v>0</v>
      </c>
      <c r="AK78" s="375">
        <f t="shared" si="49"/>
        <v>0</v>
      </c>
      <c r="AL78" s="376">
        <f t="shared" si="50"/>
        <v>0</v>
      </c>
      <c r="AM78" s="377">
        <f t="shared" si="51"/>
        <v>0</v>
      </c>
      <c r="AN78" s="378">
        <f t="shared" si="52"/>
        <v>0</v>
      </c>
      <c r="AO78" s="51">
        <f t="shared" si="30"/>
        <v>0</v>
      </c>
      <c r="AP78" s="364">
        <f t="shared" si="53"/>
        <v>0</v>
      </c>
      <c r="AQ78" s="364">
        <f t="shared" si="31"/>
        <v>0</v>
      </c>
      <c r="AR78" s="365">
        <f t="shared" si="54"/>
        <v>0</v>
      </c>
      <c r="AS78" s="366">
        <f t="shared" si="55"/>
        <v>0</v>
      </c>
      <c r="AT78" s="206">
        <f t="shared" si="57"/>
        <v>0</v>
      </c>
    </row>
    <row r="79" spans="1:46" hidden="1" x14ac:dyDescent="0.35">
      <c r="A79" s="502"/>
      <c r="B79" s="92">
        <v>73</v>
      </c>
      <c r="C79" s="95">
        <f>VLOOKUP(B:B,'Start List Kids'!C:F,2,FALSE)</f>
        <v>0</v>
      </c>
      <c r="D79" s="114">
        <f>VLOOKUP(B:B,'Start List Kids'!C:F,4,FALSE)</f>
        <v>0</v>
      </c>
      <c r="E79" s="345"/>
      <c r="F79" s="346"/>
      <c r="G79" s="345"/>
      <c r="H79" s="346"/>
      <c r="I79" s="345"/>
      <c r="J79" s="347"/>
      <c r="K79" s="389">
        <f t="shared" si="32"/>
        <v>0</v>
      </c>
      <c r="L79" s="390">
        <f t="shared" si="33"/>
        <v>0</v>
      </c>
      <c r="M79" s="389">
        <f t="shared" si="34"/>
        <v>0</v>
      </c>
      <c r="N79" s="391">
        <f t="shared" si="35"/>
        <v>0</v>
      </c>
      <c r="O79" s="375">
        <f t="shared" si="56"/>
        <v>0</v>
      </c>
      <c r="P79" s="375">
        <f t="shared" si="36"/>
        <v>0</v>
      </c>
      <c r="Q79" s="376">
        <f t="shared" si="37"/>
        <v>0</v>
      </c>
      <c r="R79" s="375">
        <f t="shared" si="38"/>
        <v>0</v>
      </c>
      <c r="S79" s="375">
        <f t="shared" si="39"/>
        <v>0</v>
      </c>
      <c r="T79" s="376">
        <f t="shared" si="40"/>
        <v>0</v>
      </c>
      <c r="U79" s="377">
        <f t="shared" si="41"/>
        <v>0</v>
      </c>
      <c r="V79" s="388">
        <f t="shared" si="42"/>
        <v>0</v>
      </c>
      <c r="W79" s="350"/>
      <c r="X79" s="346"/>
      <c r="Y79" s="345"/>
      <c r="Z79" s="346"/>
      <c r="AA79" s="345"/>
      <c r="AB79" s="347"/>
      <c r="AC79" s="345"/>
      <c r="AD79" s="347"/>
      <c r="AE79" s="389">
        <f t="shared" si="43"/>
        <v>0</v>
      </c>
      <c r="AF79" s="395">
        <f t="shared" si="44"/>
        <v>0</v>
      </c>
      <c r="AG79" s="375">
        <f t="shared" si="45"/>
        <v>0</v>
      </c>
      <c r="AH79" s="375">
        <f t="shared" si="46"/>
        <v>0</v>
      </c>
      <c r="AI79" s="376">
        <f t="shared" si="47"/>
        <v>0</v>
      </c>
      <c r="AJ79" s="375">
        <f t="shared" si="48"/>
        <v>0</v>
      </c>
      <c r="AK79" s="375">
        <f t="shared" si="49"/>
        <v>0</v>
      </c>
      <c r="AL79" s="376">
        <f t="shared" si="50"/>
        <v>0</v>
      </c>
      <c r="AM79" s="377">
        <f t="shared" si="51"/>
        <v>0</v>
      </c>
      <c r="AN79" s="378">
        <f t="shared" si="52"/>
        <v>0</v>
      </c>
      <c r="AO79" s="51">
        <f t="shared" si="30"/>
        <v>0</v>
      </c>
      <c r="AP79" s="364">
        <f t="shared" si="53"/>
        <v>0</v>
      </c>
      <c r="AQ79" s="364">
        <f t="shared" si="31"/>
        <v>0</v>
      </c>
      <c r="AR79" s="365">
        <f t="shared" si="54"/>
        <v>0</v>
      </c>
      <c r="AS79" s="366">
        <f t="shared" si="55"/>
        <v>0</v>
      </c>
      <c r="AT79" s="206">
        <f t="shared" si="57"/>
        <v>0</v>
      </c>
    </row>
    <row r="80" spans="1:46" hidden="1" x14ac:dyDescent="0.35">
      <c r="A80" s="502"/>
      <c r="B80" s="92">
        <v>74</v>
      </c>
      <c r="C80" s="95">
        <f>VLOOKUP(B:B,'Start List Kids'!C:F,2,FALSE)</f>
        <v>0</v>
      </c>
      <c r="D80" s="114">
        <f>VLOOKUP(B:B,'Start List Kids'!C:F,4,FALSE)</f>
        <v>0</v>
      </c>
      <c r="E80" s="345"/>
      <c r="F80" s="346"/>
      <c r="G80" s="345"/>
      <c r="H80" s="346"/>
      <c r="I80" s="345"/>
      <c r="J80" s="347"/>
      <c r="K80" s="389">
        <f t="shared" si="32"/>
        <v>0</v>
      </c>
      <c r="L80" s="390">
        <f t="shared" si="33"/>
        <v>0</v>
      </c>
      <c r="M80" s="389">
        <f t="shared" si="34"/>
        <v>0</v>
      </c>
      <c r="N80" s="391">
        <f t="shared" si="35"/>
        <v>0</v>
      </c>
      <c r="O80" s="375">
        <f t="shared" si="56"/>
        <v>0</v>
      </c>
      <c r="P80" s="375">
        <f t="shared" si="36"/>
        <v>0</v>
      </c>
      <c r="Q80" s="376">
        <f t="shared" si="37"/>
        <v>0</v>
      </c>
      <c r="R80" s="375">
        <f t="shared" si="38"/>
        <v>0</v>
      </c>
      <c r="S80" s="375">
        <f t="shared" si="39"/>
        <v>0</v>
      </c>
      <c r="T80" s="376">
        <f t="shared" si="40"/>
        <v>0</v>
      </c>
      <c r="U80" s="377">
        <f t="shared" si="41"/>
        <v>0</v>
      </c>
      <c r="V80" s="388">
        <f t="shared" si="42"/>
        <v>0</v>
      </c>
      <c r="W80" s="349"/>
      <c r="X80" s="346"/>
      <c r="Y80" s="345"/>
      <c r="Z80" s="346"/>
      <c r="AA80" s="345"/>
      <c r="AB80" s="347"/>
      <c r="AC80" s="345"/>
      <c r="AD80" s="347"/>
      <c r="AE80" s="389">
        <f t="shared" si="43"/>
        <v>0</v>
      </c>
      <c r="AF80" s="395">
        <f t="shared" si="44"/>
        <v>0</v>
      </c>
      <c r="AG80" s="375">
        <f t="shared" si="45"/>
        <v>0</v>
      </c>
      <c r="AH80" s="375">
        <f t="shared" si="46"/>
        <v>0</v>
      </c>
      <c r="AI80" s="376">
        <f t="shared" si="47"/>
        <v>0</v>
      </c>
      <c r="AJ80" s="375">
        <f t="shared" si="48"/>
        <v>0</v>
      </c>
      <c r="AK80" s="375">
        <f t="shared" si="49"/>
        <v>0</v>
      </c>
      <c r="AL80" s="376">
        <f t="shared" si="50"/>
        <v>0</v>
      </c>
      <c r="AM80" s="377">
        <f t="shared" si="51"/>
        <v>0</v>
      </c>
      <c r="AN80" s="378">
        <f t="shared" si="52"/>
        <v>0</v>
      </c>
      <c r="AO80" s="51">
        <f t="shared" si="30"/>
        <v>0</v>
      </c>
      <c r="AP80" s="364">
        <f t="shared" si="53"/>
        <v>0</v>
      </c>
      <c r="AQ80" s="364">
        <f t="shared" si="31"/>
        <v>0</v>
      </c>
      <c r="AR80" s="365">
        <f t="shared" si="54"/>
        <v>0</v>
      </c>
      <c r="AS80" s="366">
        <f t="shared" si="55"/>
        <v>0</v>
      </c>
      <c r="AT80" s="206">
        <f t="shared" si="57"/>
        <v>0</v>
      </c>
    </row>
    <row r="81" spans="1:46" hidden="1" x14ac:dyDescent="0.35">
      <c r="A81" s="502"/>
      <c r="B81" s="92">
        <v>75</v>
      </c>
      <c r="C81" s="95">
        <f>VLOOKUP(B:B,'Start List Kids'!C:F,2,FALSE)</f>
        <v>0</v>
      </c>
      <c r="D81" s="114">
        <f>VLOOKUP(B:B,'Start List Kids'!C:F,4,FALSE)</f>
        <v>0</v>
      </c>
      <c r="E81" s="345"/>
      <c r="F81" s="346"/>
      <c r="G81" s="345"/>
      <c r="H81" s="346"/>
      <c r="I81" s="345"/>
      <c r="J81" s="347"/>
      <c r="K81" s="389">
        <f t="shared" si="32"/>
        <v>0</v>
      </c>
      <c r="L81" s="390">
        <f t="shared" si="33"/>
        <v>0</v>
      </c>
      <c r="M81" s="389">
        <f t="shared" si="34"/>
        <v>0</v>
      </c>
      <c r="N81" s="391">
        <f t="shared" si="35"/>
        <v>0</v>
      </c>
      <c r="O81" s="375">
        <f t="shared" si="56"/>
        <v>0</v>
      </c>
      <c r="P81" s="375">
        <f t="shared" si="36"/>
        <v>0</v>
      </c>
      <c r="Q81" s="376">
        <f t="shared" si="37"/>
        <v>0</v>
      </c>
      <c r="R81" s="375">
        <f t="shared" si="38"/>
        <v>0</v>
      </c>
      <c r="S81" s="375">
        <f t="shared" si="39"/>
        <v>0</v>
      </c>
      <c r="T81" s="376">
        <f t="shared" si="40"/>
        <v>0</v>
      </c>
      <c r="U81" s="377">
        <f t="shared" si="41"/>
        <v>0</v>
      </c>
      <c r="V81" s="388">
        <f t="shared" si="42"/>
        <v>0</v>
      </c>
      <c r="W81" s="349"/>
      <c r="X81" s="346"/>
      <c r="Y81" s="345"/>
      <c r="Z81" s="346"/>
      <c r="AA81" s="345"/>
      <c r="AB81" s="347"/>
      <c r="AC81" s="345"/>
      <c r="AD81" s="347"/>
      <c r="AE81" s="389">
        <f t="shared" si="43"/>
        <v>0</v>
      </c>
      <c r="AF81" s="395">
        <f t="shared" si="44"/>
        <v>0</v>
      </c>
      <c r="AG81" s="375">
        <f t="shared" si="45"/>
        <v>0</v>
      </c>
      <c r="AH81" s="375">
        <f t="shared" si="46"/>
        <v>0</v>
      </c>
      <c r="AI81" s="376">
        <f t="shared" si="47"/>
        <v>0</v>
      </c>
      <c r="AJ81" s="375">
        <f t="shared" si="48"/>
        <v>0</v>
      </c>
      <c r="AK81" s="375">
        <f t="shared" si="49"/>
        <v>0</v>
      </c>
      <c r="AL81" s="376">
        <f t="shared" si="50"/>
        <v>0</v>
      </c>
      <c r="AM81" s="377">
        <f t="shared" si="51"/>
        <v>0</v>
      </c>
      <c r="AN81" s="378">
        <f t="shared" si="52"/>
        <v>0</v>
      </c>
      <c r="AO81" s="51">
        <f t="shared" si="30"/>
        <v>0</v>
      </c>
      <c r="AP81" s="364">
        <f t="shared" si="53"/>
        <v>0</v>
      </c>
      <c r="AQ81" s="364">
        <f t="shared" si="31"/>
        <v>0</v>
      </c>
      <c r="AR81" s="365">
        <f t="shared" si="54"/>
        <v>0</v>
      </c>
      <c r="AS81" s="366">
        <f t="shared" si="55"/>
        <v>0</v>
      </c>
      <c r="AT81" s="206">
        <f t="shared" si="57"/>
        <v>0</v>
      </c>
    </row>
    <row r="82" spans="1:46" hidden="1" x14ac:dyDescent="0.35">
      <c r="A82" s="502"/>
      <c r="B82" s="92">
        <v>76</v>
      </c>
      <c r="C82" s="95">
        <f>VLOOKUP(B:B,'Start List Kids'!C:F,2,FALSE)</f>
        <v>0</v>
      </c>
      <c r="D82" s="114">
        <f>VLOOKUP(B:B,'Start List Kids'!C:F,4,FALSE)</f>
        <v>0</v>
      </c>
      <c r="E82" s="345"/>
      <c r="F82" s="346"/>
      <c r="G82" s="345"/>
      <c r="H82" s="346"/>
      <c r="I82" s="345"/>
      <c r="J82" s="347"/>
      <c r="K82" s="389">
        <f t="shared" si="32"/>
        <v>0</v>
      </c>
      <c r="L82" s="390">
        <f t="shared" si="33"/>
        <v>0</v>
      </c>
      <c r="M82" s="389">
        <f t="shared" si="34"/>
        <v>0</v>
      </c>
      <c r="N82" s="391">
        <f t="shared" si="35"/>
        <v>0</v>
      </c>
      <c r="O82" s="375">
        <f t="shared" si="56"/>
        <v>0</v>
      </c>
      <c r="P82" s="375">
        <f t="shared" si="36"/>
        <v>0</v>
      </c>
      <c r="Q82" s="376">
        <f t="shared" si="37"/>
        <v>0</v>
      </c>
      <c r="R82" s="375">
        <f t="shared" si="38"/>
        <v>0</v>
      </c>
      <c r="S82" s="375">
        <f t="shared" si="39"/>
        <v>0</v>
      </c>
      <c r="T82" s="376">
        <f t="shared" si="40"/>
        <v>0</v>
      </c>
      <c r="U82" s="377">
        <f t="shared" si="41"/>
        <v>0</v>
      </c>
      <c r="V82" s="388">
        <f t="shared" si="42"/>
        <v>0</v>
      </c>
      <c r="W82" s="348"/>
      <c r="X82" s="346"/>
      <c r="Y82" s="345"/>
      <c r="Z82" s="346"/>
      <c r="AA82" s="345"/>
      <c r="AB82" s="347"/>
      <c r="AC82" s="345"/>
      <c r="AD82" s="347"/>
      <c r="AE82" s="389">
        <f t="shared" si="43"/>
        <v>0</v>
      </c>
      <c r="AF82" s="395">
        <f t="shared" si="44"/>
        <v>0</v>
      </c>
      <c r="AG82" s="375">
        <f t="shared" si="45"/>
        <v>0</v>
      </c>
      <c r="AH82" s="375">
        <f t="shared" si="46"/>
        <v>0</v>
      </c>
      <c r="AI82" s="376">
        <f t="shared" si="47"/>
        <v>0</v>
      </c>
      <c r="AJ82" s="375">
        <f t="shared" si="48"/>
        <v>0</v>
      </c>
      <c r="AK82" s="375">
        <f t="shared" si="49"/>
        <v>0</v>
      </c>
      <c r="AL82" s="376">
        <f t="shared" si="50"/>
        <v>0</v>
      </c>
      <c r="AM82" s="377">
        <f t="shared" si="51"/>
        <v>0</v>
      </c>
      <c r="AN82" s="378">
        <f t="shared" si="52"/>
        <v>0</v>
      </c>
      <c r="AO82" s="51">
        <f t="shared" si="30"/>
        <v>0</v>
      </c>
      <c r="AP82" s="364">
        <f t="shared" si="53"/>
        <v>0</v>
      </c>
      <c r="AQ82" s="364">
        <f t="shared" si="31"/>
        <v>0</v>
      </c>
      <c r="AR82" s="365">
        <f t="shared" si="54"/>
        <v>0</v>
      </c>
      <c r="AS82" s="366">
        <f t="shared" si="55"/>
        <v>0</v>
      </c>
      <c r="AT82" s="206">
        <f t="shared" si="57"/>
        <v>0</v>
      </c>
    </row>
    <row r="83" spans="1:46" hidden="1" x14ac:dyDescent="0.35">
      <c r="A83" s="502"/>
      <c r="B83" s="92">
        <v>77</v>
      </c>
      <c r="C83" s="95">
        <f>VLOOKUP(B:B,'Start List Kids'!C:F,2,FALSE)</f>
        <v>0</v>
      </c>
      <c r="D83" s="114">
        <f>VLOOKUP(B:B,'Start List Kids'!C:F,4,FALSE)</f>
        <v>0</v>
      </c>
      <c r="E83" s="345"/>
      <c r="F83" s="346"/>
      <c r="G83" s="345"/>
      <c r="H83" s="346"/>
      <c r="I83" s="345"/>
      <c r="J83" s="347"/>
      <c r="K83" s="389">
        <f t="shared" si="32"/>
        <v>0</v>
      </c>
      <c r="L83" s="390">
        <f t="shared" si="33"/>
        <v>0</v>
      </c>
      <c r="M83" s="389">
        <f t="shared" si="34"/>
        <v>0</v>
      </c>
      <c r="N83" s="391">
        <f t="shared" si="35"/>
        <v>0</v>
      </c>
      <c r="O83" s="375">
        <f t="shared" si="56"/>
        <v>0</v>
      </c>
      <c r="P83" s="375">
        <f t="shared" si="36"/>
        <v>0</v>
      </c>
      <c r="Q83" s="376">
        <f t="shared" si="37"/>
        <v>0</v>
      </c>
      <c r="R83" s="375">
        <f t="shared" si="38"/>
        <v>0</v>
      </c>
      <c r="S83" s="375">
        <f t="shared" si="39"/>
        <v>0</v>
      </c>
      <c r="T83" s="376">
        <f t="shared" si="40"/>
        <v>0</v>
      </c>
      <c r="U83" s="377">
        <f t="shared" si="41"/>
        <v>0</v>
      </c>
      <c r="V83" s="388">
        <f t="shared" si="42"/>
        <v>0</v>
      </c>
      <c r="W83" s="351"/>
      <c r="X83" s="346"/>
      <c r="Y83" s="345"/>
      <c r="Z83" s="346"/>
      <c r="AA83" s="345"/>
      <c r="AB83" s="347"/>
      <c r="AC83" s="345"/>
      <c r="AD83" s="347"/>
      <c r="AE83" s="389">
        <f t="shared" si="43"/>
        <v>0</v>
      </c>
      <c r="AF83" s="395">
        <f t="shared" si="44"/>
        <v>0</v>
      </c>
      <c r="AG83" s="375">
        <f t="shared" si="45"/>
        <v>0</v>
      </c>
      <c r="AH83" s="375">
        <f t="shared" si="46"/>
        <v>0</v>
      </c>
      <c r="AI83" s="376">
        <f t="shared" si="47"/>
        <v>0</v>
      </c>
      <c r="AJ83" s="375">
        <f t="shared" si="48"/>
        <v>0</v>
      </c>
      <c r="AK83" s="375">
        <f t="shared" si="49"/>
        <v>0</v>
      </c>
      <c r="AL83" s="376">
        <f t="shared" si="50"/>
        <v>0</v>
      </c>
      <c r="AM83" s="377">
        <f t="shared" si="51"/>
        <v>0</v>
      </c>
      <c r="AN83" s="378">
        <f t="shared" si="52"/>
        <v>0</v>
      </c>
      <c r="AO83" s="51">
        <f t="shared" si="30"/>
        <v>0</v>
      </c>
      <c r="AP83" s="364">
        <f t="shared" si="53"/>
        <v>0</v>
      </c>
      <c r="AQ83" s="364">
        <f t="shared" si="31"/>
        <v>0</v>
      </c>
      <c r="AR83" s="365">
        <f t="shared" si="54"/>
        <v>0</v>
      </c>
      <c r="AS83" s="366">
        <f t="shared" si="55"/>
        <v>0</v>
      </c>
      <c r="AT83" s="206">
        <f t="shared" si="57"/>
        <v>0</v>
      </c>
    </row>
    <row r="84" spans="1:46" hidden="1" x14ac:dyDescent="0.35">
      <c r="A84" s="502"/>
      <c r="B84" s="92">
        <v>78</v>
      </c>
      <c r="C84" s="95">
        <f>VLOOKUP(B:B,'Start List Kids'!C:F,2,FALSE)</f>
        <v>0</v>
      </c>
      <c r="D84" s="114">
        <f>VLOOKUP(B:B,'Start List Kids'!C:F,4,FALSE)</f>
        <v>0</v>
      </c>
      <c r="E84" s="345"/>
      <c r="F84" s="346"/>
      <c r="G84" s="345"/>
      <c r="H84" s="346"/>
      <c r="I84" s="345"/>
      <c r="J84" s="347"/>
      <c r="K84" s="389">
        <f t="shared" si="32"/>
        <v>0</v>
      </c>
      <c r="L84" s="390">
        <f t="shared" si="33"/>
        <v>0</v>
      </c>
      <c r="M84" s="389">
        <f t="shared" si="34"/>
        <v>0</v>
      </c>
      <c r="N84" s="391">
        <f t="shared" si="35"/>
        <v>0</v>
      </c>
      <c r="O84" s="375">
        <f t="shared" si="56"/>
        <v>0</v>
      </c>
      <c r="P84" s="375">
        <f t="shared" si="36"/>
        <v>0</v>
      </c>
      <c r="Q84" s="376">
        <f t="shared" si="37"/>
        <v>0</v>
      </c>
      <c r="R84" s="375">
        <f t="shared" si="38"/>
        <v>0</v>
      </c>
      <c r="S84" s="375">
        <f t="shared" si="39"/>
        <v>0</v>
      </c>
      <c r="T84" s="376">
        <f t="shared" si="40"/>
        <v>0</v>
      </c>
      <c r="U84" s="377">
        <f t="shared" si="41"/>
        <v>0</v>
      </c>
      <c r="V84" s="388">
        <f t="shared" si="42"/>
        <v>0</v>
      </c>
      <c r="W84" s="351"/>
      <c r="X84" s="346"/>
      <c r="Y84" s="345"/>
      <c r="Z84" s="346"/>
      <c r="AA84" s="345"/>
      <c r="AB84" s="347"/>
      <c r="AC84" s="345"/>
      <c r="AD84" s="347"/>
      <c r="AE84" s="389">
        <f t="shared" si="43"/>
        <v>0</v>
      </c>
      <c r="AF84" s="395">
        <f t="shared" si="44"/>
        <v>0</v>
      </c>
      <c r="AG84" s="375">
        <f t="shared" si="45"/>
        <v>0</v>
      </c>
      <c r="AH84" s="375">
        <f t="shared" si="46"/>
        <v>0</v>
      </c>
      <c r="AI84" s="376">
        <f t="shared" si="47"/>
        <v>0</v>
      </c>
      <c r="AJ84" s="375">
        <f t="shared" si="48"/>
        <v>0</v>
      </c>
      <c r="AK84" s="375">
        <f t="shared" si="49"/>
        <v>0</v>
      </c>
      <c r="AL84" s="376">
        <f t="shared" si="50"/>
        <v>0</v>
      </c>
      <c r="AM84" s="377">
        <f t="shared" si="51"/>
        <v>0</v>
      </c>
      <c r="AN84" s="378">
        <f t="shared" si="52"/>
        <v>0</v>
      </c>
      <c r="AO84" s="51">
        <f t="shared" si="30"/>
        <v>0</v>
      </c>
      <c r="AP84" s="364">
        <f t="shared" si="53"/>
        <v>0</v>
      </c>
      <c r="AQ84" s="364">
        <f t="shared" si="31"/>
        <v>0</v>
      </c>
      <c r="AR84" s="365">
        <f t="shared" si="54"/>
        <v>0</v>
      </c>
      <c r="AS84" s="366">
        <f t="shared" si="55"/>
        <v>0</v>
      </c>
      <c r="AT84" s="206">
        <f t="shared" si="57"/>
        <v>0</v>
      </c>
    </row>
    <row r="85" spans="1:46" hidden="1" x14ac:dyDescent="0.35">
      <c r="A85" s="502"/>
      <c r="B85" s="92">
        <v>79</v>
      </c>
      <c r="C85" s="95">
        <f>VLOOKUP(B:B,'Start List Kids'!C:F,2,FALSE)</f>
        <v>0</v>
      </c>
      <c r="D85" s="114">
        <f>VLOOKUP(B:B,'Start List Kids'!C:F,4,FALSE)</f>
        <v>0</v>
      </c>
      <c r="E85" s="345"/>
      <c r="F85" s="346"/>
      <c r="G85" s="345"/>
      <c r="H85" s="346"/>
      <c r="I85" s="345"/>
      <c r="J85" s="347"/>
      <c r="K85" s="389">
        <f t="shared" si="32"/>
        <v>0</v>
      </c>
      <c r="L85" s="390">
        <f t="shared" si="33"/>
        <v>0</v>
      </c>
      <c r="M85" s="389">
        <f t="shared" si="34"/>
        <v>0</v>
      </c>
      <c r="N85" s="391">
        <f t="shared" si="35"/>
        <v>0</v>
      </c>
      <c r="O85" s="375">
        <f t="shared" si="56"/>
        <v>0</v>
      </c>
      <c r="P85" s="375">
        <f t="shared" si="36"/>
        <v>0</v>
      </c>
      <c r="Q85" s="376">
        <f t="shared" si="37"/>
        <v>0</v>
      </c>
      <c r="R85" s="375">
        <f t="shared" si="38"/>
        <v>0</v>
      </c>
      <c r="S85" s="375">
        <f t="shared" si="39"/>
        <v>0</v>
      </c>
      <c r="T85" s="376">
        <f t="shared" si="40"/>
        <v>0</v>
      </c>
      <c r="U85" s="377">
        <f t="shared" si="41"/>
        <v>0</v>
      </c>
      <c r="V85" s="388">
        <f t="shared" si="42"/>
        <v>0</v>
      </c>
      <c r="W85" s="351"/>
      <c r="X85" s="346"/>
      <c r="Y85" s="345"/>
      <c r="Z85" s="346"/>
      <c r="AA85" s="345"/>
      <c r="AB85" s="347"/>
      <c r="AC85" s="345"/>
      <c r="AD85" s="347"/>
      <c r="AE85" s="389">
        <f t="shared" si="43"/>
        <v>0</v>
      </c>
      <c r="AF85" s="395">
        <f t="shared" si="44"/>
        <v>0</v>
      </c>
      <c r="AG85" s="375">
        <f t="shared" si="45"/>
        <v>0</v>
      </c>
      <c r="AH85" s="375">
        <f t="shared" si="46"/>
        <v>0</v>
      </c>
      <c r="AI85" s="376">
        <f t="shared" si="47"/>
        <v>0</v>
      </c>
      <c r="AJ85" s="375">
        <f t="shared" si="48"/>
        <v>0</v>
      </c>
      <c r="AK85" s="375">
        <f t="shared" si="49"/>
        <v>0</v>
      </c>
      <c r="AL85" s="376">
        <f t="shared" si="50"/>
        <v>0</v>
      </c>
      <c r="AM85" s="377">
        <f t="shared" si="51"/>
        <v>0</v>
      </c>
      <c r="AN85" s="378">
        <f t="shared" si="52"/>
        <v>0</v>
      </c>
      <c r="AO85" s="51">
        <f t="shared" si="30"/>
        <v>0</v>
      </c>
      <c r="AP85" s="364">
        <f t="shared" si="53"/>
        <v>0</v>
      </c>
      <c r="AQ85" s="364">
        <f t="shared" si="31"/>
        <v>0</v>
      </c>
      <c r="AR85" s="365">
        <f t="shared" si="54"/>
        <v>0</v>
      </c>
      <c r="AS85" s="366">
        <f t="shared" si="55"/>
        <v>0</v>
      </c>
      <c r="AT85" s="206">
        <f t="shared" si="57"/>
        <v>0</v>
      </c>
    </row>
    <row r="86" spans="1:46" hidden="1" x14ac:dyDescent="0.35">
      <c r="A86" s="502"/>
      <c r="B86" s="92">
        <v>80</v>
      </c>
      <c r="C86" s="95">
        <f>VLOOKUP(B:B,'Start List Kids'!C:F,2,FALSE)</f>
        <v>0</v>
      </c>
      <c r="D86" s="114">
        <f>VLOOKUP(B:B,'Start List Kids'!C:F,4,FALSE)</f>
        <v>0</v>
      </c>
      <c r="E86" s="345"/>
      <c r="F86" s="346"/>
      <c r="G86" s="345"/>
      <c r="H86" s="346"/>
      <c r="I86" s="345"/>
      <c r="J86" s="347"/>
      <c r="K86" s="389">
        <f t="shared" si="32"/>
        <v>0</v>
      </c>
      <c r="L86" s="390">
        <f t="shared" si="33"/>
        <v>0</v>
      </c>
      <c r="M86" s="389">
        <f t="shared" si="34"/>
        <v>0</v>
      </c>
      <c r="N86" s="391">
        <f t="shared" si="35"/>
        <v>0</v>
      </c>
      <c r="O86" s="375">
        <f t="shared" si="56"/>
        <v>0</v>
      </c>
      <c r="P86" s="375">
        <f t="shared" si="36"/>
        <v>0</v>
      </c>
      <c r="Q86" s="376">
        <f t="shared" si="37"/>
        <v>0</v>
      </c>
      <c r="R86" s="375">
        <f t="shared" si="38"/>
        <v>0</v>
      </c>
      <c r="S86" s="375">
        <f t="shared" si="39"/>
        <v>0</v>
      </c>
      <c r="T86" s="376">
        <f t="shared" si="40"/>
        <v>0</v>
      </c>
      <c r="U86" s="377">
        <f t="shared" si="41"/>
        <v>0</v>
      </c>
      <c r="V86" s="388">
        <f t="shared" si="42"/>
        <v>0</v>
      </c>
      <c r="W86" s="351"/>
      <c r="X86" s="346"/>
      <c r="Y86" s="345"/>
      <c r="Z86" s="346"/>
      <c r="AA86" s="345"/>
      <c r="AB86" s="347"/>
      <c r="AC86" s="345"/>
      <c r="AD86" s="347"/>
      <c r="AE86" s="389">
        <f t="shared" si="43"/>
        <v>0</v>
      </c>
      <c r="AF86" s="395">
        <f t="shared" si="44"/>
        <v>0</v>
      </c>
      <c r="AG86" s="375">
        <f t="shared" si="45"/>
        <v>0</v>
      </c>
      <c r="AH86" s="375">
        <f t="shared" si="46"/>
        <v>0</v>
      </c>
      <c r="AI86" s="376">
        <f t="shared" si="47"/>
        <v>0</v>
      </c>
      <c r="AJ86" s="375">
        <f t="shared" si="48"/>
        <v>0</v>
      </c>
      <c r="AK86" s="375">
        <f t="shared" si="49"/>
        <v>0</v>
      </c>
      <c r="AL86" s="376">
        <f t="shared" si="50"/>
        <v>0</v>
      </c>
      <c r="AM86" s="377">
        <f t="shared" si="51"/>
        <v>0</v>
      </c>
      <c r="AN86" s="378">
        <f t="shared" si="52"/>
        <v>0</v>
      </c>
      <c r="AO86" s="51">
        <f t="shared" si="30"/>
        <v>0</v>
      </c>
      <c r="AP86" s="364">
        <f t="shared" si="53"/>
        <v>0</v>
      </c>
      <c r="AQ86" s="364">
        <f t="shared" si="31"/>
        <v>0</v>
      </c>
      <c r="AR86" s="365">
        <f t="shared" si="54"/>
        <v>0</v>
      </c>
      <c r="AS86" s="366">
        <f t="shared" si="55"/>
        <v>0</v>
      </c>
      <c r="AT86" s="206">
        <f t="shared" si="57"/>
        <v>0</v>
      </c>
    </row>
    <row r="87" spans="1:46" hidden="1" x14ac:dyDescent="0.35">
      <c r="A87" s="502"/>
      <c r="B87" s="92">
        <v>81</v>
      </c>
      <c r="C87" s="95">
        <f>VLOOKUP(B:B,'Start List Kids'!C:F,2,FALSE)</f>
        <v>0</v>
      </c>
      <c r="D87" s="114">
        <f>VLOOKUP(B:B,'Start List Kids'!C:F,4,FALSE)</f>
        <v>0</v>
      </c>
      <c r="E87" s="345"/>
      <c r="F87" s="346"/>
      <c r="G87" s="345"/>
      <c r="H87" s="346"/>
      <c r="I87" s="345"/>
      <c r="J87" s="347"/>
      <c r="K87" s="389">
        <f t="shared" si="32"/>
        <v>0</v>
      </c>
      <c r="L87" s="390">
        <f t="shared" si="33"/>
        <v>0</v>
      </c>
      <c r="M87" s="389">
        <f t="shared" si="34"/>
        <v>0</v>
      </c>
      <c r="N87" s="391">
        <f t="shared" si="35"/>
        <v>0</v>
      </c>
      <c r="O87" s="375">
        <f t="shared" si="56"/>
        <v>0</v>
      </c>
      <c r="P87" s="375">
        <f t="shared" si="36"/>
        <v>0</v>
      </c>
      <c r="Q87" s="376">
        <f t="shared" si="37"/>
        <v>0</v>
      </c>
      <c r="R87" s="375">
        <f t="shared" si="38"/>
        <v>0</v>
      </c>
      <c r="S87" s="375">
        <f t="shared" si="39"/>
        <v>0</v>
      </c>
      <c r="T87" s="376">
        <f t="shared" si="40"/>
        <v>0</v>
      </c>
      <c r="U87" s="377">
        <f t="shared" si="41"/>
        <v>0</v>
      </c>
      <c r="V87" s="388">
        <f t="shared" si="42"/>
        <v>0</v>
      </c>
      <c r="W87" s="351"/>
      <c r="X87" s="346"/>
      <c r="Y87" s="345"/>
      <c r="Z87" s="346"/>
      <c r="AA87" s="345"/>
      <c r="AB87" s="347"/>
      <c r="AC87" s="345"/>
      <c r="AD87" s="347"/>
      <c r="AE87" s="389">
        <f t="shared" si="43"/>
        <v>0</v>
      </c>
      <c r="AF87" s="395">
        <f t="shared" si="44"/>
        <v>0</v>
      </c>
      <c r="AG87" s="375">
        <f t="shared" si="45"/>
        <v>0</v>
      </c>
      <c r="AH87" s="375">
        <f t="shared" si="46"/>
        <v>0</v>
      </c>
      <c r="AI87" s="376">
        <f t="shared" si="47"/>
        <v>0</v>
      </c>
      <c r="AJ87" s="375">
        <f t="shared" si="48"/>
        <v>0</v>
      </c>
      <c r="AK87" s="375">
        <f t="shared" si="49"/>
        <v>0</v>
      </c>
      <c r="AL87" s="376">
        <f t="shared" si="50"/>
        <v>0</v>
      </c>
      <c r="AM87" s="377">
        <f t="shared" si="51"/>
        <v>0</v>
      </c>
      <c r="AN87" s="378">
        <f t="shared" si="52"/>
        <v>0</v>
      </c>
      <c r="AO87" s="51">
        <f t="shared" si="30"/>
        <v>0</v>
      </c>
      <c r="AP87" s="364">
        <f t="shared" si="53"/>
        <v>0</v>
      </c>
      <c r="AQ87" s="364">
        <f t="shared" si="31"/>
        <v>0</v>
      </c>
      <c r="AR87" s="365">
        <f t="shared" si="54"/>
        <v>0</v>
      </c>
      <c r="AS87" s="366">
        <f t="shared" si="55"/>
        <v>0</v>
      </c>
      <c r="AT87" s="206">
        <f t="shared" si="57"/>
        <v>0</v>
      </c>
    </row>
    <row r="88" spans="1:46" ht="16.5" hidden="1" customHeight="1" x14ac:dyDescent="0.35">
      <c r="A88" s="502"/>
      <c r="B88" s="92">
        <v>82</v>
      </c>
      <c r="C88" s="95">
        <f>VLOOKUP(B:B,'Start List Kids'!C:F,2,FALSE)</f>
        <v>0</v>
      </c>
      <c r="D88" s="114">
        <f>VLOOKUP(B:B,'Start List Kids'!C:F,4,FALSE)</f>
        <v>0</v>
      </c>
      <c r="E88" s="345"/>
      <c r="F88" s="346"/>
      <c r="G88" s="345"/>
      <c r="H88" s="346"/>
      <c r="I88" s="345"/>
      <c r="J88" s="347"/>
      <c r="K88" s="389">
        <f t="shared" si="32"/>
        <v>0</v>
      </c>
      <c r="L88" s="390">
        <f t="shared" si="33"/>
        <v>0</v>
      </c>
      <c r="M88" s="389">
        <f t="shared" si="34"/>
        <v>0</v>
      </c>
      <c r="N88" s="391">
        <f t="shared" si="35"/>
        <v>0</v>
      </c>
      <c r="O88" s="375">
        <f t="shared" si="56"/>
        <v>0</v>
      </c>
      <c r="P88" s="375">
        <f t="shared" si="36"/>
        <v>0</v>
      </c>
      <c r="Q88" s="376">
        <f t="shared" si="37"/>
        <v>0</v>
      </c>
      <c r="R88" s="375">
        <f t="shared" si="38"/>
        <v>0</v>
      </c>
      <c r="S88" s="375">
        <f t="shared" si="39"/>
        <v>0</v>
      </c>
      <c r="T88" s="376">
        <f t="shared" si="40"/>
        <v>0</v>
      </c>
      <c r="U88" s="377">
        <f t="shared" si="41"/>
        <v>0</v>
      </c>
      <c r="V88" s="388">
        <f t="shared" si="42"/>
        <v>0</v>
      </c>
      <c r="W88" s="351"/>
      <c r="X88" s="346"/>
      <c r="Y88" s="345"/>
      <c r="Z88" s="346"/>
      <c r="AA88" s="345"/>
      <c r="AB88" s="347"/>
      <c r="AC88" s="345"/>
      <c r="AD88" s="347"/>
      <c r="AE88" s="389">
        <f t="shared" si="43"/>
        <v>0</v>
      </c>
      <c r="AF88" s="395">
        <f t="shared" si="44"/>
        <v>0</v>
      </c>
      <c r="AG88" s="375">
        <f t="shared" si="45"/>
        <v>0</v>
      </c>
      <c r="AH88" s="375">
        <f t="shared" si="46"/>
        <v>0</v>
      </c>
      <c r="AI88" s="376">
        <f t="shared" si="47"/>
        <v>0</v>
      </c>
      <c r="AJ88" s="375">
        <f t="shared" si="48"/>
        <v>0</v>
      </c>
      <c r="AK88" s="375">
        <f t="shared" si="49"/>
        <v>0</v>
      </c>
      <c r="AL88" s="376">
        <f t="shared" si="50"/>
        <v>0</v>
      </c>
      <c r="AM88" s="377">
        <f t="shared" si="51"/>
        <v>0</v>
      </c>
      <c r="AN88" s="378">
        <f t="shared" si="52"/>
        <v>0</v>
      </c>
      <c r="AO88" s="51">
        <f t="shared" si="30"/>
        <v>0</v>
      </c>
      <c r="AP88" s="364">
        <f t="shared" si="53"/>
        <v>0</v>
      </c>
      <c r="AQ88" s="364">
        <f t="shared" si="31"/>
        <v>0</v>
      </c>
      <c r="AR88" s="365">
        <f t="shared" si="54"/>
        <v>0</v>
      </c>
      <c r="AS88" s="366">
        <f t="shared" si="55"/>
        <v>0</v>
      </c>
      <c r="AT88" s="206">
        <f t="shared" si="57"/>
        <v>0</v>
      </c>
    </row>
    <row r="89" spans="1:46" hidden="1" x14ac:dyDescent="0.35">
      <c r="A89" s="502"/>
      <c r="B89" s="92">
        <v>83</v>
      </c>
      <c r="C89" s="95">
        <f>VLOOKUP(B:B,'Start List Kids'!C:F,2,FALSE)</f>
        <v>0</v>
      </c>
      <c r="D89" s="114">
        <f>VLOOKUP(B:B,'Start List Kids'!C:F,4,FALSE)</f>
        <v>0</v>
      </c>
      <c r="E89" s="345"/>
      <c r="F89" s="346"/>
      <c r="G89" s="345"/>
      <c r="H89" s="346"/>
      <c r="I89" s="345"/>
      <c r="J89" s="347"/>
      <c r="K89" s="389">
        <f t="shared" si="32"/>
        <v>0</v>
      </c>
      <c r="L89" s="390">
        <f t="shared" si="33"/>
        <v>0</v>
      </c>
      <c r="M89" s="389">
        <f t="shared" si="34"/>
        <v>0</v>
      </c>
      <c r="N89" s="391">
        <f t="shared" si="35"/>
        <v>0</v>
      </c>
      <c r="O89" s="375">
        <f t="shared" si="56"/>
        <v>0</v>
      </c>
      <c r="P89" s="375">
        <f t="shared" si="36"/>
        <v>0</v>
      </c>
      <c r="Q89" s="376">
        <f t="shared" si="37"/>
        <v>0</v>
      </c>
      <c r="R89" s="375">
        <f t="shared" si="38"/>
        <v>0</v>
      </c>
      <c r="S89" s="375">
        <f t="shared" si="39"/>
        <v>0</v>
      </c>
      <c r="T89" s="376">
        <f t="shared" si="40"/>
        <v>0</v>
      </c>
      <c r="U89" s="377">
        <f t="shared" si="41"/>
        <v>0</v>
      </c>
      <c r="V89" s="388">
        <f t="shared" si="42"/>
        <v>0</v>
      </c>
      <c r="W89" s="351"/>
      <c r="X89" s="346"/>
      <c r="Y89" s="345"/>
      <c r="Z89" s="346"/>
      <c r="AA89" s="345"/>
      <c r="AB89" s="347"/>
      <c r="AC89" s="345"/>
      <c r="AD89" s="347"/>
      <c r="AE89" s="389">
        <f t="shared" ref="AE89" si="58">+(W89+Y89+AA89+AC89)/4</f>
        <v>0</v>
      </c>
      <c r="AF89" s="395">
        <f t="shared" ref="AF89" si="59">+(X89+Z89+AB89+AD89)/4</f>
        <v>0</v>
      </c>
      <c r="AG89" s="375">
        <f t="shared" si="45"/>
        <v>0</v>
      </c>
      <c r="AH89" s="375">
        <f t="shared" ref="AH89" si="60">MIN(W89,Y89,AA89,AC89,AE89)</f>
        <v>0</v>
      </c>
      <c r="AI89" s="376">
        <f t="shared" ref="AI89" si="61">(SUM(W89,Y89,AA89,AC89,AE89)-AG89-AH89)/3</f>
        <v>0</v>
      </c>
      <c r="AJ89" s="375">
        <f t="shared" ref="AJ89" si="62">MAX(X89,Z89,AB89,AD89,AF89)</f>
        <v>0</v>
      </c>
      <c r="AK89" s="375">
        <f t="shared" ref="AK89" si="63">MIN(X89,Z89,AB89,AD89,AF89)</f>
        <v>0</v>
      </c>
      <c r="AL89" s="376">
        <f t="shared" ref="AL89" si="64">(SUM(X89,Z89,AB89,AD89,AF89)-AJ89-AK89)/3</f>
        <v>0</v>
      </c>
      <c r="AM89" s="377">
        <f t="shared" si="51"/>
        <v>0</v>
      </c>
      <c r="AN89" s="378">
        <f t="shared" si="52"/>
        <v>0</v>
      </c>
      <c r="AO89" s="51">
        <f t="shared" si="30"/>
        <v>0</v>
      </c>
      <c r="AP89" s="364">
        <f t="shared" si="53"/>
        <v>0</v>
      </c>
      <c r="AQ89" s="364">
        <f t="shared" si="31"/>
        <v>0</v>
      </c>
      <c r="AR89" s="365">
        <f t="shared" si="54"/>
        <v>0</v>
      </c>
      <c r="AS89" s="366">
        <f t="shared" si="55"/>
        <v>0</v>
      </c>
      <c r="AT89" s="206">
        <f t="shared" si="57"/>
        <v>0</v>
      </c>
    </row>
    <row r="90" spans="1:46" hidden="1" x14ac:dyDescent="0.35">
      <c r="A90" s="502"/>
      <c r="B90" s="92">
        <v>84</v>
      </c>
      <c r="C90" s="95">
        <f>VLOOKUP(B:B,'Start List Kids'!C:F,2,FALSE)</f>
        <v>0</v>
      </c>
      <c r="D90" s="114">
        <f>VLOOKUP(B:B,'Start List Kids'!C:F,4,FALSE)</f>
        <v>0</v>
      </c>
      <c r="E90" s="345"/>
      <c r="F90" s="346"/>
      <c r="G90" s="345"/>
      <c r="H90" s="346"/>
      <c r="I90" s="345"/>
      <c r="J90" s="347"/>
      <c r="K90" s="389">
        <f t="shared" si="32"/>
        <v>0</v>
      </c>
      <c r="L90" s="390">
        <f t="shared" si="33"/>
        <v>0</v>
      </c>
      <c r="M90" s="389">
        <f t="shared" si="34"/>
        <v>0</v>
      </c>
      <c r="N90" s="391">
        <f t="shared" si="35"/>
        <v>0</v>
      </c>
      <c r="O90" s="375">
        <f>MAX(E90,G90,I90,K90,M90)</f>
        <v>0</v>
      </c>
      <c r="P90" s="375">
        <f t="shared" si="36"/>
        <v>0</v>
      </c>
      <c r="Q90" s="376">
        <f t="shared" si="37"/>
        <v>0</v>
      </c>
      <c r="R90" s="375">
        <f t="shared" si="38"/>
        <v>0</v>
      </c>
      <c r="S90" s="375">
        <f t="shared" si="39"/>
        <v>0</v>
      </c>
      <c r="T90" s="376">
        <f t="shared" si="40"/>
        <v>0</v>
      </c>
      <c r="U90" s="377">
        <f t="shared" si="41"/>
        <v>0</v>
      </c>
      <c r="V90" s="388">
        <f t="shared" si="42"/>
        <v>0</v>
      </c>
      <c r="W90" s="351"/>
      <c r="X90" s="346"/>
      <c r="Y90" s="345"/>
      <c r="Z90" s="346"/>
      <c r="AA90" s="345"/>
      <c r="AB90" s="347"/>
      <c r="AC90" s="345"/>
      <c r="AD90" s="347"/>
      <c r="AE90" s="389">
        <f t="shared" si="43"/>
        <v>0</v>
      </c>
      <c r="AF90" s="395">
        <f t="shared" si="44"/>
        <v>0</v>
      </c>
      <c r="AG90" s="375">
        <f t="shared" si="45"/>
        <v>0</v>
      </c>
      <c r="AH90" s="375">
        <f t="shared" si="46"/>
        <v>0</v>
      </c>
      <c r="AI90" s="376">
        <f t="shared" si="47"/>
        <v>0</v>
      </c>
      <c r="AJ90" s="375">
        <f t="shared" si="48"/>
        <v>0</v>
      </c>
      <c r="AK90" s="375">
        <f t="shared" si="49"/>
        <v>0</v>
      </c>
      <c r="AL90" s="376">
        <f t="shared" si="50"/>
        <v>0</v>
      </c>
      <c r="AM90" s="377">
        <f t="shared" si="51"/>
        <v>0</v>
      </c>
      <c r="AN90" s="378">
        <f t="shared" si="52"/>
        <v>0</v>
      </c>
      <c r="AO90" s="51">
        <f t="shared" si="30"/>
        <v>0</v>
      </c>
      <c r="AP90" s="364">
        <f t="shared" si="53"/>
        <v>0</v>
      </c>
      <c r="AQ90" s="364">
        <f t="shared" si="31"/>
        <v>0</v>
      </c>
      <c r="AR90" s="365">
        <f t="shared" si="54"/>
        <v>0</v>
      </c>
      <c r="AS90" s="366">
        <f t="shared" si="55"/>
        <v>0</v>
      </c>
      <c r="AT90" s="206">
        <f t="shared" si="57"/>
        <v>0</v>
      </c>
    </row>
    <row r="91" spans="1:46" hidden="1" x14ac:dyDescent="0.35">
      <c r="A91" s="502"/>
      <c r="B91" s="92">
        <v>85</v>
      </c>
      <c r="C91" s="95">
        <f>VLOOKUP(B:B,'Start List Kids'!C:F,2,FALSE)</f>
        <v>0</v>
      </c>
      <c r="D91" s="114">
        <f>VLOOKUP(B:B,'Start List Kids'!C:F,4,FALSE)</f>
        <v>0</v>
      </c>
      <c r="E91" s="348"/>
      <c r="F91" s="352"/>
      <c r="G91" s="348"/>
      <c r="H91" s="352"/>
      <c r="I91" s="348"/>
      <c r="J91" s="353"/>
      <c r="K91" s="392">
        <f t="shared" si="32"/>
        <v>0</v>
      </c>
      <c r="L91" s="393">
        <f t="shared" si="33"/>
        <v>0</v>
      </c>
      <c r="M91" s="392">
        <f t="shared" si="34"/>
        <v>0</v>
      </c>
      <c r="N91" s="394">
        <f t="shared" si="35"/>
        <v>0</v>
      </c>
      <c r="O91" s="380">
        <f t="shared" si="56"/>
        <v>0</v>
      </c>
      <c r="P91" s="380">
        <f t="shared" si="36"/>
        <v>0</v>
      </c>
      <c r="Q91" s="379">
        <f t="shared" si="37"/>
        <v>0</v>
      </c>
      <c r="R91" s="379">
        <f t="shared" si="38"/>
        <v>0</v>
      </c>
      <c r="S91" s="380">
        <f t="shared" si="39"/>
        <v>0</v>
      </c>
      <c r="T91" s="379">
        <f t="shared" si="40"/>
        <v>0</v>
      </c>
      <c r="U91" s="381">
        <f t="shared" si="41"/>
        <v>0</v>
      </c>
      <c r="V91" s="387">
        <f t="shared" si="42"/>
        <v>0</v>
      </c>
      <c r="W91" s="354"/>
      <c r="X91" s="352"/>
      <c r="Y91" s="348"/>
      <c r="Z91" s="352"/>
      <c r="AA91" s="348"/>
      <c r="AB91" s="353"/>
      <c r="AC91" s="348"/>
      <c r="AD91" s="353"/>
      <c r="AE91" s="392">
        <f t="shared" si="43"/>
        <v>0</v>
      </c>
      <c r="AF91" s="396">
        <f t="shared" si="44"/>
        <v>0</v>
      </c>
      <c r="AG91" s="379">
        <f t="shared" si="45"/>
        <v>0</v>
      </c>
      <c r="AH91" s="380">
        <f t="shared" si="46"/>
        <v>0</v>
      </c>
      <c r="AI91" s="379">
        <f t="shared" si="47"/>
        <v>0</v>
      </c>
      <c r="AJ91" s="380">
        <f t="shared" si="48"/>
        <v>0</v>
      </c>
      <c r="AK91" s="380">
        <f t="shared" si="49"/>
        <v>0</v>
      </c>
      <c r="AL91" s="379">
        <f t="shared" si="50"/>
        <v>0</v>
      </c>
      <c r="AM91" s="381">
        <f t="shared" si="51"/>
        <v>0</v>
      </c>
      <c r="AN91" s="382">
        <f t="shared" si="52"/>
        <v>0</v>
      </c>
      <c r="AO91" s="51">
        <f t="shared" si="30"/>
        <v>0</v>
      </c>
      <c r="AP91" s="364">
        <f t="shared" si="53"/>
        <v>0</v>
      </c>
      <c r="AQ91" s="364">
        <f t="shared" si="31"/>
        <v>0</v>
      </c>
      <c r="AR91" s="365">
        <f t="shared" si="54"/>
        <v>0</v>
      </c>
      <c r="AS91" s="366">
        <f t="shared" si="55"/>
        <v>0</v>
      </c>
      <c r="AT91" s="206">
        <f t="shared" si="57"/>
        <v>0</v>
      </c>
    </row>
    <row r="92" spans="1:46" hidden="1" x14ac:dyDescent="0.35">
      <c r="A92" s="502"/>
      <c r="B92" s="92">
        <v>86</v>
      </c>
      <c r="C92" s="95">
        <f>VLOOKUP(B:B,'Start List Kids'!C:F,2,FALSE)</f>
        <v>0</v>
      </c>
      <c r="D92" s="114">
        <f>VLOOKUP(B:B,'Start List Kids'!C:F,4,FALSE)</f>
        <v>0</v>
      </c>
      <c r="E92" s="345"/>
      <c r="F92" s="346"/>
      <c r="G92" s="345"/>
      <c r="H92" s="346"/>
      <c r="I92" s="345"/>
      <c r="J92" s="347"/>
      <c r="K92" s="389">
        <f t="shared" ref="K92:K155" si="65">+(E92+G92+I92)/3</f>
        <v>0</v>
      </c>
      <c r="L92" s="390">
        <f t="shared" ref="L92:L155" si="66">+(F92+H92+J92)/3</f>
        <v>0</v>
      </c>
      <c r="M92" s="389">
        <f t="shared" ref="M92:M155" si="67">+(E92+G92+I92+K92)/4</f>
        <v>0</v>
      </c>
      <c r="N92" s="391">
        <f t="shared" ref="N92:N155" si="68">+(F92+H92+J92+L92)/4</f>
        <v>0</v>
      </c>
      <c r="O92" s="375">
        <f t="shared" si="56"/>
        <v>0</v>
      </c>
      <c r="P92" s="375">
        <f t="shared" ref="P92:P155" si="69">MIN(E92,G92,I92,K92,M92)</f>
        <v>0</v>
      </c>
      <c r="Q92" s="376">
        <f t="shared" ref="Q92:Q155" si="70">(SUM(E92,G92,I92,K92,M92)-O92-P92)/3</f>
        <v>0</v>
      </c>
      <c r="R92" s="375">
        <f t="shared" ref="R92:R155" si="71">MAX(F92,H92,J92,L92,N92)</f>
        <v>0</v>
      </c>
      <c r="S92" s="375">
        <f t="shared" ref="S92:S155" si="72">MIN(F92,H92,J92,L92,N92)</f>
        <v>0</v>
      </c>
      <c r="T92" s="376">
        <f t="shared" ref="T92:T155" si="73">(SUM(F92,H92,J92,L92,N92)-R92-S92)/3</f>
        <v>0</v>
      </c>
      <c r="U92" s="377">
        <f t="shared" ref="U92:U155" si="74">+Q92*$U$6</f>
        <v>0</v>
      </c>
      <c r="V92" s="388">
        <f t="shared" ref="V92:V155" si="75">+T92*$V$6</f>
        <v>0</v>
      </c>
      <c r="W92" s="351"/>
      <c r="X92" s="346"/>
      <c r="Y92" s="345"/>
      <c r="Z92" s="346"/>
      <c r="AA92" s="345"/>
      <c r="AB92" s="347"/>
      <c r="AC92" s="345"/>
      <c r="AD92" s="347"/>
      <c r="AE92" s="389">
        <f t="shared" ref="AE92:AE155" si="76">+(W92+Y92+AA92+AC92)/4</f>
        <v>0</v>
      </c>
      <c r="AF92" s="395">
        <f t="shared" ref="AF92:AF155" si="77">+(X92+Z92+AB92+AD92)/4</f>
        <v>0</v>
      </c>
      <c r="AG92" s="375">
        <f t="shared" ref="AG92:AG155" si="78">MAX(W92,Y92,AA92,AC92,AE92)</f>
        <v>0</v>
      </c>
      <c r="AH92" s="375">
        <f t="shared" ref="AH92:AH155" si="79">MIN(W92,Y92,AA92,AC92,AE92)</f>
        <v>0</v>
      </c>
      <c r="AI92" s="376">
        <f t="shared" ref="AI92:AI155" si="80">(SUM(W92,Y92,AA92,AC92,AE92)-AG92-AH92)/3</f>
        <v>0</v>
      </c>
      <c r="AJ92" s="375">
        <f t="shared" ref="AJ92:AJ155" si="81">MAX(X92,Z92,AB92,AD92,AF92)</f>
        <v>0</v>
      </c>
      <c r="AK92" s="375">
        <f t="shared" ref="AK92:AK155" si="82">MIN(X92,Z92,AB92,AD92,AF92)</f>
        <v>0</v>
      </c>
      <c r="AL92" s="376">
        <f t="shared" ref="AL92:AL155" si="83">(SUM(X92,Z92,AB92,AD92,AF92)-AJ92-AK92)/3</f>
        <v>0</v>
      </c>
      <c r="AM92" s="377">
        <f t="shared" ref="AM92:AM155" si="84">+AI92*$AM$6</f>
        <v>0</v>
      </c>
      <c r="AN92" s="378">
        <f t="shared" ref="AN92:AN155" si="85">+AL92*$AN$6</f>
        <v>0</v>
      </c>
      <c r="AO92" s="51">
        <f t="shared" ref="AO92:AO155" si="86">+U92</f>
        <v>0</v>
      </c>
      <c r="AP92" s="364">
        <f t="shared" ref="AP92:AP155" si="87">+AM92</f>
        <v>0</v>
      </c>
      <c r="AQ92" s="364">
        <f t="shared" ref="AQ92:AQ155" si="88">+V92</f>
        <v>0</v>
      </c>
      <c r="AR92" s="365">
        <f t="shared" ref="AR92:AR155" si="89">+AN92</f>
        <v>0</v>
      </c>
      <c r="AS92" s="366">
        <f t="shared" ref="AS92:AS155" si="90">SUM(AO92:AR92)</f>
        <v>0</v>
      </c>
      <c r="AT92" s="206">
        <f t="shared" si="57"/>
        <v>0</v>
      </c>
    </row>
    <row r="93" spans="1:46" hidden="1" x14ac:dyDescent="0.35">
      <c r="A93" s="502"/>
      <c r="B93" s="92">
        <v>87</v>
      </c>
      <c r="C93" s="95">
        <f>VLOOKUP(B:B,'Start List Kids'!C:F,2,FALSE)</f>
        <v>0</v>
      </c>
      <c r="D93" s="114">
        <f>VLOOKUP(B:B,'Start List Kids'!C:F,4,FALSE)</f>
        <v>0</v>
      </c>
      <c r="E93" s="348"/>
      <c r="F93" s="352"/>
      <c r="G93" s="348"/>
      <c r="H93" s="352"/>
      <c r="I93" s="348"/>
      <c r="J93" s="353"/>
      <c r="K93" s="392">
        <f t="shared" si="65"/>
        <v>0</v>
      </c>
      <c r="L93" s="393">
        <f t="shared" si="66"/>
        <v>0</v>
      </c>
      <c r="M93" s="392">
        <f t="shared" si="67"/>
        <v>0</v>
      </c>
      <c r="N93" s="394">
        <f t="shared" si="68"/>
        <v>0</v>
      </c>
      <c r="O93" s="380">
        <f t="shared" ref="O93:O155" si="91">MAX(E93,G93,I93,K93,M93)</f>
        <v>0</v>
      </c>
      <c r="P93" s="380">
        <f t="shared" si="69"/>
        <v>0</v>
      </c>
      <c r="Q93" s="379">
        <f t="shared" si="70"/>
        <v>0</v>
      </c>
      <c r="R93" s="379">
        <f t="shared" si="71"/>
        <v>0</v>
      </c>
      <c r="S93" s="380">
        <f t="shared" si="72"/>
        <v>0</v>
      </c>
      <c r="T93" s="379">
        <f t="shared" si="73"/>
        <v>0</v>
      </c>
      <c r="U93" s="381">
        <f t="shared" si="74"/>
        <v>0</v>
      </c>
      <c r="V93" s="387">
        <f t="shared" si="75"/>
        <v>0</v>
      </c>
      <c r="W93" s="354"/>
      <c r="X93" s="352"/>
      <c r="Y93" s="348"/>
      <c r="Z93" s="352"/>
      <c r="AA93" s="348"/>
      <c r="AB93" s="353"/>
      <c r="AC93" s="348"/>
      <c r="AD93" s="353"/>
      <c r="AE93" s="392">
        <f t="shared" si="76"/>
        <v>0</v>
      </c>
      <c r="AF93" s="396">
        <f t="shared" si="77"/>
        <v>0</v>
      </c>
      <c r="AG93" s="379">
        <f t="shared" si="78"/>
        <v>0</v>
      </c>
      <c r="AH93" s="380">
        <f t="shared" si="79"/>
        <v>0</v>
      </c>
      <c r="AI93" s="379">
        <f t="shared" si="80"/>
        <v>0</v>
      </c>
      <c r="AJ93" s="380">
        <f t="shared" si="81"/>
        <v>0</v>
      </c>
      <c r="AK93" s="380">
        <f t="shared" si="82"/>
        <v>0</v>
      </c>
      <c r="AL93" s="379">
        <f t="shared" si="83"/>
        <v>0</v>
      </c>
      <c r="AM93" s="381">
        <f t="shared" si="84"/>
        <v>0</v>
      </c>
      <c r="AN93" s="382">
        <f t="shared" si="85"/>
        <v>0</v>
      </c>
      <c r="AO93" s="51">
        <f t="shared" si="86"/>
        <v>0</v>
      </c>
      <c r="AP93" s="364">
        <f t="shared" si="87"/>
        <v>0</v>
      </c>
      <c r="AQ93" s="364">
        <f t="shared" si="88"/>
        <v>0</v>
      </c>
      <c r="AR93" s="365">
        <f t="shared" si="89"/>
        <v>0</v>
      </c>
      <c r="AS93" s="366">
        <f t="shared" si="90"/>
        <v>0</v>
      </c>
      <c r="AT93" s="206">
        <f t="shared" si="57"/>
        <v>0</v>
      </c>
    </row>
    <row r="94" spans="1:46" hidden="1" x14ac:dyDescent="0.35">
      <c r="A94" s="502"/>
      <c r="B94" s="92">
        <v>88</v>
      </c>
      <c r="C94" s="95">
        <f>VLOOKUP(B:B,'Start List Kids'!C:F,2,FALSE)</f>
        <v>0</v>
      </c>
      <c r="D94" s="114">
        <f>VLOOKUP(B:B,'Start List Kids'!C:F,4,FALSE)</f>
        <v>0</v>
      </c>
      <c r="E94" s="345"/>
      <c r="F94" s="346"/>
      <c r="G94" s="345"/>
      <c r="H94" s="346"/>
      <c r="I94" s="345"/>
      <c r="J94" s="347"/>
      <c r="K94" s="389">
        <f t="shared" si="65"/>
        <v>0</v>
      </c>
      <c r="L94" s="390">
        <f t="shared" si="66"/>
        <v>0</v>
      </c>
      <c r="M94" s="389">
        <f t="shared" si="67"/>
        <v>0</v>
      </c>
      <c r="N94" s="391">
        <f t="shared" si="68"/>
        <v>0</v>
      </c>
      <c r="O94" s="375">
        <f t="shared" si="91"/>
        <v>0</v>
      </c>
      <c r="P94" s="375">
        <f t="shared" si="69"/>
        <v>0</v>
      </c>
      <c r="Q94" s="376">
        <f t="shared" si="70"/>
        <v>0</v>
      </c>
      <c r="R94" s="375">
        <f t="shared" si="71"/>
        <v>0</v>
      </c>
      <c r="S94" s="375">
        <f t="shared" si="72"/>
        <v>0</v>
      </c>
      <c r="T94" s="376">
        <f t="shared" si="73"/>
        <v>0</v>
      </c>
      <c r="U94" s="377">
        <f t="shared" si="74"/>
        <v>0</v>
      </c>
      <c r="V94" s="388">
        <f t="shared" si="75"/>
        <v>0</v>
      </c>
      <c r="W94" s="351"/>
      <c r="X94" s="346"/>
      <c r="Y94" s="345"/>
      <c r="Z94" s="346"/>
      <c r="AA94" s="345"/>
      <c r="AB94" s="347"/>
      <c r="AC94" s="345"/>
      <c r="AD94" s="347"/>
      <c r="AE94" s="389">
        <f t="shared" si="76"/>
        <v>0</v>
      </c>
      <c r="AF94" s="395">
        <f t="shared" si="77"/>
        <v>0</v>
      </c>
      <c r="AG94" s="375">
        <f t="shared" si="78"/>
        <v>0</v>
      </c>
      <c r="AH94" s="375">
        <f t="shared" si="79"/>
        <v>0</v>
      </c>
      <c r="AI94" s="376">
        <f t="shared" si="80"/>
        <v>0</v>
      </c>
      <c r="AJ94" s="375">
        <f t="shared" si="81"/>
        <v>0</v>
      </c>
      <c r="AK94" s="375">
        <f t="shared" si="82"/>
        <v>0</v>
      </c>
      <c r="AL94" s="376">
        <f t="shared" si="83"/>
        <v>0</v>
      </c>
      <c r="AM94" s="377">
        <f t="shared" si="84"/>
        <v>0</v>
      </c>
      <c r="AN94" s="378">
        <f t="shared" si="85"/>
        <v>0</v>
      </c>
      <c r="AO94" s="51">
        <f t="shared" si="86"/>
        <v>0</v>
      </c>
      <c r="AP94" s="364">
        <f t="shared" si="87"/>
        <v>0</v>
      </c>
      <c r="AQ94" s="364">
        <f t="shared" si="88"/>
        <v>0</v>
      </c>
      <c r="AR94" s="365">
        <f t="shared" si="89"/>
        <v>0</v>
      </c>
      <c r="AS94" s="366">
        <f t="shared" si="90"/>
        <v>0</v>
      </c>
      <c r="AT94" s="206">
        <f t="shared" si="57"/>
        <v>0</v>
      </c>
    </row>
    <row r="95" spans="1:46" hidden="1" x14ac:dyDescent="0.35">
      <c r="A95" s="502"/>
      <c r="B95" s="92">
        <v>89</v>
      </c>
      <c r="C95" s="95">
        <f>VLOOKUP(B:B,'Start List Kids'!C:F,2,FALSE)</f>
        <v>0</v>
      </c>
      <c r="D95" s="114">
        <f>VLOOKUP(B:B,'Start List Kids'!C:F,4,FALSE)</f>
        <v>0</v>
      </c>
      <c r="E95" s="348"/>
      <c r="F95" s="352"/>
      <c r="G95" s="348"/>
      <c r="H95" s="352"/>
      <c r="I95" s="348"/>
      <c r="J95" s="353"/>
      <c r="K95" s="392">
        <f t="shared" si="65"/>
        <v>0</v>
      </c>
      <c r="L95" s="393">
        <f t="shared" si="66"/>
        <v>0</v>
      </c>
      <c r="M95" s="392">
        <f t="shared" si="67"/>
        <v>0</v>
      </c>
      <c r="N95" s="394">
        <f t="shared" si="68"/>
        <v>0</v>
      </c>
      <c r="O95" s="380">
        <f t="shared" si="91"/>
        <v>0</v>
      </c>
      <c r="P95" s="380">
        <f t="shared" si="69"/>
        <v>0</v>
      </c>
      <c r="Q95" s="379">
        <f t="shared" si="70"/>
        <v>0</v>
      </c>
      <c r="R95" s="379">
        <f t="shared" si="71"/>
        <v>0</v>
      </c>
      <c r="S95" s="380">
        <f t="shared" si="72"/>
        <v>0</v>
      </c>
      <c r="T95" s="379">
        <f t="shared" si="73"/>
        <v>0</v>
      </c>
      <c r="U95" s="381">
        <f t="shared" si="74"/>
        <v>0</v>
      </c>
      <c r="V95" s="387">
        <f t="shared" si="75"/>
        <v>0</v>
      </c>
      <c r="W95" s="354"/>
      <c r="X95" s="352"/>
      <c r="Y95" s="348"/>
      <c r="Z95" s="352"/>
      <c r="AA95" s="348"/>
      <c r="AB95" s="353"/>
      <c r="AC95" s="348"/>
      <c r="AD95" s="353"/>
      <c r="AE95" s="392">
        <f t="shared" si="76"/>
        <v>0</v>
      </c>
      <c r="AF95" s="396">
        <f t="shared" si="77"/>
        <v>0</v>
      </c>
      <c r="AG95" s="379">
        <f t="shared" si="78"/>
        <v>0</v>
      </c>
      <c r="AH95" s="380">
        <f t="shared" si="79"/>
        <v>0</v>
      </c>
      <c r="AI95" s="379">
        <f t="shared" si="80"/>
        <v>0</v>
      </c>
      <c r="AJ95" s="380">
        <f t="shared" si="81"/>
        <v>0</v>
      </c>
      <c r="AK95" s="380">
        <f t="shared" si="82"/>
        <v>0</v>
      </c>
      <c r="AL95" s="379">
        <f t="shared" si="83"/>
        <v>0</v>
      </c>
      <c r="AM95" s="381">
        <f t="shared" si="84"/>
        <v>0</v>
      </c>
      <c r="AN95" s="382">
        <f t="shared" si="85"/>
        <v>0</v>
      </c>
      <c r="AO95" s="51">
        <f t="shared" si="86"/>
        <v>0</v>
      </c>
      <c r="AP95" s="364">
        <f t="shared" si="87"/>
        <v>0</v>
      </c>
      <c r="AQ95" s="364">
        <f t="shared" si="88"/>
        <v>0</v>
      </c>
      <c r="AR95" s="365">
        <f t="shared" si="89"/>
        <v>0</v>
      </c>
      <c r="AS95" s="366">
        <f t="shared" si="90"/>
        <v>0</v>
      </c>
      <c r="AT95" s="206">
        <f t="shared" si="57"/>
        <v>0</v>
      </c>
    </row>
    <row r="96" spans="1:46" hidden="1" x14ac:dyDescent="0.35">
      <c r="A96" s="502"/>
      <c r="B96" s="92">
        <v>90</v>
      </c>
      <c r="C96" s="95">
        <f>VLOOKUP(B:B,'Start List Kids'!C:F,2,FALSE)</f>
        <v>0</v>
      </c>
      <c r="D96" s="114">
        <f>VLOOKUP(B:B,'Start List Kids'!C:F,4,FALSE)</f>
        <v>0</v>
      </c>
      <c r="E96" s="345"/>
      <c r="F96" s="346"/>
      <c r="G96" s="345"/>
      <c r="H96" s="346"/>
      <c r="I96" s="345"/>
      <c r="J96" s="347"/>
      <c r="K96" s="389">
        <f t="shared" si="65"/>
        <v>0</v>
      </c>
      <c r="L96" s="390">
        <f t="shared" si="66"/>
        <v>0</v>
      </c>
      <c r="M96" s="389">
        <f t="shared" si="67"/>
        <v>0</v>
      </c>
      <c r="N96" s="391">
        <f t="shared" si="68"/>
        <v>0</v>
      </c>
      <c r="O96" s="375">
        <f t="shared" si="91"/>
        <v>0</v>
      </c>
      <c r="P96" s="375">
        <f t="shared" si="69"/>
        <v>0</v>
      </c>
      <c r="Q96" s="376">
        <f t="shared" si="70"/>
        <v>0</v>
      </c>
      <c r="R96" s="375">
        <f t="shared" si="71"/>
        <v>0</v>
      </c>
      <c r="S96" s="375">
        <f t="shared" si="72"/>
        <v>0</v>
      </c>
      <c r="T96" s="376">
        <f t="shared" si="73"/>
        <v>0</v>
      </c>
      <c r="U96" s="377">
        <f t="shared" si="74"/>
        <v>0</v>
      </c>
      <c r="V96" s="388">
        <f t="shared" si="75"/>
        <v>0</v>
      </c>
      <c r="W96" s="351"/>
      <c r="X96" s="346"/>
      <c r="Y96" s="345"/>
      <c r="Z96" s="346"/>
      <c r="AA96" s="345"/>
      <c r="AB96" s="347"/>
      <c r="AC96" s="345"/>
      <c r="AD96" s="347"/>
      <c r="AE96" s="389">
        <f t="shared" si="76"/>
        <v>0</v>
      </c>
      <c r="AF96" s="395">
        <f t="shared" si="77"/>
        <v>0</v>
      </c>
      <c r="AG96" s="375">
        <f t="shared" si="78"/>
        <v>0</v>
      </c>
      <c r="AH96" s="375">
        <f t="shared" si="79"/>
        <v>0</v>
      </c>
      <c r="AI96" s="376">
        <f t="shared" si="80"/>
        <v>0</v>
      </c>
      <c r="AJ96" s="375">
        <f t="shared" si="81"/>
        <v>0</v>
      </c>
      <c r="AK96" s="375">
        <f t="shared" si="82"/>
        <v>0</v>
      </c>
      <c r="AL96" s="376">
        <f t="shared" si="83"/>
        <v>0</v>
      </c>
      <c r="AM96" s="377">
        <f t="shared" si="84"/>
        <v>0</v>
      </c>
      <c r="AN96" s="378">
        <f t="shared" si="85"/>
        <v>0</v>
      </c>
      <c r="AO96" s="51">
        <f t="shared" si="86"/>
        <v>0</v>
      </c>
      <c r="AP96" s="364">
        <f t="shared" si="87"/>
        <v>0</v>
      </c>
      <c r="AQ96" s="364">
        <f t="shared" si="88"/>
        <v>0</v>
      </c>
      <c r="AR96" s="365">
        <f t="shared" si="89"/>
        <v>0</v>
      </c>
      <c r="AS96" s="366">
        <f t="shared" si="90"/>
        <v>0</v>
      </c>
      <c r="AT96" s="206">
        <f t="shared" si="57"/>
        <v>0</v>
      </c>
    </row>
    <row r="97" spans="1:46" hidden="1" x14ac:dyDescent="0.35">
      <c r="A97" s="502"/>
      <c r="B97" s="92">
        <v>91</v>
      </c>
      <c r="C97" s="95">
        <f>VLOOKUP(B:B,'Start List Kids'!C:F,2,FALSE)</f>
        <v>0</v>
      </c>
      <c r="D97" s="114">
        <f>VLOOKUP(B:B,'Start List Kids'!C:F,4,FALSE)</f>
        <v>0</v>
      </c>
      <c r="E97" s="348"/>
      <c r="F97" s="352"/>
      <c r="G97" s="348"/>
      <c r="H97" s="352"/>
      <c r="I97" s="348"/>
      <c r="J97" s="353"/>
      <c r="K97" s="392">
        <f t="shared" si="65"/>
        <v>0</v>
      </c>
      <c r="L97" s="393">
        <f t="shared" si="66"/>
        <v>0</v>
      </c>
      <c r="M97" s="392">
        <f t="shared" si="67"/>
        <v>0</v>
      </c>
      <c r="N97" s="394">
        <f t="shared" si="68"/>
        <v>0</v>
      </c>
      <c r="O97" s="380">
        <f t="shared" si="91"/>
        <v>0</v>
      </c>
      <c r="P97" s="380">
        <f t="shared" si="69"/>
        <v>0</v>
      </c>
      <c r="Q97" s="379">
        <f t="shared" si="70"/>
        <v>0</v>
      </c>
      <c r="R97" s="379">
        <f t="shared" si="71"/>
        <v>0</v>
      </c>
      <c r="S97" s="380">
        <f t="shared" si="72"/>
        <v>0</v>
      </c>
      <c r="T97" s="379">
        <f t="shared" si="73"/>
        <v>0</v>
      </c>
      <c r="U97" s="381">
        <f t="shared" si="74"/>
        <v>0</v>
      </c>
      <c r="V97" s="387">
        <f t="shared" si="75"/>
        <v>0</v>
      </c>
      <c r="W97" s="354"/>
      <c r="X97" s="352"/>
      <c r="Y97" s="348"/>
      <c r="Z97" s="352"/>
      <c r="AA97" s="348"/>
      <c r="AB97" s="353"/>
      <c r="AC97" s="348"/>
      <c r="AD97" s="353"/>
      <c r="AE97" s="392">
        <f t="shared" si="76"/>
        <v>0</v>
      </c>
      <c r="AF97" s="396">
        <f t="shared" si="77"/>
        <v>0</v>
      </c>
      <c r="AG97" s="379">
        <f t="shared" si="78"/>
        <v>0</v>
      </c>
      <c r="AH97" s="380">
        <f t="shared" si="79"/>
        <v>0</v>
      </c>
      <c r="AI97" s="379">
        <f t="shared" si="80"/>
        <v>0</v>
      </c>
      <c r="AJ97" s="380">
        <f t="shared" si="81"/>
        <v>0</v>
      </c>
      <c r="AK97" s="380">
        <f t="shared" si="82"/>
        <v>0</v>
      </c>
      <c r="AL97" s="379">
        <f t="shared" si="83"/>
        <v>0</v>
      </c>
      <c r="AM97" s="381">
        <f t="shared" si="84"/>
        <v>0</v>
      </c>
      <c r="AN97" s="382">
        <f t="shared" si="85"/>
        <v>0</v>
      </c>
      <c r="AO97" s="51">
        <f t="shared" si="86"/>
        <v>0</v>
      </c>
      <c r="AP97" s="364">
        <f t="shared" si="87"/>
        <v>0</v>
      </c>
      <c r="AQ97" s="364">
        <f t="shared" si="88"/>
        <v>0</v>
      </c>
      <c r="AR97" s="365">
        <f t="shared" si="89"/>
        <v>0</v>
      </c>
      <c r="AS97" s="366">
        <f t="shared" si="90"/>
        <v>0</v>
      </c>
      <c r="AT97" s="206">
        <f t="shared" si="57"/>
        <v>0</v>
      </c>
    </row>
    <row r="98" spans="1:46" hidden="1" x14ac:dyDescent="0.35">
      <c r="A98" s="502"/>
      <c r="B98" s="92">
        <v>92</v>
      </c>
      <c r="C98" s="95">
        <f>VLOOKUP(B:B,'Start List Kids'!C:F,2,FALSE)</f>
        <v>0</v>
      </c>
      <c r="D98" s="114">
        <f>VLOOKUP(B:B,'Start List Kids'!C:F,4,FALSE)</f>
        <v>0</v>
      </c>
      <c r="E98" s="345"/>
      <c r="F98" s="346"/>
      <c r="G98" s="345"/>
      <c r="H98" s="346"/>
      <c r="I98" s="345"/>
      <c r="J98" s="347"/>
      <c r="K98" s="389">
        <f t="shared" si="65"/>
        <v>0</v>
      </c>
      <c r="L98" s="390">
        <f t="shared" si="66"/>
        <v>0</v>
      </c>
      <c r="M98" s="389">
        <f t="shared" si="67"/>
        <v>0</v>
      </c>
      <c r="N98" s="391">
        <f t="shared" si="68"/>
        <v>0</v>
      </c>
      <c r="O98" s="375">
        <f t="shared" si="91"/>
        <v>0</v>
      </c>
      <c r="P98" s="375">
        <f t="shared" si="69"/>
        <v>0</v>
      </c>
      <c r="Q98" s="376">
        <f t="shared" si="70"/>
        <v>0</v>
      </c>
      <c r="R98" s="375">
        <f t="shared" si="71"/>
        <v>0</v>
      </c>
      <c r="S98" s="375">
        <f t="shared" si="72"/>
        <v>0</v>
      </c>
      <c r="T98" s="376">
        <f t="shared" si="73"/>
        <v>0</v>
      </c>
      <c r="U98" s="377">
        <f t="shared" si="74"/>
        <v>0</v>
      </c>
      <c r="V98" s="388">
        <f t="shared" si="75"/>
        <v>0</v>
      </c>
      <c r="W98" s="351"/>
      <c r="X98" s="346"/>
      <c r="Y98" s="345"/>
      <c r="Z98" s="346"/>
      <c r="AA98" s="345"/>
      <c r="AB98" s="347"/>
      <c r="AC98" s="345"/>
      <c r="AD98" s="347"/>
      <c r="AE98" s="389">
        <f t="shared" si="76"/>
        <v>0</v>
      </c>
      <c r="AF98" s="395">
        <f t="shared" si="77"/>
        <v>0</v>
      </c>
      <c r="AG98" s="375">
        <f t="shared" si="78"/>
        <v>0</v>
      </c>
      <c r="AH98" s="375">
        <f t="shared" si="79"/>
        <v>0</v>
      </c>
      <c r="AI98" s="376">
        <f t="shared" si="80"/>
        <v>0</v>
      </c>
      <c r="AJ98" s="375">
        <f t="shared" si="81"/>
        <v>0</v>
      </c>
      <c r="AK98" s="375">
        <f t="shared" si="82"/>
        <v>0</v>
      </c>
      <c r="AL98" s="376">
        <f t="shared" si="83"/>
        <v>0</v>
      </c>
      <c r="AM98" s="377">
        <f t="shared" si="84"/>
        <v>0</v>
      </c>
      <c r="AN98" s="378">
        <f t="shared" si="85"/>
        <v>0</v>
      </c>
      <c r="AO98" s="51">
        <f t="shared" si="86"/>
        <v>0</v>
      </c>
      <c r="AP98" s="364">
        <f t="shared" si="87"/>
        <v>0</v>
      </c>
      <c r="AQ98" s="364">
        <f t="shared" si="88"/>
        <v>0</v>
      </c>
      <c r="AR98" s="365">
        <f t="shared" si="89"/>
        <v>0</v>
      </c>
      <c r="AS98" s="366">
        <f t="shared" si="90"/>
        <v>0</v>
      </c>
      <c r="AT98" s="206">
        <f t="shared" si="57"/>
        <v>0</v>
      </c>
    </row>
    <row r="99" spans="1:46" hidden="1" x14ac:dyDescent="0.35">
      <c r="A99" s="502"/>
      <c r="B99" s="92">
        <v>93</v>
      </c>
      <c r="C99" s="95">
        <f>VLOOKUP(B:B,'Start List Kids'!C:F,2,FALSE)</f>
        <v>0</v>
      </c>
      <c r="D99" s="114">
        <f>VLOOKUP(B:B,'Start List Kids'!C:F,4,FALSE)</f>
        <v>0</v>
      </c>
      <c r="E99" s="348"/>
      <c r="F99" s="352"/>
      <c r="G99" s="348"/>
      <c r="H99" s="352"/>
      <c r="I99" s="348"/>
      <c r="J99" s="353"/>
      <c r="K99" s="392">
        <f t="shared" si="65"/>
        <v>0</v>
      </c>
      <c r="L99" s="393">
        <f t="shared" si="66"/>
        <v>0</v>
      </c>
      <c r="M99" s="392">
        <f t="shared" si="67"/>
        <v>0</v>
      </c>
      <c r="N99" s="394">
        <f t="shared" si="68"/>
        <v>0</v>
      </c>
      <c r="O99" s="380">
        <f t="shared" si="91"/>
        <v>0</v>
      </c>
      <c r="P99" s="380">
        <f t="shared" si="69"/>
        <v>0</v>
      </c>
      <c r="Q99" s="379">
        <f t="shared" si="70"/>
        <v>0</v>
      </c>
      <c r="R99" s="379">
        <f t="shared" si="71"/>
        <v>0</v>
      </c>
      <c r="S99" s="380">
        <f t="shared" si="72"/>
        <v>0</v>
      </c>
      <c r="T99" s="379">
        <f t="shared" si="73"/>
        <v>0</v>
      </c>
      <c r="U99" s="381">
        <f t="shared" si="74"/>
        <v>0</v>
      </c>
      <c r="V99" s="387">
        <f t="shared" si="75"/>
        <v>0</v>
      </c>
      <c r="W99" s="354"/>
      <c r="X99" s="352"/>
      <c r="Y99" s="348"/>
      <c r="Z99" s="352"/>
      <c r="AA99" s="348"/>
      <c r="AB99" s="353"/>
      <c r="AC99" s="348"/>
      <c r="AD99" s="353"/>
      <c r="AE99" s="392">
        <f t="shared" si="76"/>
        <v>0</v>
      </c>
      <c r="AF99" s="396">
        <f t="shared" si="77"/>
        <v>0</v>
      </c>
      <c r="AG99" s="379">
        <f t="shared" si="78"/>
        <v>0</v>
      </c>
      <c r="AH99" s="380">
        <f t="shared" si="79"/>
        <v>0</v>
      </c>
      <c r="AI99" s="379">
        <f t="shared" si="80"/>
        <v>0</v>
      </c>
      <c r="AJ99" s="380">
        <f t="shared" si="81"/>
        <v>0</v>
      </c>
      <c r="AK99" s="380">
        <f t="shared" si="82"/>
        <v>0</v>
      </c>
      <c r="AL99" s="379">
        <f t="shared" si="83"/>
        <v>0</v>
      </c>
      <c r="AM99" s="381">
        <f t="shared" si="84"/>
        <v>0</v>
      </c>
      <c r="AN99" s="382">
        <f t="shared" si="85"/>
        <v>0</v>
      </c>
      <c r="AO99" s="51">
        <f t="shared" si="86"/>
        <v>0</v>
      </c>
      <c r="AP99" s="364">
        <f t="shared" si="87"/>
        <v>0</v>
      </c>
      <c r="AQ99" s="364">
        <f t="shared" si="88"/>
        <v>0</v>
      </c>
      <c r="AR99" s="365">
        <f t="shared" si="89"/>
        <v>0</v>
      </c>
      <c r="AS99" s="366">
        <f t="shared" si="90"/>
        <v>0</v>
      </c>
      <c r="AT99" s="206">
        <f t="shared" si="57"/>
        <v>0</v>
      </c>
    </row>
    <row r="100" spans="1:46" hidden="1" x14ac:dyDescent="0.35">
      <c r="A100" s="502"/>
      <c r="B100" s="92">
        <v>94</v>
      </c>
      <c r="C100" s="95">
        <f>VLOOKUP(B:B,'Start List Kids'!C:F,2,FALSE)</f>
        <v>0</v>
      </c>
      <c r="D100" s="114">
        <f>VLOOKUP(B:B,'Start List Kids'!C:F,4,FALSE)</f>
        <v>0</v>
      </c>
      <c r="E100" s="345"/>
      <c r="F100" s="346"/>
      <c r="G100" s="345"/>
      <c r="H100" s="346"/>
      <c r="I100" s="345"/>
      <c r="J100" s="347"/>
      <c r="K100" s="389">
        <f t="shared" si="65"/>
        <v>0</v>
      </c>
      <c r="L100" s="390">
        <f t="shared" si="66"/>
        <v>0</v>
      </c>
      <c r="M100" s="389">
        <f t="shared" si="67"/>
        <v>0</v>
      </c>
      <c r="N100" s="391">
        <f t="shared" si="68"/>
        <v>0</v>
      </c>
      <c r="O100" s="375">
        <f t="shared" si="91"/>
        <v>0</v>
      </c>
      <c r="P100" s="375">
        <f t="shared" si="69"/>
        <v>0</v>
      </c>
      <c r="Q100" s="376">
        <f t="shared" si="70"/>
        <v>0</v>
      </c>
      <c r="R100" s="375">
        <f t="shared" si="71"/>
        <v>0</v>
      </c>
      <c r="S100" s="375">
        <f t="shared" si="72"/>
        <v>0</v>
      </c>
      <c r="T100" s="376">
        <f t="shared" si="73"/>
        <v>0</v>
      </c>
      <c r="U100" s="377">
        <f t="shared" si="74"/>
        <v>0</v>
      </c>
      <c r="V100" s="388">
        <f t="shared" si="75"/>
        <v>0</v>
      </c>
      <c r="W100" s="351"/>
      <c r="X100" s="346"/>
      <c r="Y100" s="345"/>
      <c r="Z100" s="346"/>
      <c r="AA100" s="345"/>
      <c r="AB100" s="347"/>
      <c r="AC100" s="345"/>
      <c r="AD100" s="347"/>
      <c r="AE100" s="389">
        <f t="shared" si="76"/>
        <v>0</v>
      </c>
      <c r="AF100" s="395">
        <f t="shared" si="77"/>
        <v>0</v>
      </c>
      <c r="AG100" s="375">
        <f t="shared" si="78"/>
        <v>0</v>
      </c>
      <c r="AH100" s="375">
        <f t="shared" si="79"/>
        <v>0</v>
      </c>
      <c r="AI100" s="376">
        <f t="shared" si="80"/>
        <v>0</v>
      </c>
      <c r="AJ100" s="375">
        <f t="shared" si="81"/>
        <v>0</v>
      </c>
      <c r="AK100" s="375">
        <f t="shared" si="82"/>
        <v>0</v>
      </c>
      <c r="AL100" s="376">
        <f t="shared" si="83"/>
        <v>0</v>
      </c>
      <c r="AM100" s="377">
        <f t="shared" si="84"/>
        <v>0</v>
      </c>
      <c r="AN100" s="378">
        <f t="shared" si="85"/>
        <v>0</v>
      </c>
      <c r="AO100" s="51">
        <f t="shared" si="86"/>
        <v>0</v>
      </c>
      <c r="AP100" s="364">
        <f t="shared" si="87"/>
        <v>0</v>
      </c>
      <c r="AQ100" s="364">
        <f t="shared" si="88"/>
        <v>0</v>
      </c>
      <c r="AR100" s="365">
        <f t="shared" si="89"/>
        <v>0</v>
      </c>
      <c r="AS100" s="366">
        <f t="shared" si="90"/>
        <v>0</v>
      </c>
      <c r="AT100" s="206">
        <f t="shared" si="57"/>
        <v>0</v>
      </c>
    </row>
    <row r="101" spans="1:46" hidden="1" x14ac:dyDescent="0.35">
      <c r="A101" s="502"/>
      <c r="B101" s="92">
        <v>95</v>
      </c>
      <c r="C101" s="95">
        <f>VLOOKUP(B:B,'Start List Kids'!C:F,2,FALSE)</f>
        <v>0</v>
      </c>
      <c r="D101" s="114">
        <f>VLOOKUP(B:B,'Start List Kids'!C:F,4,FALSE)</f>
        <v>0</v>
      </c>
      <c r="E101" s="348"/>
      <c r="F101" s="352"/>
      <c r="G101" s="348"/>
      <c r="H101" s="352"/>
      <c r="I101" s="348"/>
      <c r="J101" s="353"/>
      <c r="K101" s="392">
        <f t="shared" si="65"/>
        <v>0</v>
      </c>
      <c r="L101" s="393">
        <f t="shared" si="66"/>
        <v>0</v>
      </c>
      <c r="M101" s="392">
        <f t="shared" si="67"/>
        <v>0</v>
      </c>
      <c r="N101" s="394">
        <f t="shared" si="68"/>
        <v>0</v>
      </c>
      <c r="O101" s="380">
        <f t="shared" si="91"/>
        <v>0</v>
      </c>
      <c r="P101" s="380">
        <f t="shared" si="69"/>
        <v>0</v>
      </c>
      <c r="Q101" s="379">
        <f t="shared" si="70"/>
        <v>0</v>
      </c>
      <c r="R101" s="379">
        <f t="shared" si="71"/>
        <v>0</v>
      </c>
      <c r="S101" s="380">
        <f t="shared" si="72"/>
        <v>0</v>
      </c>
      <c r="T101" s="379">
        <f t="shared" si="73"/>
        <v>0</v>
      </c>
      <c r="U101" s="381">
        <f t="shared" si="74"/>
        <v>0</v>
      </c>
      <c r="V101" s="387">
        <f t="shared" si="75"/>
        <v>0</v>
      </c>
      <c r="W101" s="354"/>
      <c r="X101" s="352"/>
      <c r="Y101" s="348"/>
      <c r="Z101" s="352"/>
      <c r="AA101" s="348"/>
      <c r="AB101" s="353"/>
      <c r="AC101" s="348"/>
      <c r="AD101" s="353"/>
      <c r="AE101" s="392">
        <f t="shared" si="76"/>
        <v>0</v>
      </c>
      <c r="AF101" s="396">
        <f t="shared" si="77"/>
        <v>0</v>
      </c>
      <c r="AG101" s="379">
        <f t="shared" si="78"/>
        <v>0</v>
      </c>
      <c r="AH101" s="380">
        <f t="shared" si="79"/>
        <v>0</v>
      </c>
      <c r="AI101" s="379">
        <f t="shared" si="80"/>
        <v>0</v>
      </c>
      <c r="AJ101" s="380">
        <f t="shared" si="81"/>
        <v>0</v>
      </c>
      <c r="AK101" s="380">
        <f t="shared" si="82"/>
        <v>0</v>
      </c>
      <c r="AL101" s="379">
        <f t="shared" si="83"/>
        <v>0</v>
      </c>
      <c r="AM101" s="381">
        <f t="shared" si="84"/>
        <v>0</v>
      </c>
      <c r="AN101" s="382">
        <f t="shared" si="85"/>
        <v>0</v>
      </c>
      <c r="AO101" s="51">
        <f t="shared" si="86"/>
        <v>0</v>
      </c>
      <c r="AP101" s="364">
        <f t="shared" si="87"/>
        <v>0</v>
      </c>
      <c r="AQ101" s="364">
        <f t="shared" si="88"/>
        <v>0</v>
      </c>
      <c r="AR101" s="365">
        <f t="shared" si="89"/>
        <v>0</v>
      </c>
      <c r="AS101" s="366">
        <f t="shared" si="90"/>
        <v>0</v>
      </c>
      <c r="AT101" s="206">
        <f t="shared" si="57"/>
        <v>0</v>
      </c>
    </row>
    <row r="102" spans="1:46" hidden="1" x14ac:dyDescent="0.35">
      <c r="A102" s="502"/>
      <c r="B102" s="92">
        <v>96</v>
      </c>
      <c r="C102" s="95">
        <f>VLOOKUP(B:B,'Start List Kids'!C:F,2,FALSE)</f>
        <v>0</v>
      </c>
      <c r="D102" s="114">
        <f>VLOOKUP(B:B,'Start List Kids'!C:F,4,FALSE)</f>
        <v>0</v>
      </c>
      <c r="E102" s="345"/>
      <c r="F102" s="346"/>
      <c r="G102" s="345"/>
      <c r="H102" s="346"/>
      <c r="I102" s="345"/>
      <c r="J102" s="347"/>
      <c r="K102" s="389">
        <f t="shared" si="65"/>
        <v>0</v>
      </c>
      <c r="L102" s="390">
        <f t="shared" si="66"/>
        <v>0</v>
      </c>
      <c r="M102" s="389">
        <f t="shared" si="67"/>
        <v>0</v>
      </c>
      <c r="N102" s="391">
        <f t="shared" si="68"/>
        <v>0</v>
      </c>
      <c r="O102" s="375">
        <f t="shared" si="91"/>
        <v>0</v>
      </c>
      <c r="P102" s="375">
        <f t="shared" si="69"/>
        <v>0</v>
      </c>
      <c r="Q102" s="376">
        <f t="shared" si="70"/>
        <v>0</v>
      </c>
      <c r="R102" s="375">
        <f t="shared" si="71"/>
        <v>0</v>
      </c>
      <c r="S102" s="375">
        <f t="shared" si="72"/>
        <v>0</v>
      </c>
      <c r="T102" s="376">
        <f t="shared" si="73"/>
        <v>0</v>
      </c>
      <c r="U102" s="377">
        <f t="shared" si="74"/>
        <v>0</v>
      </c>
      <c r="V102" s="388">
        <f t="shared" si="75"/>
        <v>0</v>
      </c>
      <c r="W102" s="351"/>
      <c r="X102" s="346"/>
      <c r="Y102" s="345"/>
      <c r="Z102" s="346"/>
      <c r="AA102" s="345"/>
      <c r="AB102" s="347"/>
      <c r="AC102" s="345"/>
      <c r="AD102" s="347"/>
      <c r="AE102" s="389">
        <f t="shared" si="76"/>
        <v>0</v>
      </c>
      <c r="AF102" s="395">
        <f t="shared" si="77"/>
        <v>0</v>
      </c>
      <c r="AG102" s="375">
        <f t="shared" si="78"/>
        <v>0</v>
      </c>
      <c r="AH102" s="375">
        <f t="shared" si="79"/>
        <v>0</v>
      </c>
      <c r="AI102" s="376">
        <f t="shared" si="80"/>
        <v>0</v>
      </c>
      <c r="AJ102" s="375">
        <f t="shared" si="81"/>
        <v>0</v>
      </c>
      <c r="AK102" s="375">
        <f t="shared" si="82"/>
        <v>0</v>
      </c>
      <c r="AL102" s="376">
        <f t="shared" si="83"/>
        <v>0</v>
      </c>
      <c r="AM102" s="377">
        <f t="shared" si="84"/>
        <v>0</v>
      </c>
      <c r="AN102" s="378">
        <f t="shared" si="85"/>
        <v>0</v>
      </c>
      <c r="AO102" s="51">
        <f t="shared" si="86"/>
        <v>0</v>
      </c>
      <c r="AP102" s="364">
        <f t="shared" si="87"/>
        <v>0</v>
      </c>
      <c r="AQ102" s="364">
        <f t="shared" si="88"/>
        <v>0</v>
      </c>
      <c r="AR102" s="365">
        <f t="shared" si="89"/>
        <v>0</v>
      </c>
      <c r="AS102" s="366">
        <f t="shared" si="90"/>
        <v>0</v>
      </c>
      <c r="AT102" s="206">
        <f t="shared" si="57"/>
        <v>0</v>
      </c>
    </row>
    <row r="103" spans="1:46" hidden="1" x14ac:dyDescent="0.35">
      <c r="A103" s="502"/>
      <c r="B103" s="92">
        <v>97</v>
      </c>
      <c r="C103" s="95">
        <f>VLOOKUP(B:B,'Start List Kids'!C:F,2,FALSE)</f>
        <v>0</v>
      </c>
      <c r="D103" s="114">
        <f>VLOOKUP(B:B,'Start List Kids'!C:F,4,FALSE)</f>
        <v>0</v>
      </c>
      <c r="E103" s="348"/>
      <c r="F103" s="352"/>
      <c r="G103" s="348"/>
      <c r="H103" s="352"/>
      <c r="I103" s="348"/>
      <c r="J103" s="353"/>
      <c r="K103" s="392">
        <f t="shared" si="65"/>
        <v>0</v>
      </c>
      <c r="L103" s="393">
        <f t="shared" si="66"/>
        <v>0</v>
      </c>
      <c r="M103" s="392">
        <f t="shared" si="67"/>
        <v>0</v>
      </c>
      <c r="N103" s="394">
        <f t="shared" si="68"/>
        <v>0</v>
      </c>
      <c r="O103" s="380">
        <f t="shared" si="91"/>
        <v>0</v>
      </c>
      <c r="P103" s="380">
        <f t="shared" si="69"/>
        <v>0</v>
      </c>
      <c r="Q103" s="379">
        <f t="shared" si="70"/>
        <v>0</v>
      </c>
      <c r="R103" s="379">
        <f t="shared" si="71"/>
        <v>0</v>
      </c>
      <c r="S103" s="380">
        <f t="shared" si="72"/>
        <v>0</v>
      </c>
      <c r="T103" s="379">
        <f t="shared" si="73"/>
        <v>0</v>
      </c>
      <c r="U103" s="381">
        <f t="shared" si="74"/>
        <v>0</v>
      </c>
      <c r="V103" s="387">
        <f t="shared" si="75"/>
        <v>0</v>
      </c>
      <c r="W103" s="354"/>
      <c r="X103" s="352"/>
      <c r="Y103" s="348"/>
      <c r="Z103" s="352"/>
      <c r="AA103" s="348"/>
      <c r="AB103" s="353"/>
      <c r="AC103" s="348"/>
      <c r="AD103" s="353"/>
      <c r="AE103" s="392">
        <f t="shared" si="76"/>
        <v>0</v>
      </c>
      <c r="AF103" s="396">
        <f t="shared" si="77"/>
        <v>0</v>
      </c>
      <c r="AG103" s="379">
        <f t="shared" si="78"/>
        <v>0</v>
      </c>
      <c r="AH103" s="380">
        <f t="shared" si="79"/>
        <v>0</v>
      </c>
      <c r="AI103" s="379">
        <f t="shared" si="80"/>
        <v>0</v>
      </c>
      <c r="AJ103" s="380">
        <f t="shared" si="81"/>
        <v>0</v>
      </c>
      <c r="AK103" s="380">
        <f t="shared" si="82"/>
        <v>0</v>
      </c>
      <c r="AL103" s="379">
        <f t="shared" si="83"/>
        <v>0</v>
      </c>
      <c r="AM103" s="381">
        <f t="shared" si="84"/>
        <v>0</v>
      </c>
      <c r="AN103" s="382">
        <f t="shared" si="85"/>
        <v>0</v>
      </c>
      <c r="AO103" s="51">
        <f t="shared" si="86"/>
        <v>0</v>
      </c>
      <c r="AP103" s="364">
        <f t="shared" si="87"/>
        <v>0</v>
      </c>
      <c r="AQ103" s="364">
        <f t="shared" si="88"/>
        <v>0</v>
      </c>
      <c r="AR103" s="365">
        <f t="shared" si="89"/>
        <v>0</v>
      </c>
      <c r="AS103" s="366">
        <f t="shared" si="90"/>
        <v>0</v>
      </c>
      <c r="AT103" s="206">
        <f t="shared" si="57"/>
        <v>0</v>
      </c>
    </row>
    <row r="104" spans="1:46" hidden="1" x14ac:dyDescent="0.35">
      <c r="A104" s="502"/>
      <c r="B104" s="92">
        <v>98</v>
      </c>
      <c r="C104" s="95">
        <f>VLOOKUP(B:B,'Start List Kids'!C:F,2,FALSE)</f>
        <v>0</v>
      </c>
      <c r="D104" s="114">
        <f>VLOOKUP(B:B,'Start List Kids'!C:F,4,FALSE)</f>
        <v>0</v>
      </c>
      <c r="E104" s="345"/>
      <c r="F104" s="346"/>
      <c r="G104" s="345"/>
      <c r="H104" s="346"/>
      <c r="I104" s="345"/>
      <c r="J104" s="347"/>
      <c r="K104" s="389">
        <f t="shared" si="65"/>
        <v>0</v>
      </c>
      <c r="L104" s="390">
        <f t="shared" si="66"/>
        <v>0</v>
      </c>
      <c r="M104" s="389">
        <f t="shared" si="67"/>
        <v>0</v>
      </c>
      <c r="N104" s="391">
        <f t="shared" si="68"/>
        <v>0</v>
      </c>
      <c r="O104" s="375">
        <f t="shared" si="91"/>
        <v>0</v>
      </c>
      <c r="P104" s="375">
        <f t="shared" si="69"/>
        <v>0</v>
      </c>
      <c r="Q104" s="376">
        <f t="shared" si="70"/>
        <v>0</v>
      </c>
      <c r="R104" s="375">
        <f t="shared" si="71"/>
        <v>0</v>
      </c>
      <c r="S104" s="375">
        <f t="shared" si="72"/>
        <v>0</v>
      </c>
      <c r="T104" s="376">
        <f t="shared" si="73"/>
        <v>0</v>
      </c>
      <c r="U104" s="377">
        <f t="shared" si="74"/>
        <v>0</v>
      </c>
      <c r="V104" s="388">
        <f t="shared" si="75"/>
        <v>0</v>
      </c>
      <c r="W104" s="351"/>
      <c r="X104" s="346"/>
      <c r="Y104" s="345"/>
      <c r="Z104" s="346"/>
      <c r="AA104" s="345"/>
      <c r="AB104" s="347"/>
      <c r="AC104" s="345"/>
      <c r="AD104" s="347"/>
      <c r="AE104" s="389">
        <f t="shared" si="76"/>
        <v>0</v>
      </c>
      <c r="AF104" s="395">
        <f t="shared" si="77"/>
        <v>0</v>
      </c>
      <c r="AG104" s="375">
        <f t="shared" si="78"/>
        <v>0</v>
      </c>
      <c r="AH104" s="375">
        <f t="shared" si="79"/>
        <v>0</v>
      </c>
      <c r="AI104" s="376">
        <f t="shared" si="80"/>
        <v>0</v>
      </c>
      <c r="AJ104" s="375">
        <f t="shared" si="81"/>
        <v>0</v>
      </c>
      <c r="AK104" s="375">
        <f t="shared" si="82"/>
        <v>0</v>
      </c>
      <c r="AL104" s="376">
        <f t="shared" si="83"/>
        <v>0</v>
      </c>
      <c r="AM104" s="377">
        <f t="shared" si="84"/>
        <v>0</v>
      </c>
      <c r="AN104" s="378">
        <f t="shared" si="85"/>
        <v>0</v>
      </c>
      <c r="AO104" s="51">
        <f t="shared" si="86"/>
        <v>0</v>
      </c>
      <c r="AP104" s="364">
        <f t="shared" si="87"/>
        <v>0</v>
      </c>
      <c r="AQ104" s="364">
        <f t="shared" si="88"/>
        <v>0</v>
      </c>
      <c r="AR104" s="365">
        <f t="shared" si="89"/>
        <v>0</v>
      </c>
      <c r="AS104" s="366">
        <f t="shared" si="90"/>
        <v>0</v>
      </c>
      <c r="AT104" s="206">
        <f t="shared" si="57"/>
        <v>0</v>
      </c>
    </row>
    <row r="105" spans="1:46" hidden="1" x14ac:dyDescent="0.35">
      <c r="A105" s="502"/>
      <c r="B105" s="92">
        <v>99</v>
      </c>
      <c r="C105" s="95">
        <f>VLOOKUP(B:B,'Start List Kids'!C:F,2,FALSE)</f>
        <v>0</v>
      </c>
      <c r="D105" s="114">
        <f>VLOOKUP(B:B,'Start List Kids'!C:F,4,FALSE)</f>
        <v>0</v>
      </c>
      <c r="E105" s="348"/>
      <c r="F105" s="352"/>
      <c r="G105" s="348"/>
      <c r="H105" s="352"/>
      <c r="I105" s="348"/>
      <c r="J105" s="353"/>
      <c r="K105" s="392">
        <f t="shared" si="65"/>
        <v>0</v>
      </c>
      <c r="L105" s="393">
        <f t="shared" si="66"/>
        <v>0</v>
      </c>
      <c r="M105" s="392">
        <f t="shared" si="67"/>
        <v>0</v>
      </c>
      <c r="N105" s="394">
        <f t="shared" si="68"/>
        <v>0</v>
      </c>
      <c r="O105" s="380">
        <f t="shared" si="91"/>
        <v>0</v>
      </c>
      <c r="P105" s="380">
        <f t="shared" si="69"/>
        <v>0</v>
      </c>
      <c r="Q105" s="379">
        <f t="shared" si="70"/>
        <v>0</v>
      </c>
      <c r="R105" s="379">
        <f t="shared" si="71"/>
        <v>0</v>
      </c>
      <c r="S105" s="380">
        <f t="shared" si="72"/>
        <v>0</v>
      </c>
      <c r="T105" s="379">
        <f t="shared" si="73"/>
        <v>0</v>
      </c>
      <c r="U105" s="381">
        <f t="shared" si="74"/>
        <v>0</v>
      </c>
      <c r="V105" s="387">
        <f t="shared" si="75"/>
        <v>0</v>
      </c>
      <c r="W105" s="354"/>
      <c r="X105" s="352"/>
      <c r="Y105" s="348"/>
      <c r="Z105" s="352"/>
      <c r="AA105" s="348"/>
      <c r="AB105" s="353"/>
      <c r="AC105" s="348"/>
      <c r="AD105" s="353"/>
      <c r="AE105" s="392">
        <f t="shared" si="76"/>
        <v>0</v>
      </c>
      <c r="AF105" s="396">
        <f t="shared" si="77"/>
        <v>0</v>
      </c>
      <c r="AG105" s="379">
        <f t="shared" si="78"/>
        <v>0</v>
      </c>
      <c r="AH105" s="380">
        <f t="shared" si="79"/>
        <v>0</v>
      </c>
      <c r="AI105" s="379">
        <f t="shared" si="80"/>
        <v>0</v>
      </c>
      <c r="AJ105" s="380">
        <f t="shared" si="81"/>
        <v>0</v>
      </c>
      <c r="AK105" s="380">
        <f t="shared" si="82"/>
        <v>0</v>
      </c>
      <c r="AL105" s="379">
        <f t="shared" si="83"/>
        <v>0</v>
      </c>
      <c r="AM105" s="381">
        <f t="shared" si="84"/>
        <v>0</v>
      </c>
      <c r="AN105" s="382">
        <f t="shared" si="85"/>
        <v>0</v>
      </c>
      <c r="AO105" s="51">
        <f t="shared" si="86"/>
        <v>0</v>
      </c>
      <c r="AP105" s="364">
        <f t="shared" si="87"/>
        <v>0</v>
      </c>
      <c r="AQ105" s="364">
        <f t="shared" si="88"/>
        <v>0</v>
      </c>
      <c r="AR105" s="365">
        <f t="shared" si="89"/>
        <v>0</v>
      </c>
      <c r="AS105" s="366">
        <f t="shared" si="90"/>
        <v>0</v>
      </c>
      <c r="AT105" s="206">
        <f t="shared" si="57"/>
        <v>0</v>
      </c>
    </row>
    <row r="106" spans="1:46" hidden="1" x14ac:dyDescent="0.35">
      <c r="A106" s="502"/>
      <c r="B106" s="92">
        <v>100</v>
      </c>
      <c r="C106" s="95">
        <f>VLOOKUP(B:B,'Start List Kids'!C:F,2,FALSE)</f>
        <v>0</v>
      </c>
      <c r="D106" s="114">
        <f>VLOOKUP(B:B,'Start List Kids'!C:F,4,FALSE)</f>
        <v>0</v>
      </c>
      <c r="E106" s="345"/>
      <c r="F106" s="346"/>
      <c r="G106" s="345"/>
      <c r="H106" s="346"/>
      <c r="I106" s="345"/>
      <c r="J106" s="347"/>
      <c r="K106" s="389">
        <f t="shared" si="65"/>
        <v>0</v>
      </c>
      <c r="L106" s="390">
        <f t="shared" si="66"/>
        <v>0</v>
      </c>
      <c r="M106" s="389">
        <f t="shared" si="67"/>
        <v>0</v>
      </c>
      <c r="N106" s="391">
        <f t="shared" si="68"/>
        <v>0</v>
      </c>
      <c r="O106" s="375">
        <f t="shared" si="91"/>
        <v>0</v>
      </c>
      <c r="P106" s="375">
        <f t="shared" si="69"/>
        <v>0</v>
      </c>
      <c r="Q106" s="376">
        <f t="shared" si="70"/>
        <v>0</v>
      </c>
      <c r="R106" s="375">
        <f t="shared" si="71"/>
        <v>0</v>
      </c>
      <c r="S106" s="375">
        <f t="shared" si="72"/>
        <v>0</v>
      </c>
      <c r="T106" s="376">
        <f t="shared" si="73"/>
        <v>0</v>
      </c>
      <c r="U106" s="377">
        <f t="shared" si="74"/>
        <v>0</v>
      </c>
      <c r="V106" s="388">
        <f t="shared" si="75"/>
        <v>0</v>
      </c>
      <c r="W106" s="351"/>
      <c r="X106" s="346"/>
      <c r="Y106" s="345"/>
      <c r="Z106" s="346"/>
      <c r="AA106" s="345"/>
      <c r="AB106" s="347"/>
      <c r="AC106" s="345"/>
      <c r="AD106" s="347"/>
      <c r="AE106" s="389">
        <f t="shared" si="76"/>
        <v>0</v>
      </c>
      <c r="AF106" s="395">
        <f t="shared" si="77"/>
        <v>0</v>
      </c>
      <c r="AG106" s="375">
        <f t="shared" si="78"/>
        <v>0</v>
      </c>
      <c r="AH106" s="375">
        <f t="shared" si="79"/>
        <v>0</v>
      </c>
      <c r="AI106" s="376">
        <f t="shared" si="80"/>
        <v>0</v>
      </c>
      <c r="AJ106" s="375">
        <f t="shared" si="81"/>
        <v>0</v>
      </c>
      <c r="AK106" s="375">
        <f t="shared" si="82"/>
        <v>0</v>
      </c>
      <c r="AL106" s="376">
        <f t="shared" si="83"/>
        <v>0</v>
      </c>
      <c r="AM106" s="377">
        <f t="shared" si="84"/>
        <v>0</v>
      </c>
      <c r="AN106" s="378">
        <f t="shared" si="85"/>
        <v>0</v>
      </c>
      <c r="AO106" s="51">
        <f t="shared" si="86"/>
        <v>0</v>
      </c>
      <c r="AP106" s="364">
        <f t="shared" si="87"/>
        <v>0</v>
      </c>
      <c r="AQ106" s="364">
        <f t="shared" si="88"/>
        <v>0</v>
      </c>
      <c r="AR106" s="365">
        <f t="shared" si="89"/>
        <v>0</v>
      </c>
      <c r="AS106" s="366">
        <f t="shared" si="90"/>
        <v>0</v>
      </c>
      <c r="AT106" s="206">
        <f t="shared" si="57"/>
        <v>0</v>
      </c>
    </row>
    <row r="107" spans="1:46" hidden="1" x14ac:dyDescent="0.35">
      <c r="A107" s="502"/>
      <c r="B107" s="92">
        <v>101</v>
      </c>
      <c r="C107" s="95">
        <f>VLOOKUP(B:B,'Start List Kids'!C:F,2,FALSE)</f>
        <v>0</v>
      </c>
      <c r="D107" s="114">
        <f>VLOOKUP(B:B,'Start List Kids'!C:F,4,FALSE)</f>
        <v>0</v>
      </c>
      <c r="E107" s="348"/>
      <c r="F107" s="352"/>
      <c r="G107" s="348"/>
      <c r="H107" s="352"/>
      <c r="I107" s="348"/>
      <c r="J107" s="353"/>
      <c r="K107" s="392">
        <f t="shared" si="65"/>
        <v>0</v>
      </c>
      <c r="L107" s="393">
        <f t="shared" si="66"/>
        <v>0</v>
      </c>
      <c r="M107" s="392">
        <f t="shared" si="67"/>
        <v>0</v>
      </c>
      <c r="N107" s="394">
        <f t="shared" si="68"/>
        <v>0</v>
      </c>
      <c r="O107" s="380">
        <f t="shared" si="91"/>
        <v>0</v>
      </c>
      <c r="P107" s="380">
        <f t="shared" si="69"/>
        <v>0</v>
      </c>
      <c r="Q107" s="379">
        <f t="shared" si="70"/>
        <v>0</v>
      </c>
      <c r="R107" s="379">
        <f t="shared" si="71"/>
        <v>0</v>
      </c>
      <c r="S107" s="380">
        <f t="shared" si="72"/>
        <v>0</v>
      </c>
      <c r="T107" s="379">
        <f t="shared" si="73"/>
        <v>0</v>
      </c>
      <c r="U107" s="381">
        <f t="shared" si="74"/>
        <v>0</v>
      </c>
      <c r="V107" s="387">
        <f t="shared" si="75"/>
        <v>0</v>
      </c>
      <c r="W107" s="354"/>
      <c r="X107" s="352"/>
      <c r="Y107" s="348"/>
      <c r="Z107" s="352"/>
      <c r="AA107" s="348"/>
      <c r="AB107" s="353"/>
      <c r="AC107" s="348"/>
      <c r="AD107" s="353"/>
      <c r="AE107" s="392">
        <f t="shared" si="76"/>
        <v>0</v>
      </c>
      <c r="AF107" s="396">
        <f t="shared" si="77"/>
        <v>0</v>
      </c>
      <c r="AG107" s="379">
        <f t="shared" si="78"/>
        <v>0</v>
      </c>
      <c r="AH107" s="380">
        <f t="shared" si="79"/>
        <v>0</v>
      </c>
      <c r="AI107" s="379">
        <f t="shared" si="80"/>
        <v>0</v>
      </c>
      <c r="AJ107" s="380">
        <f t="shared" si="81"/>
        <v>0</v>
      </c>
      <c r="AK107" s="380">
        <f t="shared" si="82"/>
        <v>0</v>
      </c>
      <c r="AL107" s="379">
        <f t="shared" si="83"/>
        <v>0</v>
      </c>
      <c r="AM107" s="381">
        <f t="shared" si="84"/>
        <v>0</v>
      </c>
      <c r="AN107" s="382">
        <f t="shared" si="85"/>
        <v>0</v>
      </c>
      <c r="AO107" s="51">
        <f t="shared" si="86"/>
        <v>0</v>
      </c>
      <c r="AP107" s="364">
        <f t="shared" si="87"/>
        <v>0</v>
      </c>
      <c r="AQ107" s="364">
        <f t="shared" si="88"/>
        <v>0</v>
      </c>
      <c r="AR107" s="365">
        <f t="shared" si="89"/>
        <v>0</v>
      </c>
      <c r="AS107" s="366">
        <f t="shared" si="90"/>
        <v>0</v>
      </c>
      <c r="AT107" s="206">
        <f t="shared" si="57"/>
        <v>0</v>
      </c>
    </row>
    <row r="108" spans="1:46" hidden="1" x14ac:dyDescent="0.35">
      <c r="A108" s="502"/>
      <c r="B108" s="92">
        <v>102</v>
      </c>
      <c r="C108" s="95">
        <f>VLOOKUP(B:B,'Start List Kids'!C:F,2,FALSE)</f>
        <v>0</v>
      </c>
      <c r="D108" s="114">
        <f>VLOOKUP(B:B,'Start List Kids'!C:F,4,FALSE)</f>
        <v>0</v>
      </c>
      <c r="E108" s="345"/>
      <c r="F108" s="346"/>
      <c r="G108" s="345"/>
      <c r="H108" s="346"/>
      <c r="I108" s="345"/>
      <c r="J108" s="347"/>
      <c r="K108" s="389">
        <f t="shared" si="65"/>
        <v>0</v>
      </c>
      <c r="L108" s="390">
        <f t="shared" si="66"/>
        <v>0</v>
      </c>
      <c r="M108" s="389">
        <f t="shared" si="67"/>
        <v>0</v>
      </c>
      <c r="N108" s="391">
        <f t="shared" si="68"/>
        <v>0</v>
      </c>
      <c r="O108" s="375">
        <f t="shared" si="91"/>
        <v>0</v>
      </c>
      <c r="P108" s="375">
        <f t="shared" si="69"/>
        <v>0</v>
      </c>
      <c r="Q108" s="376">
        <f t="shared" si="70"/>
        <v>0</v>
      </c>
      <c r="R108" s="375">
        <f t="shared" si="71"/>
        <v>0</v>
      </c>
      <c r="S108" s="375">
        <f t="shared" si="72"/>
        <v>0</v>
      </c>
      <c r="T108" s="376">
        <f t="shared" si="73"/>
        <v>0</v>
      </c>
      <c r="U108" s="377">
        <f t="shared" si="74"/>
        <v>0</v>
      </c>
      <c r="V108" s="388">
        <f t="shared" si="75"/>
        <v>0</v>
      </c>
      <c r="W108" s="351"/>
      <c r="X108" s="346"/>
      <c r="Y108" s="345"/>
      <c r="Z108" s="346"/>
      <c r="AA108" s="345"/>
      <c r="AB108" s="347"/>
      <c r="AC108" s="345"/>
      <c r="AD108" s="347"/>
      <c r="AE108" s="389">
        <f t="shared" si="76"/>
        <v>0</v>
      </c>
      <c r="AF108" s="395">
        <f t="shared" si="77"/>
        <v>0</v>
      </c>
      <c r="AG108" s="375">
        <f t="shared" si="78"/>
        <v>0</v>
      </c>
      <c r="AH108" s="375">
        <f t="shared" si="79"/>
        <v>0</v>
      </c>
      <c r="AI108" s="376">
        <f t="shared" si="80"/>
        <v>0</v>
      </c>
      <c r="AJ108" s="375">
        <f t="shared" si="81"/>
        <v>0</v>
      </c>
      <c r="AK108" s="375">
        <f t="shared" si="82"/>
        <v>0</v>
      </c>
      <c r="AL108" s="376">
        <f t="shared" si="83"/>
        <v>0</v>
      </c>
      <c r="AM108" s="377">
        <f t="shared" si="84"/>
        <v>0</v>
      </c>
      <c r="AN108" s="378">
        <f t="shared" si="85"/>
        <v>0</v>
      </c>
      <c r="AO108" s="51">
        <f t="shared" si="86"/>
        <v>0</v>
      </c>
      <c r="AP108" s="364">
        <f t="shared" si="87"/>
        <v>0</v>
      </c>
      <c r="AQ108" s="364">
        <f t="shared" si="88"/>
        <v>0</v>
      </c>
      <c r="AR108" s="365">
        <f t="shared" si="89"/>
        <v>0</v>
      </c>
      <c r="AS108" s="366">
        <f t="shared" si="90"/>
        <v>0</v>
      </c>
      <c r="AT108" s="206">
        <f t="shared" si="57"/>
        <v>0</v>
      </c>
    </row>
    <row r="109" spans="1:46" hidden="1" x14ac:dyDescent="0.35">
      <c r="A109" s="502"/>
      <c r="B109" s="92">
        <v>103</v>
      </c>
      <c r="C109" s="95">
        <f>VLOOKUP(B:B,'Start List Kids'!C:F,2,FALSE)</f>
        <v>0</v>
      </c>
      <c r="D109" s="114">
        <f>VLOOKUP(B:B,'Start List Kids'!C:F,4,FALSE)</f>
        <v>0</v>
      </c>
      <c r="E109" s="348"/>
      <c r="F109" s="352"/>
      <c r="G109" s="348"/>
      <c r="H109" s="352"/>
      <c r="I109" s="348"/>
      <c r="J109" s="353"/>
      <c r="K109" s="392">
        <f t="shared" si="65"/>
        <v>0</v>
      </c>
      <c r="L109" s="393">
        <f t="shared" si="66"/>
        <v>0</v>
      </c>
      <c r="M109" s="392">
        <f t="shared" si="67"/>
        <v>0</v>
      </c>
      <c r="N109" s="394">
        <f t="shared" si="68"/>
        <v>0</v>
      </c>
      <c r="O109" s="380">
        <f t="shared" si="91"/>
        <v>0</v>
      </c>
      <c r="P109" s="380">
        <f t="shared" si="69"/>
        <v>0</v>
      </c>
      <c r="Q109" s="379">
        <f t="shared" si="70"/>
        <v>0</v>
      </c>
      <c r="R109" s="379">
        <f t="shared" si="71"/>
        <v>0</v>
      </c>
      <c r="S109" s="380">
        <f t="shared" si="72"/>
        <v>0</v>
      </c>
      <c r="T109" s="379">
        <f t="shared" si="73"/>
        <v>0</v>
      </c>
      <c r="U109" s="381">
        <f t="shared" si="74"/>
        <v>0</v>
      </c>
      <c r="V109" s="387">
        <f t="shared" si="75"/>
        <v>0</v>
      </c>
      <c r="W109" s="354"/>
      <c r="X109" s="352"/>
      <c r="Y109" s="348"/>
      <c r="Z109" s="352"/>
      <c r="AA109" s="348"/>
      <c r="AB109" s="353"/>
      <c r="AC109" s="348"/>
      <c r="AD109" s="353"/>
      <c r="AE109" s="392">
        <f t="shared" si="76"/>
        <v>0</v>
      </c>
      <c r="AF109" s="396">
        <f t="shared" si="77"/>
        <v>0</v>
      </c>
      <c r="AG109" s="379">
        <f t="shared" si="78"/>
        <v>0</v>
      </c>
      <c r="AH109" s="380">
        <f t="shared" si="79"/>
        <v>0</v>
      </c>
      <c r="AI109" s="379">
        <f t="shared" si="80"/>
        <v>0</v>
      </c>
      <c r="AJ109" s="380">
        <f t="shared" si="81"/>
        <v>0</v>
      </c>
      <c r="AK109" s="380">
        <f t="shared" si="82"/>
        <v>0</v>
      </c>
      <c r="AL109" s="379">
        <f t="shared" si="83"/>
        <v>0</v>
      </c>
      <c r="AM109" s="381">
        <f t="shared" si="84"/>
        <v>0</v>
      </c>
      <c r="AN109" s="382">
        <f t="shared" si="85"/>
        <v>0</v>
      </c>
      <c r="AO109" s="51">
        <f t="shared" si="86"/>
        <v>0</v>
      </c>
      <c r="AP109" s="364">
        <f t="shared" si="87"/>
        <v>0</v>
      </c>
      <c r="AQ109" s="364">
        <f t="shared" si="88"/>
        <v>0</v>
      </c>
      <c r="AR109" s="365">
        <f t="shared" si="89"/>
        <v>0</v>
      </c>
      <c r="AS109" s="366">
        <f t="shared" si="90"/>
        <v>0</v>
      </c>
      <c r="AT109" s="206">
        <f t="shared" si="57"/>
        <v>0</v>
      </c>
    </row>
    <row r="110" spans="1:46" hidden="1" x14ac:dyDescent="0.35">
      <c r="A110" s="502"/>
      <c r="B110" s="92">
        <v>104</v>
      </c>
      <c r="C110" s="95">
        <f>VLOOKUP(B:B,'Start List Kids'!C:F,2,FALSE)</f>
        <v>0</v>
      </c>
      <c r="D110" s="114">
        <f>VLOOKUP(B:B,'Start List Kids'!C:F,4,FALSE)</f>
        <v>0</v>
      </c>
      <c r="E110" s="345"/>
      <c r="F110" s="346"/>
      <c r="G110" s="345"/>
      <c r="H110" s="346"/>
      <c r="I110" s="345"/>
      <c r="J110" s="347"/>
      <c r="K110" s="389">
        <f t="shared" si="65"/>
        <v>0</v>
      </c>
      <c r="L110" s="390">
        <f t="shared" si="66"/>
        <v>0</v>
      </c>
      <c r="M110" s="389">
        <f t="shared" si="67"/>
        <v>0</v>
      </c>
      <c r="N110" s="391">
        <f t="shared" si="68"/>
        <v>0</v>
      </c>
      <c r="O110" s="375">
        <f t="shared" si="91"/>
        <v>0</v>
      </c>
      <c r="P110" s="375">
        <f t="shared" si="69"/>
        <v>0</v>
      </c>
      <c r="Q110" s="376">
        <f t="shared" si="70"/>
        <v>0</v>
      </c>
      <c r="R110" s="375">
        <f t="shared" si="71"/>
        <v>0</v>
      </c>
      <c r="S110" s="375">
        <f t="shared" si="72"/>
        <v>0</v>
      </c>
      <c r="T110" s="376">
        <f t="shared" si="73"/>
        <v>0</v>
      </c>
      <c r="U110" s="377">
        <f t="shared" si="74"/>
        <v>0</v>
      </c>
      <c r="V110" s="388">
        <f t="shared" si="75"/>
        <v>0</v>
      </c>
      <c r="W110" s="351"/>
      <c r="X110" s="346"/>
      <c r="Y110" s="345"/>
      <c r="Z110" s="346"/>
      <c r="AA110" s="345"/>
      <c r="AB110" s="347"/>
      <c r="AC110" s="345"/>
      <c r="AD110" s="347"/>
      <c r="AE110" s="389">
        <f t="shared" si="76"/>
        <v>0</v>
      </c>
      <c r="AF110" s="395">
        <f t="shared" si="77"/>
        <v>0</v>
      </c>
      <c r="AG110" s="375">
        <f t="shared" si="78"/>
        <v>0</v>
      </c>
      <c r="AH110" s="375">
        <f t="shared" si="79"/>
        <v>0</v>
      </c>
      <c r="AI110" s="376">
        <f t="shared" si="80"/>
        <v>0</v>
      </c>
      <c r="AJ110" s="375">
        <f t="shared" si="81"/>
        <v>0</v>
      </c>
      <c r="AK110" s="375">
        <f t="shared" si="82"/>
        <v>0</v>
      </c>
      <c r="AL110" s="376">
        <f t="shared" si="83"/>
        <v>0</v>
      </c>
      <c r="AM110" s="377">
        <f t="shared" si="84"/>
        <v>0</v>
      </c>
      <c r="AN110" s="378">
        <f t="shared" si="85"/>
        <v>0</v>
      </c>
      <c r="AO110" s="51">
        <f t="shared" si="86"/>
        <v>0</v>
      </c>
      <c r="AP110" s="364">
        <f t="shared" si="87"/>
        <v>0</v>
      </c>
      <c r="AQ110" s="364">
        <f t="shared" si="88"/>
        <v>0</v>
      </c>
      <c r="AR110" s="365">
        <f t="shared" si="89"/>
        <v>0</v>
      </c>
      <c r="AS110" s="366">
        <f t="shared" si="90"/>
        <v>0</v>
      </c>
      <c r="AT110" s="206">
        <f t="shared" si="57"/>
        <v>0</v>
      </c>
    </row>
    <row r="111" spans="1:46" hidden="1" x14ac:dyDescent="0.35">
      <c r="A111" s="502"/>
      <c r="B111" s="92">
        <v>105</v>
      </c>
      <c r="C111" s="95">
        <f>VLOOKUP(B:B,'Start List Kids'!C:F,2,FALSE)</f>
        <v>0</v>
      </c>
      <c r="D111" s="114">
        <f>VLOOKUP(B:B,'Start List Kids'!C:F,4,FALSE)</f>
        <v>0</v>
      </c>
      <c r="E111" s="348"/>
      <c r="F111" s="352"/>
      <c r="G111" s="348"/>
      <c r="H111" s="352"/>
      <c r="I111" s="348"/>
      <c r="J111" s="353"/>
      <c r="K111" s="392">
        <f t="shared" si="65"/>
        <v>0</v>
      </c>
      <c r="L111" s="393">
        <f t="shared" si="66"/>
        <v>0</v>
      </c>
      <c r="M111" s="392">
        <f t="shared" si="67"/>
        <v>0</v>
      </c>
      <c r="N111" s="394">
        <f t="shared" si="68"/>
        <v>0</v>
      </c>
      <c r="O111" s="380">
        <f t="shared" si="91"/>
        <v>0</v>
      </c>
      <c r="P111" s="380">
        <f t="shared" si="69"/>
        <v>0</v>
      </c>
      <c r="Q111" s="379">
        <f t="shared" si="70"/>
        <v>0</v>
      </c>
      <c r="R111" s="379">
        <f t="shared" si="71"/>
        <v>0</v>
      </c>
      <c r="S111" s="380">
        <f t="shared" si="72"/>
        <v>0</v>
      </c>
      <c r="T111" s="379">
        <f t="shared" si="73"/>
        <v>0</v>
      </c>
      <c r="U111" s="381">
        <f t="shared" si="74"/>
        <v>0</v>
      </c>
      <c r="V111" s="387">
        <f t="shared" si="75"/>
        <v>0</v>
      </c>
      <c r="W111" s="354"/>
      <c r="X111" s="352"/>
      <c r="Y111" s="348"/>
      <c r="Z111" s="352"/>
      <c r="AA111" s="348"/>
      <c r="AB111" s="353"/>
      <c r="AC111" s="348"/>
      <c r="AD111" s="353"/>
      <c r="AE111" s="392">
        <f t="shared" si="76"/>
        <v>0</v>
      </c>
      <c r="AF111" s="396">
        <f t="shared" si="77"/>
        <v>0</v>
      </c>
      <c r="AG111" s="379">
        <f t="shared" si="78"/>
        <v>0</v>
      </c>
      <c r="AH111" s="380">
        <f t="shared" si="79"/>
        <v>0</v>
      </c>
      <c r="AI111" s="379">
        <f t="shared" si="80"/>
        <v>0</v>
      </c>
      <c r="AJ111" s="380">
        <f t="shared" si="81"/>
        <v>0</v>
      </c>
      <c r="AK111" s="380">
        <f t="shared" si="82"/>
        <v>0</v>
      </c>
      <c r="AL111" s="379">
        <f t="shared" si="83"/>
        <v>0</v>
      </c>
      <c r="AM111" s="381">
        <f t="shared" si="84"/>
        <v>0</v>
      </c>
      <c r="AN111" s="382">
        <f t="shared" si="85"/>
        <v>0</v>
      </c>
      <c r="AO111" s="51">
        <f t="shared" si="86"/>
        <v>0</v>
      </c>
      <c r="AP111" s="364">
        <f t="shared" si="87"/>
        <v>0</v>
      </c>
      <c r="AQ111" s="364">
        <f t="shared" si="88"/>
        <v>0</v>
      </c>
      <c r="AR111" s="365">
        <f t="shared" si="89"/>
        <v>0</v>
      </c>
      <c r="AS111" s="366">
        <f t="shared" si="90"/>
        <v>0</v>
      </c>
      <c r="AT111" s="206">
        <f t="shared" si="57"/>
        <v>0</v>
      </c>
    </row>
    <row r="112" spans="1:46" hidden="1" x14ac:dyDescent="0.35">
      <c r="A112" s="502"/>
      <c r="B112" s="92">
        <v>106</v>
      </c>
      <c r="C112" s="95">
        <f>VLOOKUP(B:B,'Start List Kids'!C:F,2,FALSE)</f>
        <v>0</v>
      </c>
      <c r="D112" s="114">
        <f>VLOOKUP(B:B,'Start List Kids'!C:F,4,FALSE)</f>
        <v>0</v>
      </c>
      <c r="E112" s="345"/>
      <c r="F112" s="346"/>
      <c r="G112" s="345"/>
      <c r="H112" s="346"/>
      <c r="I112" s="345"/>
      <c r="J112" s="347"/>
      <c r="K112" s="389">
        <f t="shared" si="65"/>
        <v>0</v>
      </c>
      <c r="L112" s="390">
        <f t="shared" si="66"/>
        <v>0</v>
      </c>
      <c r="M112" s="389">
        <f t="shared" si="67"/>
        <v>0</v>
      </c>
      <c r="N112" s="391">
        <f t="shared" si="68"/>
        <v>0</v>
      </c>
      <c r="O112" s="375">
        <f t="shared" si="91"/>
        <v>0</v>
      </c>
      <c r="P112" s="375">
        <f t="shared" si="69"/>
        <v>0</v>
      </c>
      <c r="Q112" s="376">
        <f t="shared" si="70"/>
        <v>0</v>
      </c>
      <c r="R112" s="375">
        <f t="shared" si="71"/>
        <v>0</v>
      </c>
      <c r="S112" s="375">
        <f t="shared" si="72"/>
        <v>0</v>
      </c>
      <c r="T112" s="376">
        <f t="shared" si="73"/>
        <v>0</v>
      </c>
      <c r="U112" s="377">
        <f t="shared" si="74"/>
        <v>0</v>
      </c>
      <c r="V112" s="388">
        <f t="shared" si="75"/>
        <v>0</v>
      </c>
      <c r="W112" s="351"/>
      <c r="X112" s="346"/>
      <c r="Y112" s="345"/>
      <c r="Z112" s="346"/>
      <c r="AA112" s="345"/>
      <c r="AB112" s="347"/>
      <c r="AC112" s="345"/>
      <c r="AD112" s="347"/>
      <c r="AE112" s="389">
        <f t="shared" si="76"/>
        <v>0</v>
      </c>
      <c r="AF112" s="395">
        <f t="shared" si="77"/>
        <v>0</v>
      </c>
      <c r="AG112" s="375">
        <f t="shared" si="78"/>
        <v>0</v>
      </c>
      <c r="AH112" s="375">
        <f t="shared" si="79"/>
        <v>0</v>
      </c>
      <c r="AI112" s="376">
        <f t="shared" si="80"/>
        <v>0</v>
      </c>
      <c r="AJ112" s="375">
        <f t="shared" si="81"/>
        <v>0</v>
      </c>
      <c r="AK112" s="375">
        <f t="shared" si="82"/>
        <v>0</v>
      </c>
      <c r="AL112" s="376">
        <f t="shared" si="83"/>
        <v>0</v>
      </c>
      <c r="AM112" s="377">
        <f t="shared" si="84"/>
        <v>0</v>
      </c>
      <c r="AN112" s="378">
        <f t="shared" si="85"/>
        <v>0</v>
      </c>
      <c r="AO112" s="51">
        <f t="shared" si="86"/>
        <v>0</v>
      </c>
      <c r="AP112" s="364">
        <f t="shared" si="87"/>
        <v>0</v>
      </c>
      <c r="AQ112" s="364">
        <f t="shared" si="88"/>
        <v>0</v>
      </c>
      <c r="AR112" s="365">
        <f t="shared" si="89"/>
        <v>0</v>
      </c>
      <c r="AS112" s="366">
        <f t="shared" si="90"/>
        <v>0</v>
      </c>
      <c r="AT112" s="206">
        <f t="shared" si="57"/>
        <v>0</v>
      </c>
    </row>
    <row r="113" spans="1:46" hidden="1" x14ac:dyDescent="0.35">
      <c r="A113" s="502"/>
      <c r="B113" s="92">
        <v>107</v>
      </c>
      <c r="C113" s="95">
        <f>VLOOKUP(B:B,'Start List Kids'!C:F,2,FALSE)</f>
        <v>0</v>
      </c>
      <c r="D113" s="114">
        <f>VLOOKUP(B:B,'Start List Kids'!C:F,4,FALSE)</f>
        <v>0</v>
      </c>
      <c r="E113" s="348"/>
      <c r="F113" s="352"/>
      <c r="G113" s="348"/>
      <c r="H113" s="352"/>
      <c r="I113" s="348"/>
      <c r="J113" s="353"/>
      <c r="K113" s="392">
        <f t="shared" si="65"/>
        <v>0</v>
      </c>
      <c r="L113" s="393">
        <f t="shared" si="66"/>
        <v>0</v>
      </c>
      <c r="M113" s="392">
        <f t="shared" si="67"/>
        <v>0</v>
      </c>
      <c r="N113" s="394">
        <f t="shared" si="68"/>
        <v>0</v>
      </c>
      <c r="O113" s="380">
        <f t="shared" si="91"/>
        <v>0</v>
      </c>
      <c r="P113" s="380">
        <f t="shared" si="69"/>
        <v>0</v>
      </c>
      <c r="Q113" s="379">
        <f t="shared" si="70"/>
        <v>0</v>
      </c>
      <c r="R113" s="379">
        <f t="shared" si="71"/>
        <v>0</v>
      </c>
      <c r="S113" s="380">
        <f t="shared" si="72"/>
        <v>0</v>
      </c>
      <c r="T113" s="379">
        <f t="shared" si="73"/>
        <v>0</v>
      </c>
      <c r="U113" s="381">
        <f t="shared" si="74"/>
        <v>0</v>
      </c>
      <c r="V113" s="387">
        <f t="shared" si="75"/>
        <v>0</v>
      </c>
      <c r="W113" s="354"/>
      <c r="X113" s="352"/>
      <c r="Y113" s="348"/>
      <c r="Z113" s="352"/>
      <c r="AA113" s="348"/>
      <c r="AB113" s="353"/>
      <c r="AC113" s="348"/>
      <c r="AD113" s="353"/>
      <c r="AE113" s="392">
        <f t="shared" si="76"/>
        <v>0</v>
      </c>
      <c r="AF113" s="396">
        <f t="shared" si="77"/>
        <v>0</v>
      </c>
      <c r="AG113" s="379">
        <f t="shared" si="78"/>
        <v>0</v>
      </c>
      <c r="AH113" s="380">
        <f t="shared" si="79"/>
        <v>0</v>
      </c>
      <c r="AI113" s="379">
        <f t="shared" si="80"/>
        <v>0</v>
      </c>
      <c r="AJ113" s="380">
        <f t="shared" si="81"/>
        <v>0</v>
      </c>
      <c r="AK113" s="380">
        <f t="shared" si="82"/>
        <v>0</v>
      </c>
      <c r="AL113" s="379">
        <f t="shared" si="83"/>
        <v>0</v>
      </c>
      <c r="AM113" s="381">
        <f t="shared" si="84"/>
        <v>0</v>
      </c>
      <c r="AN113" s="382">
        <f t="shared" si="85"/>
        <v>0</v>
      </c>
      <c r="AO113" s="51">
        <f t="shared" si="86"/>
        <v>0</v>
      </c>
      <c r="AP113" s="364">
        <f t="shared" si="87"/>
        <v>0</v>
      </c>
      <c r="AQ113" s="364">
        <f t="shared" si="88"/>
        <v>0</v>
      </c>
      <c r="AR113" s="365">
        <f t="shared" si="89"/>
        <v>0</v>
      </c>
      <c r="AS113" s="366">
        <f t="shared" si="90"/>
        <v>0</v>
      </c>
      <c r="AT113" s="206">
        <f t="shared" si="57"/>
        <v>0</v>
      </c>
    </row>
    <row r="114" spans="1:46" hidden="1" x14ac:dyDescent="0.35">
      <c r="A114" s="502"/>
      <c r="B114" s="92">
        <v>108</v>
      </c>
      <c r="C114" s="95">
        <f>VLOOKUP(B:B,'Start List Kids'!C:F,2,FALSE)</f>
        <v>0</v>
      </c>
      <c r="D114" s="114">
        <f>VLOOKUP(B:B,'Start List Kids'!C:F,4,FALSE)</f>
        <v>0</v>
      </c>
      <c r="E114" s="345"/>
      <c r="F114" s="346"/>
      <c r="G114" s="345"/>
      <c r="H114" s="346"/>
      <c r="I114" s="345"/>
      <c r="J114" s="347"/>
      <c r="K114" s="389">
        <f t="shared" si="65"/>
        <v>0</v>
      </c>
      <c r="L114" s="390">
        <f t="shared" si="66"/>
        <v>0</v>
      </c>
      <c r="M114" s="389">
        <f t="shared" si="67"/>
        <v>0</v>
      </c>
      <c r="N114" s="391">
        <f t="shared" si="68"/>
        <v>0</v>
      </c>
      <c r="O114" s="375">
        <f t="shared" si="91"/>
        <v>0</v>
      </c>
      <c r="P114" s="375">
        <f t="shared" si="69"/>
        <v>0</v>
      </c>
      <c r="Q114" s="376">
        <f t="shared" si="70"/>
        <v>0</v>
      </c>
      <c r="R114" s="375">
        <f t="shared" si="71"/>
        <v>0</v>
      </c>
      <c r="S114" s="375">
        <f t="shared" si="72"/>
        <v>0</v>
      </c>
      <c r="T114" s="376">
        <f t="shared" si="73"/>
        <v>0</v>
      </c>
      <c r="U114" s="377">
        <f t="shared" si="74"/>
        <v>0</v>
      </c>
      <c r="V114" s="388">
        <f t="shared" si="75"/>
        <v>0</v>
      </c>
      <c r="W114" s="351"/>
      <c r="X114" s="346"/>
      <c r="Y114" s="345"/>
      <c r="Z114" s="346"/>
      <c r="AA114" s="345"/>
      <c r="AB114" s="347"/>
      <c r="AC114" s="345"/>
      <c r="AD114" s="347"/>
      <c r="AE114" s="389">
        <f t="shared" si="76"/>
        <v>0</v>
      </c>
      <c r="AF114" s="395">
        <f t="shared" si="77"/>
        <v>0</v>
      </c>
      <c r="AG114" s="375">
        <f t="shared" si="78"/>
        <v>0</v>
      </c>
      <c r="AH114" s="375">
        <f t="shared" si="79"/>
        <v>0</v>
      </c>
      <c r="AI114" s="376">
        <f t="shared" si="80"/>
        <v>0</v>
      </c>
      <c r="AJ114" s="375">
        <f t="shared" si="81"/>
        <v>0</v>
      </c>
      <c r="AK114" s="375">
        <f t="shared" si="82"/>
        <v>0</v>
      </c>
      <c r="AL114" s="376">
        <f t="shared" si="83"/>
        <v>0</v>
      </c>
      <c r="AM114" s="377">
        <f t="shared" si="84"/>
        <v>0</v>
      </c>
      <c r="AN114" s="378">
        <f t="shared" si="85"/>
        <v>0</v>
      </c>
      <c r="AO114" s="51">
        <f t="shared" si="86"/>
        <v>0</v>
      </c>
      <c r="AP114" s="364">
        <f t="shared" si="87"/>
        <v>0</v>
      </c>
      <c r="AQ114" s="364">
        <f t="shared" si="88"/>
        <v>0</v>
      </c>
      <c r="AR114" s="365">
        <f t="shared" si="89"/>
        <v>0</v>
      </c>
      <c r="AS114" s="366">
        <f t="shared" si="90"/>
        <v>0</v>
      </c>
      <c r="AT114" s="206">
        <f t="shared" si="57"/>
        <v>0</v>
      </c>
    </row>
    <row r="115" spans="1:46" hidden="1" x14ac:dyDescent="0.35">
      <c r="A115" s="502"/>
      <c r="B115" s="92">
        <v>109</v>
      </c>
      <c r="C115" s="95">
        <f>VLOOKUP(B:B,'Start List Kids'!C:F,2,FALSE)</f>
        <v>0</v>
      </c>
      <c r="D115" s="114">
        <f>VLOOKUP(B:B,'Start List Kids'!C:F,4,FALSE)</f>
        <v>0</v>
      </c>
      <c r="E115" s="348"/>
      <c r="F115" s="352"/>
      <c r="G115" s="348"/>
      <c r="H115" s="352"/>
      <c r="I115" s="348"/>
      <c r="J115" s="353"/>
      <c r="K115" s="392">
        <f t="shared" si="65"/>
        <v>0</v>
      </c>
      <c r="L115" s="393">
        <f t="shared" si="66"/>
        <v>0</v>
      </c>
      <c r="M115" s="392">
        <f t="shared" si="67"/>
        <v>0</v>
      </c>
      <c r="N115" s="394">
        <f t="shared" si="68"/>
        <v>0</v>
      </c>
      <c r="O115" s="380">
        <f t="shared" si="91"/>
        <v>0</v>
      </c>
      <c r="P115" s="380">
        <f t="shared" si="69"/>
        <v>0</v>
      </c>
      <c r="Q115" s="379">
        <f t="shared" si="70"/>
        <v>0</v>
      </c>
      <c r="R115" s="379">
        <f t="shared" si="71"/>
        <v>0</v>
      </c>
      <c r="S115" s="380">
        <f t="shared" si="72"/>
        <v>0</v>
      </c>
      <c r="T115" s="379">
        <f t="shared" si="73"/>
        <v>0</v>
      </c>
      <c r="U115" s="381">
        <f t="shared" si="74"/>
        <v>0</v>
      </c>
      <c r="V115" s="387">
        <f t="shared" si="75"/>
        <v>0</v>
      </c>
      <c r="W115" s="354"/>
      <c r="X115" s="352"/>
      <c r="Y115" s="348"/>
      <c r="Z115" s="352"/>
      <c r="AA115" s="348"/>
      <c r="AB115" s="353"/>
      <c r="AC115" s="348"/>
      <c r="AD115" s="353"/>
      <c r="AE115" s="392">
        <f t="shared" si="76"/>
        <v>0</v>
      </c>
      <c r="AF115" s="396">
        <f t="shared" si="77"/>
        <v>0</v>
      </c>
      <c r="AG115" s="379">
        <f t="shared" si="78"/>
        <v>0</v>
      </c>
      <c r="AH115" s="380">
        <f t="shared" si="79"/>
        <v>0</v>
      </c>
      <c r="AI115" s="379">
        <f t="shared" si="80"/>
        <v>0</v>
      </c>
      <c r="AJ115" s="380">
        <f t="shared" si="81"/>
        <v>0</v>
      </c>
      <c r="AK115" s="380">
        <f t="shared" si="82"/>
        <v>0</v>
      </c>
      <c r="AL115" s="379">
        <f t="shared" si="83"/>
        <v>0</v>
      </c>
      <c r="AM115" s="381">
        <f t="shared" si="84"/>
        <v>0</v>
      </c>
      <c r="AN115" s="382">
        <f t="shared" si="85"/>
        <v>0</v>
      </c>
      <c r="AO115" s="51">
        <f t="shared" si="86"/>
        <v>0</v>
      </c>
      <c r="AP115" s="364">
        <f t="shared" si="87"/>
        <v>0</v>
      </c>
      <c r="AQ115" s="364">
        <f t="shared" si="88"/>
        <v>0</v>
      </c>
      <c r="AR115" s="365">
        <f t="shared" si="89"/>
        <v>0</v>
      </c>
      <c r="AS115" s="366">
        <f t="shared" si="90"/>
        <v>0</v>
      </c>
      <c r="AT115" s="206">
        <f t="shared" si="57"/>
        <v>0</v>
      </c>
    </row>
    <row r="116" spans="1:46" hidden="1" x14ac:dyDescent="0.35">
      <c r="A116" s="502"/>
      <c r="B116" s="92">
        <v>110</v>
      </c>
      <c r="C116" s="95">
        <f>VLOOKUP(B:B,'Start List Kids'!C:F,2,FALSE)</f>
        <v>0</v>
      </c>
      <c r="D116" s="114">
        <f>VLOOKUP(B:B,'Start List Kids'!C:F,4,FALSE)</f>
        <v>0</v>
      </c>
      <c r="E116" s="345"/>
      <c r="F116" s="346"/>
      <c r="G116" s="345"/>
      <c r="H116" s="346"/>
      <c r="I116" s="345"/>
      <c r="J116" s="347"/>
      <c r="K116" s="389">
        <f t="shared" si="65"/>
        <v>0</v>
      </c>
      <c r="L116" s="390">
        <f t="shared" si="66"/>
        <v>0</v>
      </c>
      <c r="M116" s="389">
        <f t="shared" si="67"/>
        <v>0</v>
      </c>
      <c r="N116" s="391">
        <f t="shared" si="68"/>
        <v>0</v>
      </c>
      <c r="O116" s="375">
        <f t="shared" si="91"/>
        <v>0</v>
      </c>
      <c r="P116" s="375">
        <f t="shared" si="69"/>
        <v>0</v>
      </c>
      <c r="Q116" s="376">
        <f t="shared" si="70"/>
        <v>0</v>
      </c>
      <c r="R116" s="375">
        <f t="shared" si="71"/>
        <v>0</v>
      </c>
      <c r="S116" s="375">
        <f t="shared" si="72"/>
        <v>0</v>
      </c>
      <c r="T116" s="376">
        <f t="shared" si="73"/>
        <v>0</v>
      </c>
      <c r="U116" s="377">
        <f t="shared" si="74"/>
        <v>0</v>
      </c>
      <c r="V116" s="388">
        <f t="shared" si="75"/>
        <v>0</v>
      </c>
      <c r="W116" s="351"/>
      <c r="X116" s="346"/>
      <c r="Y116" s="345"/>
      <c r="Z116" s="346"/>
      <c r="AA116" s="345"/>
      <c r="AB116" s="347"/>
      <c r="AC116" s="345"/>
      <c r="AD116" s="347"/>
      <c r="AE116" s="389">
        <f t="shared" si="76"/>
        <v>0</v>
      </c>
      <c r="AF116" s="395">
        <f t="shared" si="77"/>
        <v>0</v>
      </c>
      <c r="AG116" s="375">
        <f t="shared" si="78"/>
        <v>0</v>
      </c>
      <c r="AH116" s="375">
        <f t="shared" si="79"/>
        <v>0</v>
      </c>
      <c r="AI116" s="376">
        <f t="shared" si="80"/>
        <v>0</v>
      </c>
      <c r="AJ116" s="375">
        <f t="shared" si="81"/>
        <v>0</v>
      </c>
      <c r="AK116" s="375">
        <f t="shared" si="82"/>
        <v>0</v>
      </c>
      <c r="AL116" s="376">
        <f t="shared" si="83"/>
        <v>0</v>
      </c>
      <c r="AM116" s="377">
        <f t="shared" si="84"/>
        <v>0</v>
      </c>
      <c r="AN116" s="378">
        <f t="shared" si="85"/>
        <v>0</v>
      </c>
      <c r="AO116" s="51">
        <f t="shared" si="86"/>
        <v>0</v>
      </c>
      <c r="AP116" s="364">
        <f t="shared" si="87"/>
        <v>0</v>
      </c>
      <c r="AQ116" s="364">
        <f t="shared" si="88"/>
        <v>0</v>
      </c>
      <c r="AR116" s="365">
        <f t="shared" si="89"/>
        <v>0</v>
      </c>
      <c r="AS116" s="366">
        <f t="shared" si="90"/>
        <v>0</v>
      </c>
      <c r="AT116" s="206">
        <f t="shared" si="57"/>
        <v>0</v>
      </c>
    </row>
    <row r="117" spans="1:46" hidden="1" x14ac:dyDescent="0.35">
      <c r="A117" s="502"/>
      <c r="B117" s="92">
        <v>111</v>
      </c>
      <c r="C117" s="95">
        <f>VLOOKUP(B:B,'Start List Kids'!C:F,2,FALSE)</f>
        <v>0</v>
      </c>
      <c r="D117" s="114">
        <f>VLOOKUP(B:B,'Start List Kids'!C:F,4,FALSE)</f>
        <v>0</v>
      </c>
      <c r="E117" s="348"/>
      <c r="F117" s="352"/>
      <c r="G117" s="348"/>
      <c r="H117" s="352"/>
      <c r="I117" s="348"/>
      <c r="J117" s="353"/>
      <c r="K117" s="392">
        <f t="shared" si="65"/>
        <v>0</v>
      </c>
      <c r="L117" s="393">
        <f t="shared" si="66"/>
        <v>0</v>
      </c>
      <c r="M117" s="392">
        <f t="shared" si="67"/>
        <v>0</v>
      </c>
      <c r="N117" s="394">
        <f t="shared" si="68"/>
        <v>0</v>
      </c>
      <c r="O117" s="380">
        <f t="shared" si="91"/>
        <v>0</v>
      </c>
      <c r="P117" s="380">
        <f t="shared" si="69"/>
        <v>0</v>
      </c>
      <c r="Q117" s="379">
        <f t="shared" si="70"/>
        <v>0</v>
      </c>
      <c r="R117" s="379">
        <f t="shared" si="71"/>
        <v>0</v>
      </c>
      <c r="S117" s="380">
        <f t="shared" si="72"/>
        <v>0</v>
      </c>
      <c r="T117" s="379">
        <f t="shared" si="73"/>
        <v>0</v>
      </c>
      <c r="U117" s="381">
        <f t="shared" si="74"/>
        <v>0</v>
      </c>
      <c r="V117" s="387">
        <f t="shared" si="75"/>
        <v>0</v>
      </c>
      <c r="W117" s="354"/>
      <c r="X117" s="352"/>
      <c r="Y117" s="348"/>
      <c r="Z117" s="352"/>
      <c r="AA117" s="348"/>
      <c r="AB117" s="353"/>
      <c r="AC117" s="348"/>
      <c r="AD117" s="353"/>
      <c r="AE117" s="392">
        <f t="shared" si="76"/>
        <v>0</v>
      </c>
      <c r="AF117" s="396">
        <f t="shared" si="77"/>
        <v>0</v>
      </c>
      <c r="AG117" s="379">
        <f t="shared" si="78"/>
        <v>0</v>
      </c>
      <c r="AH117" s="380">
        <f t="shared" si="79"/>
        <v>0</v>
      </c>
      <c r="AI117" s="379">
        <f t="shared" si="80"/>
        <v>0</v>
      </c>
      <c r="AJ117" s="380">
        <f t="shared" si="81"/>
        <v>0</v>
      </c>
      <c r="AK117" s="380">
        <f t="shared" si="82"/>
        <v>0</v>
      </c>
      <c r="AL117" s="379">
        <f t="shared" si="83"/>
        <v>0</v>
      </c>
      <c r="AM117" s="381">
        <f t="shared" si="84"/>
        <v>0</v>
      </c>
      <c r="AN117" s="382">
        <f t="shared" si="85"/>
        <v>0</v>
      </c>
      <c r="AO117" s="51">
        <f t="shared" si="86"/>
        <v>0</v>
      </c>
      <c r="AP117" s="364">
        <f t="shared" si="87"/>
        <v>0</v>
      </c>
      <c r="AQ117" s="364">
        <f t="shared" si="88"/>
        <v>0</v>
      </c>
      <c r="AR117" s="365">
        <f t="shared" si="89"/>
        <v>0</v>
      </c>
      <c r="AS117" s="366">
        <f t="shared" si="90"/>
        <v>0</v>
      </c>
      <c r="AT117" s="206">
        <f t="shared" si="57"/>
        <v>0</v>
      </c>
    </row>
    <row r="118" spans="1:46" hidden="1" x14ac:dyDescent="0.35">
      <c r="A118" s="502"/>
      <c r="B118" s="92">
        <v>112</v>
      </c>
      <c r="C118" s="95">
        <f>VLOOKUP(B:B,'Start List Kids'!C:F,2,FALSE)</f>
        <v>0</v>
      </c>
      <c r="D118" s="114">
        <f>VLOOKUP(B:B,'Start List Kids'!C:F,4,FALSE)</f>
        <v>0</v>
      </c>
      <c r="E118" s="345"/>
      <c r="F118" s="346"/>
      <c r="G118" s="345"/>
      <c r="H118" s="346"/>
      <c r="I118" s="345"/>
      <c r="J118" s="347"/>
      <c r="K118" s="389">
        <f t="shared" si="65"/>
        <v>0</v>
      </c>
      <c r="L118" s="390">
        <f t="shared" si="66"/>
        <v>0</v>
      </c>
      <c r="M118" s="389">
        <f t="shared" si="67"/>
        <v>0</v>
      </c>
      <c r="N118" s="391">
        <f t="shared" si="68"/>
        <v>0</v>
      </c>
      <c r="O118" s="375">
        <f t="shared" si="91"/>
        <v>0</v>
      </c>
      <c r="P118" s="375">
        <f t="shared" si="69"/>
        <v>0</v>
      </c>
      <c r="Q118" s="376">
        <f t="shared" si="70"/>
        <v>0</v>
      </c>
      <c r="R118" s="375">
        <f t="shared" si="71"/>
        <v>0</v>
      </c>
      <c r="S118" s="375">
        <f t="shared" si="72"/>
        <v>0</v>
      </c>
      <c r="T118" s="376">
        <f t="shared" si="73"/>
        <v>0</v>
      </c>
      <c r="U118" s="377">
        <f t="shared" si="74"/>
        <v>0</v>
      </c>
      <c r="V118" s="388">
        <f t="shared" si="75"/>
        <v>0</v>
      </c>
      <c r="W118" s="351"/>
      <c r="X118" s="346"/>
      <c r="Y118" s="345"/>
      <c r="Z118" s="346"/>
      <c r="AA118" s="345"/>
      <c r="AB118" s="347"/>
      <c r="AC118" s="345"/>
      <c r="AD118" s="347"/>
      <c r="AE118" s="389">
        <f t="shared" si="76"/>
        <v>0</v>
      </c>
      <c r="AF118" s="395">
        <f t="shared" si="77"/>
        <v>0</v>
      </c>
      <c r="AG118" s="375">
        <f t="shared" si="78"/>
        <v>0</v>
      </c>
      <c r="AH118" s="375">
        <f t="shared" si="79"/>
        <v>0</v>
      </c>
      <c r="AI118" s="376">
        <f t="shared" si="80"/>
        <v>0</v>
      </c>
      <c r="AJ118" s="375">
        <f t="shared" si="81"/>
        <v>0</v>
      </c>
      <c r="AK118" s="375">
        <f t="shared" si="82"/>
        <v>0</v>
      </c>
      <c r="AL118" s="376">
        <f t="shared" si="83"/>
        <v>0</v>
      </c>
      <c r="AM118" s="377">
        <f t="shared" si="84"/>
        <v>0</v>
      </c>
      <c r="AN118" s="378">
        <f t="shared" si="85"/>
        <v>0</v>
      </c>
      <c r="AO118" s="51">
        <f t="shared" si="86"/>
        <v>0</v>
      </c>
      <c r="AP118" s="364">
        <f t="shared" si="87"/>
        <v>0</v>
      </c>
      <c r="AQ118" s="364">
        <f t="shared" si="88"/>
        <v>0</v>
      </c>
      <c r="AR118" s="365">
        <f t="shared" si="89"/>
        <v>0</v>
      </c>
      <c r="AS118" s="366">
        <f t="shared" si="90"/>
        <v>0</v>
      </c>
      <c r="AT118" s="206">
        <f t="shared" si="57"/>
        <v>0</v>
      </c>
    </row>
    <row r="119" spans="1:46" hidden="1" x14ac:dyDescent="0.35">
      <c r="A119" s="502"/>
      <c r="B119" s="92">
        <v>113</v>
      </c>
      <c r="C119" s="95">
        <f>VLOOKUP(B:B,'Start List Kids'!C:F,2,FALSE)</f>
        <v>0</v>
      </c>
      <c r="D119" s="114">
        <f>VLOOKUP(B:B,'Start List Kids'!C:F,4,FALSE)</f>
        <v>0</v>
      </c>
      <c r="E119" s="348"/>
      <c r="F119" s="352"/>
      <c r="G119" s="348"/>
      <c r="H119" s="352"/>
      <c r="I119" s="348"/>
      <c r="J119" s="353"/>
      <c r="K119" s="392">
        <f t="shared" si="65"/>
        <v>0</v>
      </c>
      <c r="L119" s="393">
        <f t="shared" si="66"/>
        <v>0</v>
      </c>
      <c r="M119" s="392">
        <f t="shared" si="67"/>
        <v>0</v>
      </c>
      <c r="N119" s="394">
        <f t="shared" si="68"/>
        <v>0</v>
      </c>
      <c r="O119" s="380">
        <f t="shared" si="91"/>
        <v>0</v>
      </c>
      <c r="P119" s="380">
        <f t="shared" si="69"/>
        <v>0</v>
      </c>
      <c r="Q119" s="379">
        <f t="shared" si="70"/>
        <v>0</v>
      </c>
      <c r="R119" s="379">
        <f t="shared" si="71"/>
        <v>0</v>
      </c>
      <c r="S119" s="380">
        <f t="shared" si="72"/>
        <v>0</v>
      </c>
      <c r="T119" s="379">
        <f t="shared" si="73"/>
        <v>0</v>
      </c>
      <c r="U119" s="381">
        <f t="shared" si="74"/>
        <v>0</v>
      </c>
      <c r="V119" s="387">
        <f t="shared" si="75"/>
        <v>0</v>
      </c>
      <c r="W119" s="354"/>
      <c r="X119" s="352"/>
      <c r="Y119" s="348"/>
      <c r="Z119" s="352"/>
      <c r="AA119" s="348"/>
      <c r="AB119" s="353"/>
      <c r="AC119" s="348"/>
      <c r="AD119" s="353"/>
      <c r="AE119" s="392">
        <f t="shared" si="76"/>
        <v>0</v>
      </c>
      <c r="AF119" s="396">
        <f t="shared" si="77"/>
        <v>0</v>
      </c>
      <c r="AG119" s="379">
        <f t="shared" si="78"/>
        <v>0</v>
      </c>
      <c r="AH119" s="380">
        <f t="shared" si="79"/>
        <v>0</v>
      </c>
      <c r="AI119" s="379">
        <f t="shared" si="80"/>
        <v>0</v>
      </c>
      <c r="AJ119" s="380">
        <f t="shared" si="81"/>
        <v>0</v>
      </c>
      <c r="AK119" s="380">
        <f t="shared" si="82"/>
        <v>0</v>
      </c>
      <c r="AL119" s="379">
        <f t="shared" si="83"/>
        <v>0</v>
      </c>
      <c r="AM119" s="381">
        <f t="shared" si="84"/>
        <v>0</v>
      </c>
      <c r="AN119" s="382">
        <f t="shared" si="85"/>
        <v>0</v>
      </c>
      <c r="AO119" s="51">
        <f t="shared" si="86"/>
        <v>0</v>
      </c>
      <c r="AP119" s="364">
        <f t="shared" si="87"/>
        <v>0</v>
      </c>
      <c r="AQ119" s="364">
        <f t="shared" si="88"/>
        <v>0</v>
      </c>
      <c r="AR119" s="365">
        <f t="shared" si="89"/>
        <v>0</v>
      </c>
      <c r="AS119" s="366">
        <f t="shared" si="90"/>
        <v>0</v>
      </c>
      <c r="AT119" s="206">
        <f t="shared" si="57"/>
        <v>0</v>
      </c>
    </row>
    <row r="120" spans="1:46" hidden="1" x14ac:dyDescent="0.35">
      <c r="A120" s="502"/>
      <c r="B120" s="92">
        <v>114</v>
      </c>
      <c r="C120" s="95">
        <f>VLOOKUP(B:B,'Start List Kids'!C:F,2,FALSE)</f>
        <v>0</v>
      </c>
      <c r="D120" s="114">
        <f>VLOOKUP(B:B,'Start List Kids'!C:F,4,FALSE)</f>
        <v>0</v>
      </c>
      <c r="E120" s="345"/>
      <c r="F120" s="346"/>
      <c r="G120" s="345"/>
      <c r="H120" s="346"/>
      <c r="I120" s="345"/>
      <c r="J120" s="347"/>
      <c r="K120" s="389">
        <f t="shared" si="65"/>
        <v>0</v>
      </c>
      <c r="L120" s="390">
        <f t="shared" si="66"/>
        <v>0</v>
      </c>
      <c r="M120" s="389">
        <f t="shared" si="67"/>
        <v>0</v>
      </c>
      <c r="N120" s="391">
        <f t="shared" si="68"/>
        <v>0</v>
      </c>
      <c r="O120" s="375">
        <f t="shared" si="91"/>
        <v>0</v>
      </c>
      <c r="P120" s="375">
        <f t="shared" si="69"/>
        <v>0</v>
      </c>
      <c r="Q120" s="376">
        <f t="shared" si="70"/>
        <v>0</v>
      </c>
      <c r="R120" s="375">
        <f t="shared" si="71"/>
        <v>0</v>
      </c>
      <c r="S120" s="375">
        <f t="shared" si="72"/>
        <v>0</v>
      </c>
      <c r="T120" s="376">
        <f t="shared" si="73"/>
        <v>0</v>
      </c>
      <c r="U120" s="377">
        <f t="shared" si="74"/>
        <v>0</v>
      </c>
      <c r="V120" s="388">
        <f t="shared" si="75"/>
        <v>0</v>
      </c>
      <c r="W120" s="351"/>
      <c r="X120" s="346"/>
      <c r="Y120" s="345"/>
      <c r="Z120" s="346"/>
      <c r="AA120" s="345"/>
      <c r="AB120" s="347"/>
      <c r="AC120" s="345"/>
      <c r="AD120" s="347"/>
      <c r="AE120" s="389">
        <f t="shared" si="76"/>
        <v>0</v>
      </c>
      <c r="AF120" s="395">
        <f t="shared" si="77"/>
        <v>0</v>
      </c>
      <c r="AG120" s="375">
        <f t="shared" si="78"/>
        <v>0</v>
      </c>
      <c r="AH120" s="375">
        <f t="shared" si="79"/>
        <v>0</v>
      </c>
      <c r="AI120" s="376">
        <f t="shared" si="80"/>
        <v>0</v>
      </c>
      <c r="AJ120" s="375">
        <f t="shared" si="81"/>
        <v>0</v>
      </c>
      <c r="AK120" s="375">
        <f t="shared" si="82"/>
        <v>0</v>
      </c>
      <c r="AL120" s="376">
        <f t="shared" si="83"/>
        <v>0</v>
      </c>
      <c r="AM120" s="377">
        <f t="shared" si="84"/>
        <v>0</v>
      </c>
      <c r="AN120" s="378">
        <f t="shared" si="85"/>
        <v>0</v>
      </c>
      <c r="AO120" s="51">
        <f t="shared" si="86"/>
        <v>0</v>
      </c>
      <c r="AP120" s="364">
        <f t="shared" si="87"/>
        <v>0</v>
      </c>
      <c r="AQ120" s="364">
        <f t="shared" si="88"/>
        <v>0</v>
      </c>
      <c r="AR120" s="365">
        <f t="shared" si="89"/>
        <v>0</v>
      </c>
      <c r="AS120" s="366">
        <f t="shared" si="90"/>
        <v>0</v>
      </c>
      <c r="AT120" s="206">
        <f t="shared" si="57"/>
        <v>0</v>
      </c>
    </row>
    <row r="121" spans="1:46" hidden="1" x14ac:dyDescent="0.35">
      <c r="A121" s="502"/>
      <c r="B121" s="92">
        <v>115</v>
      </c>
      <c r="C121" s="95">
        <f>VLOOKUP(B:B,'Start List Kids'!C:F,2,FALSE)</f>
        <v>0</v>
      </c>
      <c r="D121" s="114">
        <f>VLOOKUP(B:B,'Start List Kids'!C:F,4,FALSE)</f>
        <v>0</v>
      </c>
      <c r="E121" s="348"/>
      <c r="F121" s="352"/>
      <c r="G121" s="348"/>
      <c r="H121" s="352"/>
      <c r="I121" s="348"/>
      <c r="J121" s="353"/>
      <c r="K121" s="392">
        <f t="shared" si="65"/>
        <v>0</v>
      </c>
      <c r="L121" s="393">
        <f t="shared" si="66"/>
        <v>0</v>
      </c>
      <c r="M121" s="392">
        <f t="shared" si="67"/>
        <v>0</v>
      </c>
      <c r="N121" s="394">
        <f t="shared" si="68"/>
        <v>0</v>
      </c>
      <c r="O121" s="380">
        <f t="shared" si="91"/>
        <v>0</v>
      </c>
      <c r="P121" s="380">
        <f t="shared" si="69"/>
        <v>0</v>
      </c>
      <c r="Q121" s="379">
        <f t="shared" si="70"/>
        <v>0</v>
      </c>
      <c r="R121" s="379">
        <f t="shared" si="71"/>
        <v>0</v>
      </c>
      <c r="S121" s="380">
        <f t="shared" si="72"/>
        <v>0</v>
      </c>
      <c r="T121" s="379">
        <f t="shared" si="73"/>
        <v>0</v>
      </c>
      <c r="U121" s="381">
        <f t="shared" si="74"/>
        <v>0</v>
      </c>
      <c r="V121" s="387">
        <f t="shared" si="75"/>
        <v>0</v>
      </c>
      <c r="W121" s="354"/>
      <c r="X121" s="352"/>
      <c r="Y121" s="348"/>
      <c r="Z121" s="352"/>
      <c r="AA121" s="348"/>
      <c r="AB121" s="353"/>
      <c r="AC121" s="348"/>
      <c r="AD121" s="353"/>
      <c r="AE121" s="392">
        <f t="shared" si="76"/>
        <v>0</v>
      </c>
      <c r="AF121" s="396">
        <f t="shared" si="77"/>
        <v>0</v>
      </c>
      <c r="AG121" s="379">
        <f t="shared" si="78"/>
        <v>0</v>
      </c>
      <c r="AH121" s="380">
        <f t="shared" si="79"/>
        <v>0</v>
      </c>
      <c r="AI121" s="379">
        <f t="shared" si="80"/>
        <v>0</v>
      </c>
      <c r="AJ121" s="380">
        <f t="shared" si="81"/>
        <v>0</v>
      </c>
      <c r="AK121" s="380">
        <f t="shared" si="82"/>
        <v>0</v>
      </c>
      <c r="AL121" s="379">
        <f t="shared" si="83"/>
        <v>0</v>
      </c>
      <c r="AM121" s="381">
        <f t="shared" si="84"/>
        <v>0</v>
      </c>
      <c r="AN121" s="382">
        <f t="shared" si="85"/>
        <v>0</v>
      </c>
      <c r="AO121" s="51">
        <f t="shared" si="86"/>
        <v>0</v>
      </c>
      <c r="AP121" s="364">
        <f t="shared" si="87"/>
        <v>0</v>
      </c>
      <c r="AQ121" s="364">
        <f t="shared" si="88"/>
        <v>0</v>
      </c>
      <c r="AR121" s="365">
        <f t="shared" si="89"/>
        <v>0</v>
      </c>
      <c r="AS121" s="366">
        <f t="shared" si="90"/>
        <v>0</v>
      </c>
      <c r="AT121" s="206">
        <f t="shared" si="57"/>
        <v>0</v>
      </c>
    </row>
    <row r="122" spans="1:46" hidden="1" x14ac:dyDescent="0.35">
      <c r="A122" s="502"/>
      <c r="B122" s="92">
        <v>116</v>
      </c>
      <c r="C122" s="95">
        <f>VLOOKUP(B:B,'Start List Kids'!C:F,2,FALSE)</f>
        <v>0</v>
      </c>
      <c r="D122" s="114">
        <f>VLOOKUP(B:B,'Start List Kids'!C:F,4,FALSE)</f>
        <v>0</v>
      </c>
      <c r="E122" s="345"/>
      <c r="F122" s="346"/>
      <c r="G122" s="345"/>
      <c r="H122" s="346"/>
      <c r="I122" s="345"/>
      <c r="J122" s="347"/>
      <c r="K122" s="389">
        <f t="shared" si="65"/>
        <v>0</v>
      </c>
      <c r="L122" s="390">
        <f t="shared" si="66"/>
        <v>0</v>
      </c>
      <c r="M122" s="389">
        <f t="shared" si="67"/>
        <v>0</v>
      </c>
      <c r="N122" s="391">
        <f t="shared" si="68"/>
        <v>0</v>
      </c>
      <c r="O122" s="375">
        <f t="shared" si="91"/>
        <v>0</v>
      </c>
      <c r="P122" s="375">
        <f t="shared" si="69"/>
        <v>0</v>
      </c>
      <c r="Q122" s="376">
        <f t="shared" si="70"/>
        <v>0</v>
      </c>
      <c r="R122" s="375">
        <f t="shared" si="71"/>
        <v>0</v>
      </c>
      <c r="S122" s="375">
        <f t="shared" si="72"/>
        <v>0</v>
      </c>
      <c r="T122" s="376">
        <f t="shared" si="73"/>
        <v>0</v>
      </c>
      <c r="U122" s="377">
        <f t="shared" si="74"/>
        <v>0</v>
      </c>
      <c r="V122" s="388">
        <f t="shared" si="75"/>
        <v>0</v>
      </c>
      <c r="W122" s="351"/>
      <c r="X122" s="346"/>
      <c r="Y122" s="345"/>
      <c r="Z122" s="346"/>
      <c r="AA122" s="345"/>
      <c r="AB122" s="347"/>
      <c r="AC122" s="345"/>
      <c r="AD122" s="347"/>
      <c r="AE122" s="389">
        <f t="shared" si="76"/>
        <v>0</v>
      </c>
      <c r="AF122" s="395">
        <f t="shared" si="77"/>
        <v>0</v>
      </c>
      <c r="AG122" s="375">
        <f t="shared" si="78"/>
        <v>0</v>
      </c>
      <c r="AH122" s="375">
        <f t="shared" si="79"/>
        <v>0</v>
      </c>
      <c r="AI122" s="376">
        <f t="shared" si="80"/>
        <v>0</v>
      </c>
      <c r="AJ122" s="375">
        <f t="shared" si="81"/>
        <v>0</v>
      </c>
      <c r="AK122" s="375">
        <f t="shared" si="82"/>
        <v>0</v>
      </c>
      <c r="AL122" s="376">
        <f t="shared" si="83"/>
        <v>0</v>
      </c>
      <c r="AM122" s="377">
        <f t="shared" si="84"/>
        <v>0</v>
      </c>
      <c r="AN122" s="378">
        <f t="shared" si="85"/>
        <v>0</v>
      </c>
      <c r="AO122" s="51">
        <f t="shared" si="86"/>
        <v>0</v>
      </c>
      <c r="AP122" s="364">
        <f t="shared" si="87"/>
        <v>0</v>
      </c>
      <c r="AQ122" s="364">
        <f t="shared" si="88"/>
        <v>0</v>
      </c>
      <c r="AR122" s="365">
        <f t="shared" si="89"/>
        <v>0</v>
      </c>
      <c r="AS122" s="366">
        <f t="shared" si="90"/>
        <v>0</v>
      </c>
      <c r="AT122" s="206">
        <f t="shared" si="57"/>
        <v>0</v>
      </c>
    </row>
    <row r="123" spans="1:46" hidden="1" x14ac:dyDescent="0.35">
      <c r="A123" s="502"/>
      <c r="B123" s="92">
        <v>117</v>
      </c>
      <c r="C123" s="95">
        <f>VLOOKUP(B:B,'Start List Kids'!C:F,2,FALSE)</f>
        <v>0</v>
      </c>
      <c r="D123" s="114">
        <f>VLOOKUP(B:B,'Start List Kids'!C:F,4,FALSE)</f>
        <v>0</v>
      </c>
      <c r="E123" s="348"/>
      <c r="F123" s="352"/>
      <c r="G123" s="348"/>
      <c r="H123" s="352"/>
      <c r="I123" s="348"/>
      <c r="J123" s="353"/>
      <c r="K123" s="392">
        <f t="shared" si="65"/>
        <v>0</v>
      </c>
      <c r="L123" s="393">
        <f t="shared" si="66"/>
        <v>0</v>
      </c>
      <c r="M123" s="392">
        <f t="shared" si="67"/>
        <v>0</v>
      </c>
      <c r="N123" s="394">
        <f t="shared" si="68"/>
        <v>0</v>
      </c>
      <c r="O123" s="380">
        <f t="shared" si="91"/>
        <v>0</v>
      </c>
      <c r="P123" s="380">
        <f t="shared" si="69"/>
        <v>0</v>
      </c>
      <c r="Q123" s="379">
        <f t="shared" si="70"/>
        <v>0</v>
      </c>
      <c r="R123" s="379">
        <f t="shared" si="71"/>
        <v>0</v>
      </c>
      <c r="S123" s="380">
        <f t="shared" si="72"/>
        <v>0</v>
      </c>
      <c r="T123" s="379">
        <f t="shared" si="73"/>
        <v>0</v>
      </c>
      <c r="U123" s="381">
        <f t="shared" si="74"/>
        <v>0</v>
      </c>
      <c r="V123" s="387">
        <f t="shared" si="75"/>
        <v>0</v>
      </c>
      <c r="W123" s="354"/>
      <c r="X123" s="352"/>
      <c r="Y123" s="348"/>
      <c r="Z123" s="352"/>
      <c r="AA123" s="348"/>
      <c r="AB123" s="353"/>
      <c r="AC123" s="348"/>
      <c r="AD123" s="353"/>
      <c r="AE123" s="392">
        <f t="shared" si="76"/>
        <v>0</v>
      </c>
      <c r="AF123" s="396">
        <f t="shared" si="77"/>
        <v>0</v>
      </c>
      <c r="AG123" s="379">
        <f t="shared" si="78"/>
        <v>0</v>
      </c>
      <c r="AH123" s="380">
        <f t="shared" si="79"/>
        <v>0</v>
      </c>
      <c r="AI123" s="379">
        <f t="shared" si="80"/>
        <v>0</v>
      </c>
      <c r="AJ123" s="380">
        <f t="shared" si="81"/>
        <v>0</v>
      </c>
      <c r="AK123" s="380">
        <f t="shared" si="82"/>
        <v>0</v>
      </c>
      <c r="AL123" s="379">
        <f t="shared" si="83"/>
        <v>0</v>
      </c>
      <c r="AM123" s="381">
        <f t="shared" si="84"/>
        <v>0</v>
      </c>
      <c r="AN123" s="382">
        <f t="shared" si="85"/>
        <v>0</v>
      </c>
      <c r="AO123" s="51">
        <f t="shared" si="86"/>
        <v>0</v>
      </c>
      <c r="AP123" s="364">
        <f t="shared" si="87"/>
        <v>0</v>
      </c>
      <c r="AQ123" s="364">
        <f t="shared" si="88"/>
        <v>0</v>
      </c>
      <c r="AR123" s="365">
        <f t="shared" si="89"/>
        <v>0</v>
      </c>
      <c r="AS123" s="366">
        <f t="shared" si="90"/>
        <v>0</v>
      </c>
      <c r="AT123" s="206">
        <f t="shared" si="57"/>
        <v>0</v>
      </c>
    </row>
    <row r="124" spans="1:46" hidden="1" x14ac:dyDescent="0.35">
      <c r="A124" s="502"/>
      <c r="B124" s="92">
        <v>118</v>
      </c>
      <c r="C124" s="95">
        <f>VLOOKUP(B:B,'Start List Kids'!C:F,2,FALSE)</f>
        <v>0</v>
      </c>
      <c r="D124" s="114">
        <f>VLOOKUP(B:B,'Start List Kids'!C:F,4,FALSE)</f>
        <v>0</v>
      </c>
      <c r="E124" s="345"/>
      <c r="F124" s="346"/>
      <c r="G124" s="345"/>
      <c r="H124" s="346"/>
      <c r="I124" s="345"/>
      <c r="J124" s="347"/>
      <c r="K124" s="389">
        <f t="shared" si="65"/>
        <v>0</v>
      </c>
      <c r="L124" s="390">
        <f t="shared" si="66"/>
        <v>0</v>
      </c>
      <c r="M124" s="389">
        <f t="shared" si="67"/>
        <v>0</v>
      </c>
      <c r="N124" s="391">
        <f t="shared" si="68"/>
        <v>0</v>
      </c>
      <c r="O124" s="375">
        <f t="shared" si="91"/>
        <v>0</v>
      </c>
      <c r="P124" s="375">
        <f t="shared" si="69"/>
        <v>0</v>
      </c>
      <c r="Q124" s="376">
        <f t="shared" si="70"/>
        <v>0</v>
      </c>
      <c r="R124" s="375">
        <f t="shared" si="71"/>
        <v>0</v>
      </c>
      <c r="S124" s="375">
        <f t="shared" si="72"/>
        <v>0</v>
      </c>
      <c r="T124" s="376">
        <f t="shared" si="73"/>
        <v>0</v>
      </c>
      <c r="U124" s="377">
        <f t="shared" si="74"/>
        <v>0</v>
      </c>
      <c r="V124" s="388">
        <f t="shared" si="75"/>
        <v>0</v>
      </c>
      <c r="W124" s="351"/>
      <c r="X124" s="346"/>
      <c r="Y124" s="345"/>
      <c r="Z124" s="346"/>
      <c r="AA124" s="345"/>
      <c r="AB124" s="347"/>
      <c r="AC124" s="345"/>
      <c r="AD124" s="347"/>
      <c r="AE124" s="389">
        <f t="shared" si="76"/>
        <v>0</v>
      </c>
      <c r="AF124" s="395">
        <f t="shared" si="77"/>
        <v>0</v>
      </c>
      <c r="AG124" s="375">
        <f t="shared" si="78"/>
        <v>0</v>
      </c>
      <c r="AH124" s="375">
        <f t="shared" si="79"/>
        <v>0</v>
      </c>
      <c r="AI124" s="376">
        <f t="shared" si="80"/>
        <v>0</v>
      </c>
      <c r="AJ124" s="375">
        <f t="shared" si="81"/>
        <v>0</v>
      </c>
      <c r="AK124" s="375">
        <f t="shared" si="82"/>
        <v>0</v>
      </c>
      <c r="AL124" s="376">
        <f t="shared" si="83"/>
        <v>0</v>
      </c>
      <c r="AM124" s="377">
        <f t="shared" si="84"/>
        <v>0</v>
      </c>
      <c r="AN124" s="378">
        <f t="shared" si="85"/>
        <v>0</v>
      </c>
      <c r="AO124" s="51">
        <f t="shared" si="86"/>
        <v>0</v>
      </c>
      <c r="AP124" s="364">
        <f t="shared" si="87"/>
        <v>0</v>
      </c>
      <c r="AQ124" s="364">
        <f t="shared" si="88"/>
        <v>0</v>
      </c>
      <c r="AR124" s="365">
        <f t="shared" si="89"/>
        <v>0</v>
      </c>
      <c r="AS124" s="366">
        <f t="shared" si="90"/>
        <v>0</v>
      </c>
      <c r="AT124" s="206">
        <f t="shared" si="57"/>
        <v>0</v>
      </c>
    </row>
    <row r="125" spans="1:46" hidden="1" x14ac:dyDescent="0.35">
      <c r="A125" s="502"/>
      <c r="B125" s="92">
        <v>119</v>
      </c>
      <c r="C125" s="95">
        <f>VLOOKUP(B:B,'Start List Kids'!C:F,2,FALSE)</f>
        <v>0</v>
      </c>
      <c r="D125" s="114">
        <f>VLOOKUP(B:B,'Start List Kids'!C:F,4,FALSE)</f>
        <v>0</v>
      </c>
      <c r="E125" s="348"/>
      <c r="F125" s="352"/>
      <c r="G125" s="348"/>
      <c r="H125" s="352"/>
      <c r="I125" s="348"/>
      <c r="J125" s="353"/>
      <c r="K125" s="392">
        <f t="shared" si="65"/>
        <v>0</v>
      </c>
      <c r="L125" s="393">
        <f t="shared" si="66"/>
        <v>0</v>
      </c>
      <c r="M125" s="392">
        <f t="shared" si="67"/>
        <v>0</v>
      </c>
      <c r="N125" s="394">
        <f t="shared" si="68"/>
        <v>0</v>
      </c>
      <c r="O125" s="380">
        <f t="shared" si="91"/>
        <v>0</v>
      </c>
      <c r="P125" s="380">
        <f t="shared" si="69"/>
        <v>0</v>
      </c>
      <c r="Q125" s="379">
        <f t="shared" si="70"/>
        <v>0</v>
      </c>
      <c r="R125" s="379">
        <f t="shared" si="71"/>
        <v>0</v>
      </c>
      <c r="S125" s="380">
        <f t="shared" si="72"/>
        <v>0</v>
      </c>
      <c r="T125" s="379">
        <f t="shared" si="73"/>
        <v>0</v>
      </c>
      <c r="U125" s="381">
        <f t="shared" si="74"/>
        <v>0</v>
      </c>
      <c r="V125" s="387">
        <f t="shared" si="75"/>
        <v>0</v>
      </c>
      <c r="W125" s="354"/>
      <c r="X125" s="352"/>
      <c r="Y125" s="348"/>
      <c r="Z125" s="352"/>
      <c r="AA125" s="348"/>
      <c r="AB125" s="353"/>
      <c r="AC125" s="348"/>
      <c r="AD125" s="353"/>
      <c r="AE125" s="392">
        <f t="shared" si="76"/>
        <v>0</v>
      </c>
      <c r="AF125" s="396">
        <f t="shared" si="77"/>
        <v>0</v>
      </c>
      <c r="AG125" s="379">
        <f t="shared" si="78"/>
        <v>0</v>
      </c>
      <c r="AH125" s="380">
        <f t="shared" si="79"/>
        <v>0</v>
      </c>
      <c r="AI125" s="379">
        <f t="shared" si="80"/>
        <v>0</v>
      </c>
      <c r="AJ125" s="380">
        <f t="shared" si="81"/>
        <v>0</v>
      </c>
      <c r="AK125" s="380">
        <f t="shared" si="82"/>
        <v>0</v>
      </c>
      <c r="AL125" s="379">
        <f t="shared" si="83"/>
        <v>0</v>
      </c>
      <c r="AM125" s="381">
        <f t="shared" si="84"/>
        <v>0</v>
      </c>
      <c r="AN125" s="382">
        <f t="shared" si="85"/>
        <v>0</v>
      </c>
      <c r="AO125" s="51">
        <f t="shared" si="86"/>
        <v>0</v>
      </c>
      <c r="AP125" s="364">
        <f t="shared" si="87"/>
        <v>0</v>
      </c>
      <c r="AQ125" s="364">
        <f t="shared" si="88"/>
        <v>0</v>
      </c>
      <c r="AR125" s="365">
        <f t="shared" si="89"/>
        <v>0</v>
      </c>
      <c r="AS125" s="366">
        <f t="shared" si="90"/>
        <v>0</v>
      </c>
      <c r="AT125" s="206">
        <f t="shared" si="57"/>
        <v>0</v>
      </c>
    </row>
    <row r="126" spans="1:46" hidden="1" x14ac:dyDescent="0.35">
      <c r="A126" s="502"/>
      <c r="B126" s="92">
        <v>120</v>
      </c>
      <c r="C126" s="95">
        <f>VLOOKUP(B:B,'Start List Kids'!C:F,2,FALSE)</f>
        <v>0</v>
      </c>
      <c r="D126" s="114">
        <f>VLOOKUP(B:B,'Start List Kids'!C:F,4,FALSE)</f>
        <v>0</v>
      </c>
      <c r="E126" s="345"/>
      <c r="F126" s="346"/>
      <c r="G126" s="345"/>
      <c r="H126" s="346"/>
      <c r="I126" s="345"/>
      <c r="J126" s="347"/>
      <c r="K126" s="389">
        <f t="shared" si="65"/>
        <v>0</v>
      </c>
      <c r="L126" s="390">
        <f t="shared" si="66"/>
        <v>0</v>
      </c>
      <c r="M126" s="389">
        <f t="shared" si="67"/>
        <v>0</v>
      </c>
      <c r="N126" s="391">
        <f t="shared" si="68"/>
        <v>0</v>
      </c>
      <c r="O126" s="375">
        <f t="shared" si="91"/>
        <v>0</v>
      </c>
      <c r="P126" s="375">
        <f t="shared" si="69"/>
        <v>0</v>
      </c>
      <c r="Q126" s="376">
        <f t="shared" si="70"/>
        <v>0</v>
      </c>
      <c r="R126" s="375">
        <f t="shared" si="71"/>
        <v>0</v>
      </c>
      <c r="S126" s="375">
        <f t="shared" si="72"/>
        <v>0</v>
      </c>
      <c r="T126" s="376">
        <f t="shared" si="73"/>
        <v>0</v>
      </c>
      <c r="U126" s="377">
        <f t="shared" si="74"/>
        <v>0</v>
      </c>
      <c r="V126" s="388">
        <f t="shared" si="75"/>
        <v>0</v>
      </c>
      <c r="W126" s="351"/>
      <c r="X126" s="346"/>
      <c r="Y126" s="345"/>
      <c r="Z126" s="346"/>
      <c r="AA126" s="345"/>
      <c r="AB126" s="347"/>
      <c r="AC126" s="345"/>
      <c r="AD126" s="347"/>
      <c r="AE126" s="389">
        <f t="shared" si="76"/>
        <v>0</v>
      </c>
      <c r="AF126" s="395">
        <f t="shared" si="77"/>
        <v>0</v>
      </c>
      <c r="AG126" s="375">
        <f t="shared" si="78"/>
        <v>0</v>
      </c>
      <c r="AH126" s="375">
        <f t="shared" si="79"/>
        <v>0</v>
      </c>
      <c r="AI126" s="376">
        <f t="shared" si="80"/>
        <v>0</v>
      </c>
      <c r="AJ126" s="375">
        <f t="shared" si="81"/>
        <v>0</v>
      </c>
      <c r="AK126" s="375">
        <f t="shared" si="82"/>
        <v>0</v>
      </c>
      <c r="AL126" s="376">
        <f t="shared" si="83"/>
        <v>0</v>
      </c>
      <c r="AM126" s="377">
        <f t="shared" si="84"/>
        <v>0</v>
      </c>
      <c r="AN126" s="378">
        <f t="shared" si="85"/>
        <v>0</v>
      </c>
      <c r="AO126" s="51">
        <f t="shared" si="86"/>
        <v>0</v>
      </c>
      <c r="AP126" s="364">
        <f t="shared" si="87"/>
        <v>0</v>
      </c>
      <c r="AQ126" s="364">
        <f t="shared" si="88"/>
        <v>0</v>
      </c>
      <c r="AR126" s="365">
        <f t="shared" si="89"/>
        <v>0</v>
      </c>
      <c r="AS126" s="366">
        <f t="shared" si="90"/>
        <v>0</v>
      </c>
      <c r="AT126" s="206">
        <f t="shared" si="57"/>
        <v>0</v>
      </c>
    </row>
    <row r="127" spans="1:46" hidden="1" x14ac:dyDescent="0.35">
      <c r="A127" s="502"/>
      <c r="B127" s="92">
        <v>121</v>
      </c>
      <c r="C127" s="95">
        <f>VLOOKUP(B:B,'Start List Kids'!C:F,2,FALSE)</f>
        <v>0</v>
      </c>
      <c r="D127" s="114">
        <f>VLOOKUP(B:B,'Start List Kids'!C:F,4,FALSE)</f>
        <v>0</v>
      </c>
      <c r="E127" s="348"/>
      <c r="F127" s="352"/>
      <c r="G127" s="348"/>
      <c r="H127" s="352"/>
      <c r="I127" s="348"/>
      <c r="J127" s="353"/>
      <c r="K127" s="392">
        <f t="shared" si="65"/>
        <v>0</v>
      </c>
      <c r="L127" s="393">
        <f t="shared" si="66"/>
        <v>0</v>
      </c>
      <c r="M127" s="392">
        <f t="shared" si="67"/>
        <v>0</v>
      </c>
      <c r="N127" s="394">
        <f t="shared" si="68"/>
        <v>0</v>
      </c>
      <c r="O127" s="380">
        <f t="shared" si="91"/>
        <v>0</v>
      </c>
      <c r="P127" s="380">
        <f t="shared" si="69"/>
        <v>0</v>
      </c>
      <c r="Q127" s="379">
        <f t="shared" si="70"/>
        <v>0</v>
      </c>
      <c r="R127" s="379">
        <f t="shared" si="71"/>
        <v>0</v>
      </c>
      <c r="S127" s="380">
        <f t="shared" si="72"/>
        <v>0</v>
      </c>
      <c r="T127" s="379">
        <f t="shared" si="73"/>
        <v>0</v>
      </c>
      <c r="U127" s="381">
        <f t="shared" si="74"/>
        <v>0</v>
      </c>
      <c r="V127" s="387">
        <f t="shared" si="75"/>
        <v>0</v>
      </c>
      <c r="W127" s="354"/>
      <c r="X127" s="352"/>
      <c r="Y127" s="348"/>
      <c r="Z127" s="352"/>
      <c r="AA127" s="348"/>
      <c r="AB127" s="353"/>
      <c r="AC127" s="348"/>
      <c r="AD127" s="353"/>
      <c r="AE127" s="392">
        <f t="shared" si="76"/>
        <v>0</v>
      </c>
      <c r="AF127" s="396">
        <f t="shared" si="77"/>
        <v>0</v>
      </c>
      <c r="AG127" s="379">
        <f t="shared" si="78"/>
        <v>0</v>
      </c>
      <c r="AH127" s="380">
        <f t="shared" si="79"/>
        <v>0</v>
      </c>
      <c r="AI127" s="379">
        <f t="shared" si="80"/>
        <v>0</v>
      </c>
      <c r="AJ127" s="380">
        <f t="shared" si="81"/>
        <v>0</v>
      </c>
      <c r="AK127" s="380">
        <f t="shared" si="82"/>
        <v>0</v>
      </c>
      <c r="AL127" s="379">
        <f t="shared" si="83"/>
        <v>0</v>
      </c>
      <c r="AM127" s="381">
        <f t="shared" si="84"/>
        <v>0</v>
      </c>
      <c r="AN127" s="382">
        <f t="shared" si="85"/>
        <v>0</v>
      </c>
      <c r="AO127" s="51">
        <f t="shared" si="86"/>
        <v>0</v>
      </c>
      <c r="AP127" s="364">
        <f t="shared" si="87"/>
        <v>0</v>
      </c>
      <c r="AQ127" s="364">
        <f t="shared" si="88"/>
        <v>0</v>
      </c>
      <c r="AR127" s="365">
        <f t="shared" si="89"/>
        <v>0</v>
      </c>
      <c r="AS127" s="366">
        <f t="shared" si="90"/>
        <v>0</v>
      </c>
      <c r="AT127" s="206">
        <f t="shared" si="57"/>
        <v>0</v>
      </c>
    </row>
    <row r="128" spans="1:46" hidden="1" x14ac:dyDescent="0.35">
      <c r="A128" s="502"/>
      <c r="B128" s="92">
        <v>122</v>
      </c>
      <c r="C128" s="95">
        <f>VLOOKUP(B:B,'Start List Kids'!C:F,2,FALSE)</f>
        <v>0</v>
      </c>
      <c r="D128" s="114">
        <f>VLOOKUP(B:B,'Start List Kids'!C:F,4,FALSE)</f>
        <v>0</v>
      </c>
      <c r="E128" s="345"/>
      <c r="F128" s="346"/>
      <c r="G128" s="345"/>
      <c r="H128" s="346"/>
      <c r="I128" s="345"/>
      <c r="J128" s="347"/>
      <c r="K128" s="389">
        <f t="shared" si="65"/>
        <v>0</v>
      </c>
      <c r="L128" s="390">
        <f t="shared" si="66"/>
        <v>0</v>
      </c>
      <c r="M128" s="389">
        <f t="shared" si="67"/>
        <v>0</v>
      </c>
      <c r="N128" s="391">
        <f t="shared" si="68"/>
        <v>0</v>
      </c>
      <c r="O128" s="375">
        <f t="shared" si="91"/>
        <v>0</v>
      </c>
      <c r="P128" s="375">
        <f t="shared" si="69"/>
        <v>0</v>
      </c>
      <c r="Q128" s="376">
        <f t="shared" si="70"/>
        <v>0</v>
      </c>
      <c r="R128" s="375">
        <f t="shared" si="71"/>
        <v>0</v>
      </c>
      <c r="S128" s="375">
        <f t="shared" si="72"/>
        <v>0</v>
      </c>
      <c r="T128" s="376">
        <f t="shared" si="73"/>
        <v>0</v>
      </c>
      <c r="U128" s="377">
        <f t="shared" si="74"/>
        <v>0</v>
      </c>
      <c r="V128" s="388">
        <f t="shared" si="75"/>
        <v>0</v>
      </c>
      <c r="W128" s="351"/>
      <c r="X128" s="346"/>
      <c r="Y128" s="345"/>
      <c r="Z128" s="346"/>
      <c r="AA128" s="345"/>
      <c r="AB128" s="347"/>
      <c r="AC128" s="345"/>
      <c r="AD128" s="347"/>
      <c r="AE128" s="389">
        <f t="shared" si="76"/>
        <v>0</v>
      </c>
      <c r="AF128" s="395">
        <f t="shared" si="77"/>
        <v>0</v>
      </c>
      <c r="AG128" s="375">
        <f t="shared" si="78"/>
        <v>0</v>
      </c>
      <c r="AH128" s="375">
        <f t="shared" si="79"/>
        <v>0</v>
      </c>
      <c r="AI128" s="376">
        <f t="shared" si="80"/>
        <v>0</v>
      </c>
      <c r="AJ128" s="375">
        <f t="shared" si="81"/>
        <v>0</v>
      </c>
      <c r="AK128" s="375">
        <f t="shared" si="82"/>
        <v>0</v>
      </c>
      <c r="AL128" s="376">
        <f t="shared" si="83"/>
        <v>0</v>
      </c>
      <c r="AM128" s="377">
        <f t="shared" si="84"/>
        <v>0</v>
      </c>
      <c r="AN128" s="378">
        <f t="shared" si="85"/>
        <v>0</v>
      </c>
      <c r="AO128" s="51">
        <f t="shared" si="86"/>
        <v>0</v>
      </c>
      <c r="AP128" s="364">
        <f t="shared" si="87"/>
        <v>0</v>
      </c>
      <c r="AQ128" s="364">
        <f t="shared" si="88"/>
        <v>0</v>
      </c>
      <c r="AR128" s="365">
        <f t="shared" si="89"/>
        <v>0</v>
      </c>
      <c r="AS128" s="366">
        <f t="shared" si="90"/>
        <v>0</v>
      </c>
      <c r="AT128" s="206">
        <f t="shared" si="57"/>
        <v>0</v>
      </c>
    </row>
    <row r="129" spans="1:46" hidden="1" x14ac:dyDescent="0.35">
      <c r="A129" s="502"/>
      <c r="B129" s="92">
        <v>123</v>
      </c>
      <c r="C129" s="95">
        <f>VLOOKUP(B:B,'Start List Kids'!C:F,2,FALSE)</f>
        <v>0</v>
      </c>
      <c r="D129" s="114">
        <f>VLOOKUP(B:B,'Start List Kids'!C:F,4,FALSE)</f>
        <v>0</v>
      </c>
      <c r="E129" s="348"/>
      <c r="F129" s="352"/>
      <c r="G129" s="348"/>
      <c r="H129" s="352"/>
      <c r="I129" s="348"/>
      <c r="J129" s="353"/>
      <c r="K129" s="392">
        <f t="shared" si="65"/>
        <v>0</v>
      </c>
      <c r="L129" s="393">
        <f t="shared" si="66"/>
        <v>0</v>
      </c>
      <c r="M129" s="392">
        <f t="shared" si="67"/>
        <v>0</v>
      </c>
      <c r="N129" s="394">
        <f t="shared" si="68"/>
        <v>0</v>
      </c>
      <c r="O129" s="380">
        <f t="shared" si="91"/>
        <v>0</v>
      </c>
      <c r="P129" s="380">
        <f t="shared" si="69"/>
        <v>0</v>
      </c>
      <c r="Q129" s="379">
        <f t="shared" si="70"/>
        <v>0</v>
      </c>
      <c r="R129" s="379">
        <f t="shared" si="71"/>
        <v>0</v>
      </c>
      <c r="S129" s="380">
        <f t="shared" si="72"/>
        <v>0</v>
      </c>
      <c r="T129" s="379">
        <f t="shared" si="73"/>
        <v>0</v>
      </c>
      <c r="U129" s="381">
        <f t="shared" si="74"/>
        <v>0</v>
      </c>
      <c r="V129" s="387">
        <f t="shared" si="75"/>
        <v>0</v>
      </c>
      <c r="W129" s="354"/>
      <c r="X129" s="352"/>
      <c r="Y129" s="348"/>
      <c r="Z129" s="352"/>
      <c r="AA129" s="348"/>
      <c r="AB129" s="353"/>
      <c r="AC129" s="348"/>
      <c r="AD129" s="353"/>
      <c r="AE129" s="392">
        <f t="shared" si="76"/>
        <v>0</v>
      </c>
      <c r="AF129" s="396">
        <f t="shared" si="77"/>
        <v>0</v>
      </c>
      <c r="AG129" s="379">
        <f t="shared" si="78"/>
        <v>0</v>
      </c>
      <c r="AH129" s="380">
        <f t="shared" si="79"/>
        <v>0</v>
      </c>
      <c r="AI129" s="379">
        <f t="shared" si="80"/>
        <v>0</v>
      </c>
      <c r="AJ129" s="380">
        <f t="shared" si="81"/>
        <v>0</v>
      </c>
      <c r="AK129" s="380">
        <f t="shared" si="82"/>
        <v>0</v>
      </c>
      <c r="AL129" s="379">
        <f t="shared" si="83"/>
        <v>0</v>
      </c>
      <c r="AM129" s="381">
        <f t="shared" si="84"/>
        <v>0</v>
      </c>
      <c r="AN129" s="382">
        <f t="shared" si="85"/>
        <v>0</v>
      </c>
      <c r="AO129" s="51">
        <f t="shared" si="86"/>
        <v>0</v>
      </c>
      <c r="AP129" s="364">
        <f t="shared" si="87"/>
        <v>0</v>
      </c>
      <c r="AQ129" s="364">
        <f t="shared" si="88"/>
        <v>0</v>
      </c>
      <c r="AR129" s="365">
        <f t="shared" si="89"/>
        <v>0</v>
      </c>
      <c r="AS129" s="366">
        <f t="shared" si="90"/>
        <v>0</v>
      </c>
      <c r="AT129" s="206">
        <f t="shared" si="57"/>
        <v>0</v>
      </c>
    </row>
    <row r="130" spans="1:46" hidden="1" x14ac:dyDescent="0.35">
      <c r="A130" s="502"/>
      <c r="B130" s="92">
        <v>124</v>
      </c>
      <c r="C130" s="95">
        <f>VLOOKUP(B:B,'Start List Kids'!C:F,2,FALSE)</f>
        <v>0</v>
      </c>
      <c r="D130" s="114">
        <f>VLOOKUP(B:B,'Start List Kids'!C:F,4,FALSE)</f>
        <v>0</v>
      </c>
      <c r="E130" s="345"/>
      <c r="F130" s="346"/>
      <c r="G130" s="345"/>
      <c r="H130" s="346"/>
      <c r="I130" s="345"/>
      <c r="J130" s="347"/>
      <c r="K130" s="389">
        <f t="shared" si="65"/>
        <v>0</v>
      </c>
      <c r="L130" s="390">
        <f t="shared" si="66"/>
        <v>0</v>
      </c>
      <c r="M130" s="389">
        <f t="shared" si="67"/>
        <v>0</v>
      </c>
      <c r="N130" s="391">
        <f t="shared" si="68"/>
        <v>0</v>
      </c>
      <c r="O130" s="375">
        <f t="shared" si="91"/>
        <v>0</v>
      </c>
      <c r="P130" s="375">
        <f t="shared" si="69"/>
        <v>0</v>
      </c>
      <c r="Q130" s="376">
        <f t="shared" si="70"/>
        <v>0</v>
      </c>
      <c r="R130" s="375">
        <f t="shared" si="71"/>
        <v>0</v>
      </c>
      <c r="S130" s="375">
        <f t="shared" si="72"/>
        <v>0</v>
      </c>
      <c r="T130" s="376">
        <f t="shared" si="73"/>
        <v>0</v>
      </c>
      <c r="U130" s="377">
        <f t="shared" si="74"/>
        <v>0</v>
      </c>
      <c r="V130" s="388">
        <f t="shared" si="75"/>
        <v>0</v>
      </c>
      <c r="W130" s="351"/>
      <c r="X130" s="346"/>
      <c r="Y130" s="345"/>
      <c r="Z130" s="346"/>
      <c r="AA130" s="345"/>
      <c r="AB130" s="347"/>
      <c r="AC130" s="345"/>
      <c r="AD130" s="347"/>
      <c r="AE130" s="389">
        <f t="shared" si="76"/>
        <v>0</v>
      </c>
      <c r="AF130" s="395">
        <f t="shared" si="77"/>
        <v>0</v>
      </c>
      <c r="AG130" s="375">
        <f t="shared" si="78"/>
        <v>0</v>
      </c>
      <c r="AH130" s="375">
        <f t="shared" si="79"/>
        <v>0</v>
      </c>
      <c r="AI130" s="376">
        <f t="shared" si="80"/>
        <v>0</v>
      </c>
      <c r="AJ130" s="375">
        <f t="shared" si="81"/>
        <v>0</v>
      </c>
      <c r="AK130" s="375">
        <f t="shared" si="82"/>
        <v>0</v>
      </c>
      <c r="AL130" s="376">
        <f t="shared" si="83"/>
        <v>0</v>
      </c>
      <c r="AM130" s="377">
        <f t="shared" si="84"/>
        <v>0</v>
      </c>
      <c r="AN130" s="378">
        <f t="shared" si="85"/>
        <v>0</v>
      </c>
      <c r="AO130" s="51">
        <f t="shared" si="86"/>
        <v>0</v>
      </c>
      <c r="AP130" s="364">
        <f t="shared" si="87"/>
        <v>0</v>
      </c>
      <c r="AQ130" s="364">
        <f t="shared" si="88"/>
        <v>0</v>
      </c>
      <c r="AR130" s="365">
        <f t="shared" si="89"/>
        <v>0</v>
      </c>
      <c r="AS130" s="366">
        <f t="shared" si="90"/>
        <v>0</v>
      </c>
      <c r="AT130" s="206">
        <f t="shared" si="57"/>
        <v>0</v>
      </c>
    </row>
    <row r="131" spans="1:46" hidden="1" x14ac:dyDescent="0.35">
      <c r="A131" s="502"/>
      <c r="B131" s="92">
        <v>125</v>
      </c>
      <c r="C131" s="95">
        <f>VLOOKUP(B:B,'Start List Kids'!C:F,2,FALSE)</f>
        <v>0</v>
      </c>
      <c r="D131" s="114">
        <f>VLOOKUP(B:B,'Start List Kids'!C:F,4,FALSE)</f>
        <v>0</v>
      </c>
      <c r="E131" s="348"/>
      <c r="F131" s="352"/>
      <c r="G131" s="348"/>
      <c r="H131" s="352"/>
      <c r="I131" s="348"/>
      <c r="J131" s="353"/>
      <c r="K131" s="392">
        <f t="shared" si="65"/>
        <v>0</v>
      </c>
      <c r="L131" s="393">
        <f t="shared" si="66"/>
        <v>0</v>
      </c>
      <c r="M131" s="392">
        <f t="shared" si="67"/>
        <v>0</v>
      </c>
      <c r="N131" s="394">
        <f t="shared" si="68"/>
        <v>0</v>
      </c>
      <c r="O131" s="380">
        <f t="shared" si="91"/>
        <v>0</v>
      </c>
      <c r="P131" s="380">
        <f t="shared" si="69"/>
        <v>0</v>
      </c>
      <c r="Q131" s="379">
        <f t="shared" si="70"/>
        <v>0</v>
      </c>
      <c r="R131" s="379">
        <f t="shared" si="71"/>
        <v>0</v>
      </c>
      <c r="S131" s="380">
        <f t="shared" si="72"/>
        <v>0</v>
      </c>
      <c r="T131" s="379">
        <f t="shared" si="73"/>
        <v>0</v>
      </c>
      <c r="U131" s="381">
        <f t="shared" si="74"/>
        <v>0</v>
      </c>
      <c r="V131" s="387">
        <f t="shared" si="75"/>
        <v>0</v>
      </c>
      <c r="W131" s="354"/>
      <c r="X131" s="352"/>
      <c r="Y131" s="348"/>
      <c r="Z131" s="352"/>
      <c r="AA131" s="348"/>
      <c r="AB131" s="353"/>
      <c r="AC131" s="348"/>
      <c r="AD131" s="353"/>
      <c r="AE131" s="392">
        <f t="shared" si="76"/>
        <v>0</v>
      </c>
      <c r="AF131" s="396">
        <f t="shared" si="77"/>
        <v>0</v>
      </c>
      <c r="AG131" s="379">
        <f t="shared" si="78"/>
        <v>0</v>
      </c>
      <c r="AH131" s="380">
        <f t="shared" si="79"/>
        <v>0</v>
      </c>
      <c r="AI131" s="379">
        <f t="shared" si="80"/>
        <v>0</v>
      </c>
      <c r="AJ131" s="380">
        <f t="shared" si="81"/>
        <v>0</v>
      </c>
      <c r="AK131" s="380">
        <f t="shared" si="82"/>
        <v>0</v>
      </c>
      <c r="AL131" s="379">
        <f t="shared" si="83"/>
        <v>0</v>
      </c>
      <c r="AM131" s="381">
        <f t="shared" si="84"/>
        <v>0</v>
      </c>
      <c r="AN131" s="382">
        <f t="shared" si="85"/>
        <v>0</v>
      </c>
      <c r="AO131" s="51">
        <f t="shared" si="86"/>
        <v>0</v>
      </c>
      <c r="AP131" s="364">
        <f t="shared" si="87"/>
        <v>0</v>
      </c>
      <c r="AQ131" s="364">
        <f t="shared" si="88"/>
        <v>0</v>
      </c>
      <c r="AR131" s="365">
        <f t="shared" si="89"/>
        <v>0</v>
      </c>
      <c r="AS131" s="366">
        <f t="shared" si="90"/>
        <v>0</v>
      </c>
      <c r="AT131" s="206">
        <f t="shared" si="57"/>
        <v>0</v>
      </c>
    </row>
    <row r="132" spans="1:46" hidden="1" x14ac:dyDescent="0.35">
      <c r="A132" s="502"/>
      <c r="B132" s="92">
        <v>126</v>
      </c>
      <c r="C132" s="95">
        <f>VLOOKUP(B:B,'Start List Kids'!C:F,2,FALSE)</f>
        <v>0</v>
      </c>
      <c r="D132" s="114">
        <f>VLOOKUP(B:B,'Start List Kids'!C:F,4,FALSE)</f>
        <v>0</v>
      </c>
      <c r="E132" s="345"/>
      <c r="F132" s="346"/>
      <c r="G132" s="345"/>
      <c r="H132" s="346"/>
      <c r="I132" s="345"/>
      <c r="J132" s="347"/>
      <c r="K132" s="389">
        <f t="shared" si="65"/>
        <v>0</v>
      </c>
      <c r="L132" s="390">
        <f t="shared" si="66"/>
        <v>0</v>
      </c>
      <c r="M132" s="389">
        <f t="shared" si="67"/>
        <v>0</v>
      </c>
      <c r="N132" s="391">
        <f t="shared" si="68"/>
        <v>0</v>
      </c>
      <c r="O132" s="375">
        <f t="shared" si="91"/>
        <v>0</v>
      </c>
      <c r="P132" s="375">
        <f t="shared" si="69"/>
        <v>0</v>
      </c>
      <c r="Q132" s="376">
        <f t="shared" si="70"/>
        <v>0</v>
      </c>
      <c r="R132" s="375">
        <f t="shared" si="71"/>
        <v>0</v>
      </c>
      <c r="S132" s="375">
        <f t="shared" si="72"/>
        <v>0</v>
      </c>
      <c r="T132" s="376">
        <f t="shared" si="73"/>
        <v>0</v>
      </c>
      <c r="U132" s="377">
        <f t="shared" si="74"/>
        <v>0</v>
      </c>
      <c r="V132" s="388">
        <f t="shared" si="75"/>
        <v>0</v>
      </c>
      <c r="W132" s="351"/>
      <c r="X132" s="346"/>
      <c r="Y132" s="345"/>
      <c r="Z132" s="346"/>
      <c r="AA132" s="345"/>
      <c r="AB132" s="347"/>
      <c r="AC132" s="345"/>
      <c r="AD132" s="347"/>
      <c r="AE132" s="389">
        <f t="shared" si="76"/>
        <v>0</v>
      </c>
      <c r="AF132" s="395">
        <f t="shared" si="77"/>
        <v>0</v>
      </c>
      <c r="AG132" s="375">
        <f t="shared" si="78"/>
        <v>0</v>
      </c>
      <c r="AH132" s="375">
        <f t="shared" si="79"/>
        <v>0</v>
      </c>
      <c r="AI132" s="376">
        <f t="shared" si="80"/>
        <v>0</v>
      </c>
      <c r="AJ132" s="375">
        <f t="shared" si="81"/>
        <v>0</v>
      </c>
      <c r="AK132" s="375">
        <f t="shared" si="82"/>
        <v>0</v>
      </c>
      <c r="AL132" s="376">
        <f t="shared" si="83"/>
        <v>0</v>
      </c>
      <c r="AM132" s="377">
        <f t="shared" si="84"/>
        <v>0</v>
      </c>
      <c r="AN132" s="378">
        <f t="shared" si="85"/>
        <v>0</v>
      </c>
      <c r="AO132" s="51">
        <f t="shared" si="86"/>
        <v>0</v>
      </c>
      <c r="AP132" s="364">
        <f t="shared" si="87"/>
        <v>0</v>
      </c>
      <c r="AQ132" s="364">
        <f t="shared" si="88"/>
        <v>0</v>
      </c>
      <c r="AR132" s="365">
        <f t="shared" si="89"/>
        <v>0</v>
      </c>
      <c r="AS132" s="366">
        <f t="shared" si="90"/>
        <v>0</v>
      </c>
      <c r="AT132" s="206">
        <f t="shared" si="57"/>
        <v>0</v>
      </c>
    </row>
    <row r="133" spans="1:46" hidden="1" x14ac:dyDescent="0.35">
      <c r="A133" s="502"/>
      <c r="B133" s="92">
        <v>127</v>
      </c>
      <c r="C133" s="95">
        <f>VLOOKUP(B:B,'Start List Kids'!C:F,2,FALSE)</f>
        <v>0</v>
      </c>
      <c r="D133" s="114">
        <f>VLOOKUP(B:B,'Start List Kids'!C:F,4,FALSE)</f>
        <v>0</v>
      </c>
      <c r="E133" s="348"/>
      <c r="F133" s="352"/>
      <c r="G133" s="348"/>
      <c r="H133" s="352"/>
      <c r="I133" s="348"/>
      <c r="J133" s="353"/>
      <c r="K133" s="392">
        <f t="shared" si="65"/>
        <v>0</v>
      </c>
      <c r="L133" s="393">
        <f t="shared" si="66"/>
        <v>0</v>
      </c>
      <c r="M133" s="392">
        <f t="shared" si="67"/>
        <v>0</v>
      </c>
      <c r="N133" s="394">
        <f t="shared" si="68"/>
        <v>0</v>
      </c>
      <c r="O133" s="380">
        <f t="shared" si="91"/>
        <v>0</v>
      </c>
      <c r="P133" s="380">
        <f t="shared" si="69"/>
        <v>0</v>
      </c>
      <c r="Q133" s="379">
        <f t="shared" si="70"/>
        <v>0</v>
      </c>
      <c r="R133" s="379">
        <f t="shared" si="71"/>
        <v>0</v>
      </c>
      <c r="S133" s="380">
        <f t="shared" si="72"/>
        <v>0</v>
      </c>
      <c r="T133" s="379">
        <f t="shared" si="73"/>
        <v>0</v>
      </c>
      <c r="U133" s="381">
        <f t="shared" si="74"/>
        <v>0</v>
      </c>
      <c r="V133" s="387">
        <f t="shared" si="75"/>
        <v>0</v>
      </c>
      <c r="W133" s="354"/>
      <c r="X133" s="352"/>
      <c r="Y133" s="348"/>
      <c r="Z133" s="352"/>
      <c r="AA133" s="348"/>
      <c r="AB133" s="353"/>
      <c r="AC133" s="348"/>
      <c r="AD133" s="353"/>
      <c r="AE133" s="392">
        <f t="shared" si="76"/>
        <v>0</v>
      </c>
      <c r="AF133" s="396">
        <f t="shared" si="77"/>
        <v>0</v>
      </c>
      <c r="AG133" s="379">
        <f t="shared" si="78"/>
        <v>0</v>
      </c>
      <c r="AH133" s="380">
        <f t="shared" si="79"/>
        <v>0</v>
      </c>
      <c r="AI133" s="379">
        <f t="shared" si="80"/>
        <v>0</v>
      </c>
      <c r="AJ133" s="380">
        <f t="shared" si="81"/>
        <v>0</v>
      </c>
      <c r="AK133" s="380">
        <f t="shared" si="82"/>
        <v>0</v>
      </c>
      <c r="AL133" s="379">
        <f t="shared" si="83"/>
        <v>0</v>
      </c>
      <c r="AM133" s="381">
        <f t="shared" si="84"/>
        <v>0</v>
      </c>
      <c r="AN133" s="382">
        <f t="shared" si="85"/>
        <v>0</v>
      </c>
      <c r="AO133" s="51">
        <f t="shared" si="86"/>
        <v>0</v>
      </c>
      <c r="AP133" s="364">
        <f t="shared" si="87"/>
        <v>0</v>
      </c>
      <c r="AQ133" s="364">
        <f t="shared" si="88"/>
        <v>0</v>
      </c>
      <c r="AR133" s="365">
        <f t="shared" si="89"/>
        <v>0</v>
      </c>
      <c r="AS133" s="366">
        <f t="shared" si="90"/>
        <v>0</v>
      </c>
      <c r="AT133" s="206">
        <f t="shared" si="57"/>
        <v>0</v>
      </c>
    </row>
    <row r="134" spans="1:46" hidden="1" x14ac:dyDescent="0.35">
      <c r="A134" s="502"/>
      <c r="B134" s="92">
        <v>128</v>
      </c>
      <c r="C134" s="95">
        <f>VLOOKUP(B:B,'Start List Kids'!C:F,2,FALSE)</f>
        <v>0</v>
      </c>
      <c r="D134" s="114">
        <f>VLOOKUP(B:B,'Start List Kids'!C:F,4,FALSE)</f>
        <v>0</v>
      </c>
      <c r="E134" s="345"/>
      <c r="F134" s="346"/>
      <c r="G134" s="345"/>
      <c r="H134" s="346"/>
      <c r="I134" s="345"/>
      <c r="J134" s="347"/>
      <c r="K134" s="389">
        <f t="shared" si="65"/>
        <v>0</v>
      </c>
      <c r="L134" s="390">
        <f t="shared" si="66"/>
        <v>0</v>
      </c>
      <c r="M134" s="389">
        <f t="shared" si="67"/>
        <v>0</v>
      </c>
      <c r="N134" s="391">
        <f t="shared" si="68"/>
        <v>0</v>
      </c>
      <c r="O134" s="375">
        <f t="shared" si="91"/>
        <v>0</v>
      </c>
      <c r="P134" s="375">
        <f t="shared" si="69"/>
        <v>0</v>
      </c>
      <c r="Q134" s="376">
        <f t="shared" si="70"/>
        <v>0</v>
      </c>
      <c r="R134" s="375">
        <f t="shared" si="71"/>
        <v>0</v>
      </c>
      <c r="S134" s="375">
        <f t="shared" si="72"/>
        <v>0</v>
      </c>
      <c r="T134" s="376">
        <f t="shared" si="73"/>
        <v>0</v>
      </c>
      <c r="U134" s="377">
        <f t="shared" si="74"/>
        <v>0</v>
      </c>
      <c r="V134" s="388">
        <f t="shared" si="75"/>
        <v>0</v>
      </c>
      <c r="W134" s="351"/>
      <c r="X134" s="346"/>
      <c r="Y134" s="345"/>
      <c r="Z134" s="346"/>
      <c r="AA134" s="345"/>
      <c r="AB134" s="347"/>
      <c r="AC134" s="345"/>
      <c r="AD134" s="347"/>
      <c r="AE134" s="389">
        <f t="shared" si="76"/>
        <v>0</v>
      </c>
      <c r="AF134" s="395">
        <f t="shared" si="77"/>
        <v>0</v>
      </c>
      <c r="AG134" s="375">
        <f t="shared" si="78"/>
        <v>0</v>
      </c>
      <c r="AH134" s="375">
        <f t="shared" si="79"/>
        <v>0</v>
      </c>
      <c r="AI134" s="376">
        <f t="shared" si="80"/>
        <v>0</v>
      </c>
      <c r="AJ134" s="375">
        <f t="shared" si="81"/>
        <v>0</v>
      </c>
      <c r="AK134" s="375">
        <f t="shared" si="82"/>
        <v>0</v>
      </c>
      <c r="AL134" s="376">
        <f t="shared" si="83"/>
        <v>0</v>
      </c>
      <c r="AM134" s="377">
        <f t="shared" si="84"/>
        <v>0</v>
      </c>
      <c r="AN134" s="378">
        <f t="shared" si="85"/>
        <v>0</v>
      </c>
      <c r="AO134" s="51">
        <f t="shared" si="86"/>
        <v>0</v>
      </c>
      <c r="AP134" s="364">
        <f t="shared" si="87"/>
        <v>0</v>
      </c>
      <c r="AQ134" s="364">
        <f t="shared" si="88"/>
        <v>0</v>
      </c>
      <c r="AR134" s="365">
        <f t="shared" si="89"/>
        <v>0</v>
      </c>
      <c r="AS134" s="366">
        <f t="shared" si="90"/>
        <v>0</v>
      </c>
      <c r="AT134" s="206">
        <f t="shared" si="57"/>
        <v>0</v>
      </c>
    </row>
    <row r="135" spans="1:46" hidden="1" x14ac:dyDescent="0.35">
      <c r="A135" s="502"/>
      <c r="B135" s="92">
        <v>129</v>
      </c>
      <c r="C135" s="95">
        <f>VLOOKUP(B:B,'Start List Kids'!C:F,2,FALSE)</f>
        <v>0</v>
      </c>
      <c r="D135" s="114">
        <f>VLOOKUP(B:B,'Start List Kids'!C:F,4,FALSE)</f>
        <v>0</v>
      </c>
      <c r="E135" s="348"/>
      <c r="F135" s="352"/>
      <c r="G135" s="348"/>
      <c r="H135" s="352"/>
      <c r="I135" s="348"/>
      <c r="J135" s="353"/>
      <c r="K135" s="392">
        <f t="shared" si="65"/>
        <v>0</v>
      </c>
      <c r="L135" s="393">
        <f t="shared" si="66"/>
        <v>0</v>
      </c>
      <c r="M135" s="392">
        <f t="shared" si="67"/>
        <v>0</v>
      </c>
      <c r="N135" s="394">
        <f t="shared" si="68"/>
        <v>0</v>
      </c>
      <c r="O135" s="380">
        <f t="shared" si="91"/>
        <v>0</v>
      </c>
      <c r="P135" s="380">
        <f t="shared" si="69"/>
        <v>0</v>
      </c>
      <c r="Q135" s="379">
        <f t="shared" si="70"/>
        <v>0</v>
      </c>
      <c r="R135" s="379">
        <f t="shared" si="71"/>
        <v>0</v>
      </c>
      <c r="S135" s="380">
        <f t="shared" si="72"/>
        <v>0</v>
      </c>
      <c r="T135" s="379">
        <f t="shared" si="73"/>
        <v>0</v>
      </c>
      <c r="U135" s="381">
        <f t="shared" si="74"/>
        <v>0</v>
      </c>
      <c r="V135" s="387">
        <f t="shared" si="75"/>
        <v>0</v>
      </c>
      <c r="W135" s="354"/>
      <c r="X135" s="352"/>
      <c r="Y135" s="348"/>
      <c r="Z135" s="352"/>
      <c r="AA135" s="348"/>
      <c r="AB135" s="353"/>
      <c r="AC135" s="348"/>
      <c r="AD135" s="353"/>
      <c r="AE135" s="392">
        <f t="shared" si="76"/>
        <v>0</v>
      </c>
      <c r="AF135" s="396">
        <f t="shared" si="77"/>
        <v>0</v>
      </c>
      <c r="AG135" s="379">
        <f t="shared" si="78"/>
        <v>0</v>
      </c>
      <c r="AH135" s="380">
        <f t="shared" si="79"/>
        <v>0</v>
      </c>
      <c r="AI135" s="379">
        <f t="shared" si="80"/>
        <v>0</v>
      </c>
      <c r="AJ135" s="380">
        <f t="shared" si="81"/>
        <v>0</v>
      </c>
      <c r="AK135" s="380">
        <f t="shared" si="82"/>
        <v>0</v>
      </c>
      <c r="AL135" s="379">
        <f t="shared" si="83"/>
        <v>0</v>
      </c>
      <c r="AM135" s="381">
        <f t="shared" si="84"/>
        <v>0</v>
      </c>
      <c r="AN135" s="382">
        <f t="shared" si="85"/>
        <v>0</v>
      </c>
      <c r="AO135" s="51">
        <f t="shared" si="86"/>
        <v>0</v>
      </c>
      <c r="AP135" s="364">
        <f t="shared" si="87"/>
        <v>0</v>
      </c>
      <c r="AQ135" s="364">
        <f t="shared" si="88"/>
        <v>0</v>
      </c>
      <c r="AR135" s="365">
        <f t="shared" si="89"/>
        <v>0</v>
      </c>
      <c r="AS135" s="366">
        <f t="shared" si="90"/>
        <v>0</v>
      </c>
      <c r="AT135" s="206">
        <f t="shared" si="57"/>
        <v>0</v>
      </c>
    </row>
    <row r="136" spans="1:46" hidden="1" x14ac:dyDescent="0.35">
      <c r="A136" s="502"/>
      <c r="B136" s="92">
        <v>130</v>
      </c>
      <c r="C136" s="95">
        <f>VLOOKUP(B:B,'Start List Kids'!C:F,2,FALSE)</f>
        <v>0</v>
      </c>
      <c r="D136" s="114">
        <f>VLOOKUP(B:B,'Start List Kids'!C:F,4,FALSE)</f>
        <v>0</v>
      </c>
      <c r="E136" s="345"/>
      <c r="F136" s="346"/>
      <c r="G136" s="345"/>
      <c r="H136" s="346"/>
      <c r="I136" s="345"/>
      <c r="J136" s="347"/>
      <c r="K136" s="389">
        <f t="shared" si="65"/>
        <v>0</v>
      </c>
      <c r="L136" s="390">
        <f t="shared" si="66"/>
        <v>0</v>
      </c>
      <c r="M136" s="389">
        <f t="shared" si="67"/>
        <v>0</v>
      </c>
      <c r="N136" s="391">
        <f t="shared" si="68"/>
        <v>0</v>
      </c>
      <c r="O136" s="375">
        <f t="shared" si="91"/>
        <v>0</v>
      </c>
      <c r="P136" s="375">
        <f t="shared" si="69"/>
        <v>0</v>
      </c>
      <c r="Q136" s="376">
        <f t="shared" si="70"/>
        <v>0</v>
      </c>
      <c r="R136" s="375">
        <f t="shared" si="71"/>
        <v>0</v>
      </c>
      <c r="S136" s="375">
        <f t="shared" si="72"/>
        <v>0</v>
      </c>
      <c r="T136" s="376">
        <f t="shared" si="73"/>
        <v>0</v>
      </c>
      <c r="U136" s="377">
        <f t="shared" si="74"/>
        <v>0</v>
      </c>
      <c r="V136" s="388">
        <f t="shared" si="75"/>
        <v>0</v>
      </c>
      <c r="W136" s="351"/>
      <c r="X136" s="346"/>
      <c r="Y136" s="345"/>
      <c r="Z136" s="346"/>
      <c r="AA136" s="345"/>
      <c r="AB136" s="347"/>
      <c r="AC136" s="345"/>
      <c r="AD136" s="347"/>
      <c r="AE136" s="389">
        <f t="shared" si="76"/>
        <v>0</v>
      </c>
      <c r="AF136" s="395">
        <f t="shared" si="77"/>
        <v>0</v>
      </c>
      <c r="AG136" s="375">
        <f t="shared" si="78"/>
        <v>0</v>
      </c>
      <c r="AH136" s="375">
        <f t="shared" si="79"/>
        <v>0</v>
      </c>
      <c r="AI136" s="376">
        <f t="shared" si="80"/>
        <v>0</v>
      </c>
      <c r="AJ136" s="375">
        <f t="shared" si="81"/>
        <v>0</v>
      </c>
      <c r="AK136" s="375">
        <f t="shared" si="82"/>
        <v>0</v>
      </c>
      <c r="AL136" s="376">
        <f t="shared" si="83"/>
        <v>0</v>
      </c>
      <c r="AM136" s="377">
        <f t="shared" si="84"/>
        <v>0</v>
      </c>
      <c r="AN136" s="378">
        <f t="shared" si="85"/>
        <v>0</v>
      </c>
      <c r="AO136" s="51">
        <f t="shared" si="86"/>
        <v>0</v>
      </c>
      <c r="AP136" s="364">
        <f t="shared" si="87"/>
        <v>0</v>
      </c>
      <c r="AQ136" s="364">
        <f t="shared" si="88"/>
        <v>0</v>
      </c>
      <c r="AR136" s="365">
        <f t="shared" si="89"/>
        <v>0</v>
      </c>
      <c r="AS136" s="366">
        <f t="shared" si="90"/>
        <v>0</v>
      </c>
      <c r="AT136" s="206">
        <f t="shared" si="57"/>
        <v>0</v>
      </c>
    </row>
    <row r="137" spans="1:46" hidden="1" x14ac:dyDescent="0.35">
      <c r="A137" s="502"/>
      <c r="B137" s="92">
        <v>131</v>
      </c>
      <c r="C137" s="95">
        <f>VLOOKUP(B:B,'Start List Kids'!C:F,2,FALSE)</f>
        <v>0</v>
      </c>
      <c r="D137" s="114">
        <f>VLOOKUP(B:B,'Start List Kids'!C:F,4,FALSE)</f>
        <v>0</v>
      </c>
      <c r="E137" s="348"/>
      <c r="F137" s="352"/>
      <c r="G137" s="348"/>
      <c r="H137" s="352"/>
      <c r="I137" s="348"/>
      <c r="J137" s="353"/>
      <c r="K137" s="392">
        <f t="shared" si="65"/>
        <v>0</v>
      </c>
      <c r="L137" s="393">
        <f t="shared" si="66"/>
        <v>0</v>
      </c>
      <c r="M137" s="392">
        <f t="shared" si="67"/>
        <v>0</v>
      </c>
      <c r="N137" s="394">
        <f t="shared" si="68"/>
        <v>0</v>
      </c>
      <c r="O137" s="380">
        <f t="shared" si="91"/>
        <v>0</v>
      </c>
      <c r="P137" s="380">
        <f t="shared" si="69"/>
        <v>0</v>
      </c>
      <c r="Q137" s="379">
        <f t="shared" si="70"/>
        <v>0</v>
      </c>
      <c r="R137" s="379">
        <f t="shared" si="71"/>
        <v>0</v>
      </c>
      <c r="S137" s="380">
        <f t="shared" si="72"/>
        <v>0</v>
      </c>
      <c r="T137" s="379">
        <f t="shared" si="73"/>
        <v>0</v>
      </c>
      <c r="U137" s="381">
        <f t="shared" si="74"/>
        <v>0</v>
      </c>
      <c r="V137" s="387">
        <f t="shared" si="75"/>
        <v>0</v>
      </c>
      <c r="W137" s="354"/>
      <c r="X137" s="352"/>
      <c r="Y137" s="348"/>
      <c r="Z137" s="352"/>
      <c r="AA137" s="348"/>
      <c r="AB137" s="353"/>
      <c r="AC137" s="348"/>
      <c r="AD137" s="353"/>
      <c r="AE137" s="392">
        <f t="shared" si="76"/>
        <v>0</v>
      </c>
      <c r="AF137" s="396">
        <f t="shared" si="77"/>
        <v>0</v>
      </c>
      <c r="AG137" s="379">
        <f t="shared" si="78"/>
        <v>0</v>
      </c>
      <c r="AH137" s="380">
        <f t="shared" si="79"/>
        <v>0</v>
      </c>
      <c r="AI137" s="379">
        <f t="shared" si="80"/>
        <v>0</v>
      </c>
      <c r="AJ137" s="380">
        <f t="shared" si="81"/>
        <v>0</v>
      </c>
      <c r="AK137" s="380">
        <f t="shared" si="82"/>
        <v>0</v>
      </c>
      <c r="AL137" s="379">
        <f t="shared" si="83"/>
        <v>0</v>
      </c>
      <c r="AM137" s="381">
        <f t="shared" si="84"/>
        <v>0</v>
      </c>
      <c r="AN137" s="382">
        <f t="shared" si="85"/>
        <v>0</v>
      </c>
      <c r="AO137" s="51">
        <f t="shared" si="86"/>
        <v>0</v>
      </c>
      <c r="AP137" s="364">
        <f t="shared" si="87"/>
        <v>0</v>
      </c>
      <c r="AQ137" s="364">
        <f t="shared" si="88"/>
        <v>0</v>
      </c>
      <c r="AR137" s="365">
        <f t="shared" si="89"/>
        <v>0</v>
      </c>
      <c r="AS137" s="366">
        <f t="shared" si="90"/>
        <v>0</v>
      </c>
      <c r="AT137" s="206">
        <f t="shared" ref="AT137:AT155" si="92">+AS137/$AS$6/$AT$6</f>
        <v>0</v>
      </c>
    </row>
    <row r="138" spans="1:46" hidden="1" x14ac:dyDescent="0.35">
      <c r="A138" s="502"/>
      <c r="B138" s="92">
        <v>132</v>
      </c>
      <c r="C138" s="95">
        <f>VLOOKUP(B:B,'Start List Kids'!C:F,2,FALSE)</f>
        <v>0</v>
      </c>
      <c r="D138" s="114">
        <f>VLOOKUP(B:B,'Start List Kids'!C:F,4,FALSE)</f>
        <v>0</v>
      </c>
      <c r="E138" s="345"/>
      <c r="F138" s="346"/>
      <c r="G138" s="345"/>
      <c r="H138" s="346"/>
      <c r="I138" s="345"/>
      <c r="J138" s="347"/>
      <c r="K138" s="389">
        <f t="shared" si="65"/>
        <v>0</v>
      </c>
      <c r="L138" s="390">
        <f t="shared" si="66"/>
        <v>0</v>
      </c>
      <c r="M138" s="389">
        <f t="shared" si="67"/>
        <v>0</v>
      </c>
      <c r="N138" s="391">
        <f t="shared" si="68"/>
        <v>0</v>
      </c>
      <c r="O138" s="375">
        <f t="shared" si="91"/>
        <v>0</v>
      </c>
      <c r="P138" s="375">
        <f t="shared" si="69"/>
        <v>0</v>
      </c>
      <c r="Q138" s="376">
        <f t="shared" si="70"/>
        <v>0</v>
      </c>
      <c r="R138" s="375">
        <f t="shared" si="71"/>
        <v>0</v>
      </c>
      <c r="S138" s="375">
        <f t="shared" si="72"/>
        <v>0</v>
      </c>
      <c r="T138" s="376">
        <f t="shared" si="73"/>
        <v>0</v>
      </c>
      <c r="U138" s="377">
        <f t="shared" si="74"/>
        <v>0</v>
      </c>
      <c r="V138" s="388">
        <f t="shared" si="75"/>
        <v>0</v>
      </c>
      <c r="W138" s="351"/>
      <c r="X138" s="346"/>
      <c r="Y138" s="345"/>
      <c r="Z138" s="346"/>
      <c r="AA138" s="345"/>
      <c r="AB138" s="347"/>
      <c r="AC138" s="345"/>
      <c r="AD138" s="347"/>
      <c r="AE138" s="389">
        <f t="shared" si="76"/>
        <v>0</v>
      </c>
      <c r="AF138" s="395">
        <f t="shared" si="77"/>
        <v>0</v>
      </c>
      <c r="AG138" s="375">
        <f t="shared" si="78"/>
        <v>0</v>
      </c>
      <c r="AH138" s="375">
        <f t="shared" si="79"/>
        <v>0</v>
      </c>
      <c r="AI138" s="376">
        <f t="shared" si="80"/>
        <v>0</v>
      </c>
      <c r="AJ138" s="375">
        <f t="shared" si="81"/>
        <v>0</v>
      </c>
      <c r="AK138" s="375">
        <f t="shared" si="82"/>
        <v>0</v>
      </c>
      <c r="AL138" s="376">
        <f t="shared" si="83"/>
        <v>0</v>
      </c>
      <c r="AM138" s="377">
        <f t="shared" si="84"/>
        <v>0</v>
      </c>
      <c r="AN138" s="378">
        <f t="shared" si="85"/>
        <v>0</v>
      </c>
      <c r="AO138" s="51">
        <f t="shared" si="86"/>
        <v>0</v>
      </c>
      <c r="AP138" s="364">
        <f t="shared" si="87"/>
        <v>0</v>
      </c>
      <c r="AQ138" s="364">
        <f t="shared" si="88"/>
        <v>0</v>
      </c>
      <c r="AR138" s="365">
        <f t="shared" si="89"/>
        <v>0</v>
      </c>
      <c r="AS138" s="366">
        <f t="shared" si="90"/>
        <v>0</v>
      </c>
      <c r="AT138" s="206">
        <f t="shared" si="92"/>
        <v>0</v>
      </c>
    </row>
    <row r="139" spans="1:46" hidden="1" x14ac:dyDescent="0.35">
      <c r="A139" s="502"/>
      <c r="B139" s="92">
        <v>133</v>
      </c>
      <c r="C139" s="95">
        <f>VLOOKUP(B:B,'Start List Kids'!C:F,2,FALSE)</f>
        <v>0</v>
      </c>
      <c r="D139" s="114">
        <f>VLOOKUP(B:B,'Start List Kids'!C:F,4,FALSE)</f>
        <v>0</v>
      </c>
      <c r="E139" s="348"/>
      <c r="F139" s="352"/>
      <c r="G139" s="348"/>
      <c r="H139" s="352"/>
      <c r="I139" s="348"/>
      <c r="J139" s="353"/>
      <c r="K139" s="392">
        <f t="shared" si="65"/>
        <v>0</v>
      </c>
      <c r="L139" s="393">
        <f t="shared" si="66"/>
        <v>0</v>
      </c>
      <c r="M139" s="392">
        <f t="shared" si="67"/>
        <v>0</v>
      </c>
      <c r="N139" s="394">
        <f t="shared" si="68"/>
        <v>0</v>
      </c>
      <c r="O139" s="380">
        <f t="shared" si="91"/>
        <v>0</v>
      </c>
      <c r="P139" s="380">
        <f t="shared" si="69"/>
        <v>0</v>
      </c>
      <c r="Q139" s="379">
        <f t="shared" si="70"/>
        <v>0</v>
      </c>
      <c r="R139" s="379">
        <f t="shared" si="71"/>
        <v>0</v>
      </c>
      <c r="S139" s="380">
        <f t="shared" si="72"/>
        <v>0</v>
      </c>
      <c r="T139" s="379">
        <f t="shared" si="73"/>
        <v>0</v>
      </c>
      <c r="U139" s="381">
        <f t="shared" si="74"/>
        <v>0</v>
      </c>
      <c r="V139" s="387">
        <f t="shared" si="75"/>
        <v>0</v>
      </c>
      <c r="W139" s="354"/>
      <c r="X139" s="352"/>
      <c r="Y139" s="348"/>
      <c r="Z139" s="352"/>
      <c r="AA139" s="348"/>
      <c r="AB139" s="353"/>
      <c r="AC139" s="348"/>
      <c r="AD139" s="353"/>
      <c r="AE139" s="392">
        <f t="shared" si="76"/>
        <v>0</v>
      </c>
      <c r="AF139" s="396">
        <f t="shared" si="77"/>
        <v>0</v>
      </c>
      <c r="AG139" s="379">
        <f t="shared" si="78"/>
        <v>0</v>
      </c>
      <c r="AH139" s="380">
        <f t="shared" si="79"/>
        <v>0</v>
      </c>
      <c r="AI139" s="379">
        <f t="shared" si="80"/>
        <v>0</v>
      </c>
      <c r="AJ139" s="380">
        <f t="shared" si="81"/>
        <v>0</v>
      </c>
      <c r="AK139" s="380">
        <f t="shared" si="82"/>
        <v>0</v>
      </c>
      <c r="AL139" s="379">
        <f t="shared" si="83"/>
        <v>0</v>
      </c>
      <c r="AM139" s="381">
        <f t="shared" si="84"/>
        <v>0</v>
      </c>
      <c r="AN139" s="382">
        <f t="shared" si="85"/>
        <v>0</v>
      </c>
      <c r="AO139" s="51">
        <f t="shared" si="86"/>
        <v>0</v>
      </c>
      <c r="AP139" s="364">
        <f t="shared" si="87"/>
        <v>0</v>
      </c>
      <c r="AQ139" s="364">
        <f t="shared" si="88"/>
        <v>0</v>
      </c>
      <c r="AR139" s="365">
        <f t="shared" si="89"/>
        <v>0</v>
      </c>
      <c r="AS139" s="366">
        <f t="shared" si="90"/>
        <v>0</v>
      </c>
      <c r="AT139" s="206">
        <f t="shared" si="92"/>
        <v>0</v>
      </c>
    </row>
    <row r="140" spans="1:46" hidden="1" x14ac:dyDescent="0.35">
      <c r="A140" s="502"/>
      <c r="B140" s="92">
        <v>134</v>
      </c>
      <c r="C140" s="95">
        <f>VLOOKUP(B:B,'Start List Kids'!C:F,2,FALSE)</f>
        <v>0</v>
      </c>
      <c r="D140" s="114">
        <f>VLOOKUP(B:B,'Start List Kids'!C:F,4,FALSE)</f>
        <v>0</v>
      </c>
      <c r="E140" s="345"/>
      <c r="F140" s="346"/>
      <c r="G140" s="345"/>
      <c r="H140" s="346"/>
      <c r="I140" s="345"/>
      <c r="J140" s="347"/>
      <c r="K140" s="389">
        <f t="shared" si="65"/>
        <v>0</v>
      </c>
      <c r="L140" s="390">
        <f t="shared" si="66"/>
        <v>0</v>
      </c>
      <c r="M140" s="389">
        <f t="shared" si="67"/>
        <v>0</v>
      </c>
      <c r="N140" s="391">
        <f t="shared" si="68"/>
        <v>0</v>
      </c>
      <c r="O140" s="375">
        <f t="shared" si="91"/>
        <v>0</v>
      </c>
      <c r="P140" s="375">
        <f t="shared" si="69"/>
        <v>0</v>
      </c>
      <c r="Q140" s="376">
        <f t="shared" si="70"/>
        <v>0</v>
      </c>
      <c r="R140" s="375">
        <f t="shared" si="71"/>
        <v>0</v>
      </c>
      <c r="S140" s="375">
        <f t="shared" si="72"/>
        <v>0</v>
      </c>
      <c r="T140" s="376">
        <f t="shared" si="73"/>
        <v>0</v>
      </c>
      <c r="U140" s="377">
        <f t="shared" si="74"/>
        <v>0</v>
      </c>
      <c r="V140" s="388">
        <f t="shared" si="75"/>
        <v>0</v>
      </c>
      <c r="W140" s="351"/>
      <c r="X140" s="346"/>
      <c r="Y140" s="345"/>
      <c r="Z140" s="346"/>
      <c r="AA140" s="345"/>
      <c r="AB140" s="347"/>
      <c r="AC140" s="345"/>
      <c r="AD140" s="347"/>
      <c r="AE140" s="389">
        <f t="shared" si="76"/>
        <v>0</v>
      </c>
      <c r="AF140" s="395">
        <f t="shared" si="77"/>
        <v>0</v>
      </c>
      <c r="AG140" s="375">
        <f t="shared" si="78"/>
        <v>0</v>
      </c>
      <c r="AH140" s="375">
        <f t="shared" si="79"/>
        <v>0</v>
      </c>
      <c r="AI140" s="376">
        <f t="shared" si="80"/>
        <v>0</v>
      </c>
      <c r="AJ140" s="375">
        <f t="shared" si="81"/>
        <v>0</v>
      </c>
      <c r="AK140" s="375">
        <f t="shared" si="82"/>
        <v>0</v>
      </c>
      <c r="AL140" s="376">
        <f t="shared" si="83"/>
        <v>0</v>
      </c>
      <c r="AM140" s="377">
        <f t="shared" si="84"/>
        <v>0</v>
      </c>
      <c r="AN140" s="378">
        <f t="shared" si="85"/>
        <v>0</v>
      </c>
      <c r="AO140" s="51">
        <f t="shared" si="86"/>
        <v>0</v>
      </c>
      <c r="AP140" s="364">
        <f t="shared" si="87"/>
        <v>0</v>
      </c>
      <c r="AQ140" s="364">
        <f t="shared" si="88"/>
        <v>0</v>
      </c>
      <c r="AR140" s="365">
        <f t="shared" si="89"/>
        <v>0</v>
      </c>
      <c r="AS140" s="366">
        <f t="shared" si="90"/>
        <v>0</v>
      </c>
      <c r="AT140" s="206">
        <f t="shared" si="92"/>
        <v>0</v>
      </c>
    </row>
    <row r="141" spans="1:46" hidden="1" x14ac:dyDescent="0.35">
      <c r="A141" s="502"/>
      <c r="B141" s="92">
        <v>135</v>
      </c>
      <c r="C141" s="95">
        <f>VLOOKUP(B:B,'Start List Kids'!C:F,2,FALSE)</f>
        <v>0</v>
      </c>
      <c r="D141" s="114">
        <f>VLOOKUP(B:B,'Start List Kids'!C:F,4,FALSE)</f>
        <v>0</v>
      </c>
      <c r="E141" s="348"/>
      <c r="F141" s="352"/>
      <c r="G141" s="348"/>
      <c r="H141" s="352"/>
      <c r="I141" s="348"/>
      <c r="J141" s="353"/>
      <c r="K141" s="392">
        <f t="shared" si="65"/>
        <v>0</v>
      </c>
      <c r="L141" s="393">
        <f t="shared" si="66"/>
        <v>0</v>
      </c>
      <c r="M141" s="392">
        <f t="shared" si="67"/>
        <v>0</v>
      </c>
      <c r="N141" s="394">
        <f t="shared" si="68"/>
        <v>0</v>
      </c>
      <c r="O141" s="380">
        <f t="shared" si="91"/>
        <v>0</v>
      </c>
      <c r="P141" s="380">
        <f t="shared" si="69"/>
        <v>0</v>
      </c>
      <c r="Q141" s="379">
        <f t="shared" si="70"/>
        <v>0</v>
      </c>
      <c r="R141" s="379">
        <f t="shared" si="71"/>
        <v>0</v>
      </c>
      <c r="S141" s="380">
        <f t="shared" si="72"/>
        <v>0</v>
      </c>
      <c r="T141" s="379">
        <f t="shared" si="73"/>
        <v>0</v>
      </c>
      <c r="U141" s="381">
        <f t="shared" si="74"/>
        <v>0</v>
      </c>
      <c r="V141" s="387">
        <f t="shared" si="75"/>
        <v>0</v>
      </c>
      <c r="W141" s="354"/>
      <c r="X141" s="352"/>
      <c r="Y141" s="348"/>
      <c r="Z141" s="352"/>
      <c r="AA141" s="348"/>
      <c r="AB141" s="353"/>
      <c r="AC141" s="348"/>
      <c r="AD141" s="353"/>
      <c r="AE141" s="392">
        <f t="shared" si="76"/>
        <v>0</v>
      </c>
      <c r="AF141" s="396">
        <f t="shared" si="77"/>
        <v>0</v>
      </c>
      <c r="AG141" s="379">
        <f t="shared" si="78"/>
        <v>0</v>
      </c>
      <c r="AH141" s="380">
        <f t="shared" si="79"/>
        <v>0</v>
      </c>
      <c r="AI141" s="379">
        <f t="shared" si="80"/>
        <v>0</v>
      </c>
      <c r="AJ141" s="380">
        <f t="shared" si="81"/>
        <v>0</v>
      </c>
      <c r="AK141" s="380">
        <f t="shared" si="82"/>
        <v>0</v>
      </c>
      <c r="AL141" s="379">
        <f t="shared" si="83"/>
        <v>0</v>
      </c>
      <c r="AM141" s="381">
        <f t="shared" si="84"/>
        <v>0</v>
      </c>
      <c r="AN141" s="382">
        <f t="shared" si="85"/>
        <v>0</v>
      </c>
      <c r="AO141" s="51">
        <f t="shared" si="86"/>
        <v>0</v>
      </c>
      <c r="AP141" s="364">
        <f t="shared" si="87"/>
        <v>0</v>
      </c>
      <c r="AQ141" s="364">
        <f t="shared" si="88"/>
        <v>0</v>
      </c>
      <c r="AR141" s="365">
        <f t="shared" si="89"/>
        <v>0</v>
      </c>
      <c r="AS141" s="366">
        <f t="shared" si="90"/>
        <v>0</v>
      </c>
      <c r="AT141" s="206">
        <f t="shared" si="92"/>
        <v>0</v>
      </c>
    </row>
    <row r="142" spans="1:46" hidden="1" x14ac:dyDescent="0.35">
      <c r="A142" s="502"/>
      <c r="B142" s="92">
        <v>136</v>
      </c>
      <c r="C142" s="95">
        <f>VLOOKUP(B:B,'Start List Kids'!C:F,2,FALSE)</f>
        <v>0</v>
      </c>
      <c r="D142" s="114">
        <f>VLOOKUP(B:B,'Start List Kids'!C:F,4,FALSE)</f>
        <v>0</v>
      </c>
      <c r="E142" s="345"/>
      <c r="F142" s="346"/>
      <c r="G142" s="345"/>
      <c r="H142" s="346"/>
      <c r="I142" s="345"/>
      <c r="J142" s="347"/>
      <c r="K142" s="389">
        <f t="shared" si="65"/>
        <v>0</v>
      </c>
      <c r="L142" s="390">
        <f t="shared" si="66"/>
        <v>0</v>
      </c>
      <c r="M142" s="389">
        <f t="shared" si="67"/>
        <v>0</v>
      </c>
      <c r="N142" s="391">
        <f t="shared" si="68"/>
        <v>0</v>
      </c>
      <c r="O142" s="375">
        <f t="shared" si="91"/>
        <v>0</v>
      </c>
      <c r="P142" s="375">
        <f t="shared" si="69"/>
        <v>0</v>
      </c>
      <c r="Q142" s="376">
        <f t="shared" si="70"/>
        <v>0</v>
      </c>
      <c r="R142" s="375">
        <f t="shared" si="71"/>
        <v>0</v>
      </c>
      <c r="S142" s="375">
        <f t="shared" si="72"/>
        <v>0</v>
      </c>
      <c r="T142" s="376">
        <f t="shared" si="73"/>
        <v>0</v>
      </c>
      <c r="U142" s="377">
        <f t="shared" si="74"/>
        <v>0</v>
      </c>
      <c r="V142" s="388">
        <f t="shared" si="75"/>
        <v>0</v>
      </c>
      <c r="W142" s="351"/>
      <c r="X142" s="346"/>
      <c r="Y142" s="345"/>
      <c r="Z142" s="346"/>
      <c r="AA142" s="345"/>
      <c r="AB142" s="347"/>
      <c r="AC142" s="345"/>
      <c r="AD142" s="347"/>
      <c r="AE142" s="389">
        <f t="shared" si="76"/>
        <v>0</v>
      </c>
      <c r="AF142" s="395">
        <f t="shared" si="77"/>
        <v>0</v>
      </c>
      <c r="AG142" s="375">
        <f t="shared" si="78"/>
        <v>0</v>
      </c>
      <c r="AH142" s="375">
        <f t="shared" si="79"/>
        <v>0</v>
      </c>
      <c r="AI142" s="376">
        <f t="shared" si="80"/>
        <v>0</v>
      </c>
      <c r="AJ142" s="375">
        <f t="shared" si="81"/>
        <v>0</v>
      </c>
      <c r="AK142" s="375">
        <f t="shared" si="82"/>
        <v>0</v>
      </c>
      <c r="AL142" s="376">
        <f t="shared" si="83"/>
        <v>0</v>
      </c>
      <c r="AM142" s="377">
        <f t="shared" si="84"/>
        <v>0</v>
      </c>
      <c r="AN142" s="378">
        <f t="shared" si="85"/>
        <v>0</v>
      </c>
      <c r="AO142" s="51">
        <f t="shared" si="86"/>
        <v>0</v>
      </c>
      <c r="AP142" s="364">
        <f t="shared" si="87"/>
        <v>0</v>
      </c>
      <c r="AQ142" s="364">
        <f t="shared" si="88"/>
        <v>0</v>
      </c>
      <c r="AR142" s="365">
        <f t="shared" si="89"/>
        <v>0</v>
      </c>
      <c r="AS142" s="366">
        <f t="shared" si="90"/>
        <v>0</v>
      </c>
      <c r="AT142" s="206">
        <f t="shared" si="92"/>
        <v>0</v>
      </c>
    </row>
    <row r="143" spans="1:46" hidden="1" x14ac:dyDescent="0.35">
      <c r="A143" s="502"/>
      <c r="B143" s="92">
        <v>137</v>
      </c>
      <c r="C143" s="95">
        <f>VLOOKUP(B:B,'Start List Kids'!C:F,2,FALSE)</f>
        <v>0</v>
      </c>
      <c r="D143" s="114">
        <f>VLOOKUP(B:B,'Start List Kids'!C:F,4,FALSE)</f>
        <v>0</v>
      </c>
      <c r="E143" s="348"/>
      <c r="F143" s="352"/>
      <c r="G143" s="348"/>
      <c r="H143" s="352"/>
      <c r="I143" s="348"/>
      <c r="J143" s="353"/>
      <c r="K143" s="392">
        <f t="shared" si="65"/>
        <v>0</v>
      </c>
      <c r="L143" s="393">
        <f t="shared" si="66"/>
        <v>0</v>
      </c>
      <c r="M143" s="392">
        <f t="shared" si="67"/>
        <v>0</v>
      </c>
      <c r="N143" s="394">
        <f t="shared" si="68"/>
        <v>0</v>
      </c>
      <c r="O143" s="380">
        <f t="shared" si="91"/>
        <v>0</v>
      </c>
      <c r="P143" s="380">
        <f t="shared" si="69"/>
        <v>0</v>
      </c>
      <c r="Q143" s="379">
        <f t="shared" si="70"/>
        <v>0</v>
      </c>
      <c r="R143" s="379">
        <f t="shared" si="71"/>
        <v>0</v>
      </c>
      <c r="S143" s="380">
        <f t="shared" si="72"/>
        <v>0</v>
      </c>
      <c r="T143" s="379">
        <f t="shared" si="73"/>
        <v>0</v>
      </c>
      <c r="U143" s="381">
        <f t="shared" si="74"/>
        <v>0</v>
      </c>
      <c r="V143" s="387">
        <f t="shared" si="75"/>
        <v>0</v>
      </c>
      <c r="W143" s="354"/>
      <c r="X143" s="352"/>
      <c r="Y143" s="348"/>
      <c r="Z143" s="352"/>
      <c r="AA143" s="348"/>
      <c r="AB143" s="353"/>
      <c r="AC143" s="348"/>
      <c r="AD143" s="353"/>
      <c r="AE143" s="392">
        <f t="shared" si="76"/>
        <v>0</v>
      </c>
      <c r="AF143" s="396">
        <f t="shared" si="77"/>
        <v>0</v>
      </c>
      <c r="AG143" s="379">
        <f t="shared" si="78"/>
        <v>0</v>
      </c>
      <c r="AH143" s="380">
        <f t="shared" si="79"/>
        <v>0</v>
      </c>
      <c r="AI143" s="379">
        <f t="shared" si="80"/>
        <v>0</v>
      </c>
      <c r="AJ143" s="380">
        <f t="shared" si="81"/>
        <v>0</v>
      </c>
      <c r="AK143" s="380">
        <f t="shared" si="82"/>
        <v>0</v>
      </c>
      <c r="AL143" s="379">
        <f t="shared" si="83"/>
        <v>0</v>
      </c>
      <c r="AM143" s="381">
        <f t="shared" si="84"/>
        <v>0</v>
      </c>
      <c r="AN143" s="382">
        <f t="shared" si="85"/>
        <v>0</v>
      </c>
      <c r="AO143" s="51">
        <f t="shared" si="86"/>
        <v>0</v>
      </c>
      <c r="AP143" s="364">
        <f t="shared" si="87"/>
        <v>0</v>
      </c>
      <c r="AQ143" s="364">
        <f t="shared" si="88"/>
        <v>0</v>
      </c>
      <c r="AR143" s="365">
        <f t="shared" si="89"/>
        <v>0</v>
      </c>
      <c r="AS143" s="366">
        <f t="shared" si="90"/>
        <v>0</v>
      </c>
      <c r="AT143" s="206">
        <f t="shared" si="92"/>
        <v>0</v>
      </c>
    </row>
    <row r="144" spans="1:46" hidden="1" x14ac:dyDescent="0.35">
      <c r="A144" s="502"/>
      <c r="B144" s="92">
        <v>138</v>
      </c>
      <c r="C144" s="95">
        <f>VLOOKUP(B:B,'Start List Kids'!C:F,2,FALSE)</f>
        <v>0</v>
      </c>
      <c r="D144" s="114">
        <f>VLOOKUP(B:B,'Start List Kids'!C:F,4,FALSE)</f>
        <v>0</v>
      </c>
      <c r="E144" s="345"/>
      <c r="F144" s="346"/>
      <c r="G144" s="345"/>
      <c r="H144" s="346"/>
      <c r="I144" s="345"/>
      <c r="J144" s="347"/>
      <c r="K144" s="389">
        <f t="shared" si="65"/>
        <v>0</v>
      </c>
      <c r="L144" s="390">
        <f t="shared" si="66"/>
        <v>0</v>
      </c>
      <c r="M144" s="389">
        <f t="shared" si="67"/>
        <v>0</v>
      </c>
      <c r="N144" s="391">
        <f t="shared" si="68"/>
        <v>0</v>
      </c>
      <c r="O144" s="375">
        <f t="shared" si="91"/>
        <v>0</v>
      </c>
      <c r="P144" s="375">
        <f t="shared" si="69"/>
        <v>0</v>
      </c>
      <c r="Q144" s="376">
        <f t="shared" si="70"/>
        <v>0</v>
      </c>
      <c r="R144" s="375">
        <f t="shared" si="71"/>
        <v>0</v>
      </c>
      <c r="S144" s="375">
        <f t="shared" si="72"/>
        <v>0</v>
      </c>
      <c r="T144" s="376">
        <f t="shared" si="73"/>
        <v>0</v>
      </c>
      <c r="U144" s="377">
        <f t="shared" si="74"/>
        <v>0</v>
      </c>
      <c r="V144" s="388">
        <f t="shared" si="75"/>
        <v>0</v>
      </c>
      <c r="W144" s="351"/>
      <c r="X144" s="346"/>
      <c r="Y144" s="345"/>
      <c r="Z144" s="346"/>
      <c r="AA144" s="345"/>
      <c r="AB144" s="347"/>
      <c r="AC144" s="345"/>
      <c r="AD144" s="347"/>
      <c r="AE144" s="389">
        <f t="shared" si="76"/>
        <v>0</v>
      </c>
      <c r="AF144" s="395">
        <f t="shared" si="77"/>
        <v>0</v>
      </c>
      <c r="AG144" s="375">
        <f t="shared" si="78"/>
        <v>0</v>
      </c>
      <c r="AH144" s="375">
        <f t="shared" si="79"/>
        <v>0</v>
      </c>
      <c r="AI144" s="376">
        <f t="shared" si="80"/>
        <v>0</v>
      </c>
      <c r="AJ144" s="375">
        <f t="shared" si="81"/>
        <v>0</v>
      </c>
      <c r="AK144" s="375">
        <f t="shared" si="82"/>
        <v>0</v>
      </c>
      <c r="AL144" s="376">
        <f t="shared" si="83"/>
        <v>0</v>
      </c>
      <c r="AM144" s="377">
        <f t="shared" si="84"/>
        <v>0</v>
      </c>
      <c r="AN144" s="378">
        <f t="shared" si="85"/>
        <v>0</v>
      </c>
      <c r="AO144" s="51">
        <f t="shared" si="86"/>
        <v>0</v>
      </c>
      <c r="AP144" s="364">
        <f t="shared" si="87"/>
        <v>0</v>
      </c>
      <c r="AQ144" s="364">
        <f t="shared" si="88"/>
        <v>0</v>
      </c>
      <c r="AR144" s="365">
        <f t="shared" si="89"/>
        <v>0</v>
      </c>
      <c r="AS144" s="366">
        <f t="shared" si="90"/>
        <v>0</v>
      </c>
      <c r="AT144" s="206">
        <f t="shared" si="92"/>
        <v>0</v>
      </c>
    </row>
    <row r="145" spans="1:46" hidden="1" x14ac:dyDescent="0.35">
      <c r="A145" s="502"/>
      <c r="B145" s="92">
        <v>139</v>
      </c>
      <c r="C145" s="95">
        <f>VLOOKUP(B:B,'Start List Kids'!C:F,2,FALSE)</f>
        <v>0</v>
      </c>
      <c r="D145" s="114">
        <f>VLOOKUP(B:B,'Start List Kids'!C:F,4,FALSE)</f>
        <v>0</v>
      </c>
      <c r="E145" s="348"/>
      <c r="F145" s="352"/>
      <c r="G145" s="348"/>
      <c r="H145" s="352"/>
      <c r="I145" s="348"/>
      <c r="J145" s="353"/>
      <c r="K145" s="392">
        <f t="shared" si="65"/>
        <v>0</v>
      </c>
      <c r="L145" s="393">
        <f t="shared" si="66"/>
        <v>0</v>
      </c>
      <c r="M145" s="392">
        <f t="shared" si="67"/>
        <v>0</v>
      </c>
      <c r="N145" s="394">
        <f t="shared" si="68"/>
        <v>0</v>
      </c>
      <c r="O145" s="380">
        <f t="shared" si="91"/>
        <v>0</v>
      </c>
      <c r="P145" s="380">
        <f t="shared" si="69"/>
        <v>0</v>
      </c>
      <c r="Q145" s="379">
        <f t="shared" si="70"/>
        <v>0</v>
      </c>
      <c r="R145" s="379">
        <f t="shared" si="71"/>
        <v>0</v>
      </c>
      <c r="S145" s="380">
        <f t="shared" si="72"/>
        <v>0</v>
      </c>
      <c r="T145" s="379">
        <f t="shared" si="73"/>
        <v>0</v>
      </c>
      <c r="U145" s="381">
        <f t="shared" si="74"/>
        <v>0</v>
      </c>
      <c r="V145" s="387">
        <f t="shared" si="75"/>
        <v>0</v>
      </c>
      <c r="W145" s="354"/>
      <c r="X145" s="352"/>
      <c r="Y145" s="348"/>
      <c r="Z145" s="352"/>
      <c r="AA145" s="348"/>
      <c r="AB145" s="353"/>
      <c r="AC145" s="348"/>
      <c r="AD145" s="353"/>
      <c r="AE145" s="392">
        <f t="shared" si="76"/>
        <v>0</v>
      </c>
      <c r="AF145" s="396">
        <f t="shared" si="77"/>
        <v>0</v>
      </c>
      <c r="AG145" s="379">
        <f t="shared" si="78"/>
        <v>0</v>
      </c>
      <c r="AH145" s="380">
        <f t="shared" si="79"/>
        <v>0</v>
      </c>
      <c r="AI145" s="379">
        <f t="shared" si="80"/>
        <v>0</v>
      </c>
      <c r="AJ145" s="380">
        <f t="shared" si="81"/>
        <v>0</v>
      </c>
      <c r="AK145" s="380">
        <f t="shared" si="82"/>
        <v>0</v>
      </c>
      <c r="AL145" s="379">
        <f t="shared" si="83"/>
        <v>0</v>
      </c>
      <c r="AM145" s="381">
        <f t="shared" si="84"/>
        <v>0</v>
      </c>
      <c r="AN145" s="382">
        <f t="shared" si="85"/>
        <v>0</v>
      </c>
      <c r="AO145" s="51">
        <f t="shared" si="86"/>
        <v>0</v>
      </c>
      <c r="AP145" s="364">
        <f t="shared" si="87"/>
        <v>0</v>
      </c>
      <c r="AQ145" s="364">
        <f t="shared" si="88"/>
        <v>0</v>
      </c>
      <c r="AR145" s="365">
        <f t="shared" si="89"/>
        <v>0</v>
      </c>
      <c r="AS145" s="366">
        <f t="shared" si="90"/>
        <v>0</v>
      </c>
      <c r="AT145" s="206">
        <f t="shared" si="92"/>
        <v>0</v>
      </c>
    </row>
    <row r="146" spans="1:46" hidden="1" x14ac:dyDescent="0.35">
      <c r="A146" s="502"/>
      <c r="B146" s="92">
        <v>140</v>
      </c>
      <c r="C146" s="95">
        <f>VLOOKUP(B:B,'Start List Kids'!C:F,2,FALSE)</f>
        <v>0</v>
      </c>
      <c r="D146" s="114">
        <f>VLOOKUP(B:B,'Start List Kids'!C:F,4,FALSE)</f>
        <v>0</v>
      </c>
      <c r="E146" s="345"/>
      <c r="F146" s="346"/>
      <c r="G146" s="345"/>
      <c r="H146" s="346"/>
      <c r="I146" s="345"/>
      <c r="J146" s="347"/>
      <c r="K146" s="389">
        <f t="shared" si="65"/>
        <v>0</v>
      </c>
      <c r="L146" s="390">
        <f t="shared" si="66"/>
        <v>0</v>
      </c>
      <c r="M146" s="389">
        <f t="shared" si="67"/>
        <v>0</v>
      </c>
      <c r="N146" s="391">
        <f t="shared" si="68"/>
        <v>0</v>
      </c>
      <c r="O146" s="375">
        <f t="shared" si="91"/>
        <v>0</v>
      </c>
      <c r="P146" s="375">
        <f t="shared" si="69"/>
        <v>0</v>
      </c>
      <c r="Q146" s="376">
        <f t="shared" si="70"/>
        <v>0</v>
      </c>
      <c r="R146" s="375">
        <f t="shared" si="71"/>
        <v>0</v>
      </c>
      <c r="S146" s="375">
        <f t="shared" si="72"/>
        <v>0</v>
      </c>
      <c r="T146" s="376">
        <f t="shared" si="73"/>
        <v>0</v>
      </c>
      <c r="U146" s="377">
        <f t="shared" si="74"/>
        <v>0</v>
      </c>
      <c r="V146" s="388">
        <f t="shared" si="75"/>
        <v>0</v>
      </c>
      <c r="W146" s="351"/>
      <c r="X146" s="346"/>
      <c r="Y146" s="345"/>
      <c r="Z146" s="346"/>
      <c r="AA146" s="345"/>
      <c r="AB146" s="347"/>
      <c r="AC146" s="345"/>
      <c r="AD146" s="347"/>
      <c r="AE146" s="389">
        <f t="shared" si="76"/>
        <v>0</v>
      </c>
      <c r="AF146" s="395">
        <f t="shared" si="77"/>
        <v>0</v>
      </c>
      <c r="AG146" s="375">
        <f t="shared" si="78"/>
        <v>0</v>
      </c>
      <c r="AH146" s="375">
        <f t="shared" si="79"/>
        <v>0</v>
      </c>
      <c r="AI146" s="376">
        <f t="shared" si="80"/>
        <v>0</v>
      </c>
      <c r="AJ146" s="375">
        <f t="shared" si="81"/>
        <v>0</v>
      </c>
      <c r="AK146" s="375">
        <f t="shared" si="82"/>
        <v>0</v>
      </c>
      <c r="AL146" s="376">
        <f t="shared" si="83"/>
        <v>0</v>
      </c>
      <c r="AM146" s="377">
        <f t="shared" si="84"/>
        <v>0</v>
      </c>
      <c r="AN146" s="378">
        <f t="shared" si="85"/>
        <v>0</v>
      </c>
      <c r="AO146" s="51">
        <f t="shared" si="86"/>
        <v>0</v>
      </c>
      <c r="AP146" s="364">
        <f t="shared" si="87"/>
        <v>0</v>
      </c>
      <c r="AQ146" s="364">
        <f t="shared" si="88"/>
        <v>0</v>
      </c>
      <c r="AR146" s="365">
        <f t="shared" si="89"/>
        <v>0</v>
      </c>
      <c r="AS146" s="366">
        <f t="shared" si="90"/>
        <v>0</v>
      </c>
      <c r="AT146" s="206">
        <f t="shared" si="92"/>
        <v>0</v>
      </c>
    </row>
    <row r="147" spans="1:46" hidden="1" x14ac:dyDescent="0.35">
      <c r="A147" s="502"/>
      <c r="B147" s="92">
        <v>141</v>
      </c>
      <c r="C147" s="95">
        <f>VLOOKUP(B:B,'Start List Kids'!C:F,2,FALSE)</f>
        <v>0</v>
      </c>
      <c r="D147" s="114">
        <f>VLOOKUP(B:B,'Start List Kids'!C:F,4,FALSE)</f>
        <v>0</v>
      </c>
      <c r="E147" s="348"/>
      <c r="F147" s="352"/>
      <c r="G147" s="348"/>
      <c r="H147" s="352"/>
      <c r="I147" s="348"/>
      <c r="J147" s="353"/>
      <c r="K147" s="392">
        <f t="shared" si="65"/>
        <v>0</v>
      </c>
      <c r="L147" s="393">
        <f t="shared" si="66"/>
        <v>0</v>
      </c>
      <c r="M147" s="392">
        <f t="shared" si="67"/>
        <v>0</v>
      </c>
      <c r="N147" s="394">
        <f t="shared" si="68"/>
        <v>0</v>
      </c>
      <c r="O147" s="380">
        <f t="shared" si="91"/>
        <v>0</v>
      </c>
      <c r="P147" s="380">
        <f t="shared" si="69"/>
        <v>0</v>
      </c>
      <c r="Q147" s="379">
        <f t="shared" si="70"/>
        <v>0</v>
      </c>
      <c r="R147" s="379">
        <f t="shared" si="71"/>
        <v>0</v>
      </c>
      <c r="S147" s="380">
        <f t="shared" si="72"/>
        <v>0</v>
      </c>
      <c r="T147" s="379">
        <f t="shared" si="73"/>
        <v>0</v>
      </c>
      <c r="U147" s="381">
        <f t="shared" si="74"/>
        <v>0</v>
      </c>
      <c r="V147" s="387">
        <f t="shared" si="75"/>
        <v>0</v>
      </c>
      <c r="W147" s="354"/>
      <c r="X147" s="352"/>
      <c r="Y147" s="348"/>
      <c r="Z147" s="352"/>
      <c r="AA147" s="348"/>
      <c r="AB147" s="353"/>
      <c r="AC147" s="348"/>
      <c r="AD147" s="353"/>
      <c r="AE147" s="392">
        <f t="shared" si="76"/>
        <v>0</v>
      </c>
      <c r="AF147" s="396">
        <f t="shared" si="77"/>
        <v>0</v>
      </c>
      <c r="AG147" s="379">
        <f t="shared" si="78"/>
        <v>0</v>
      </c>
      <c r="AH147" s="380">
        <f t="shared" si="79"/>
        <v>0</v>
      </c>
      <c r="AI147" s="379">
        <f t="shared" si="80"/>
        <v>0</v>
      </c>
      <c r="AJ147" s="380">
        <f t="shared" si="81"/>
        <v>0</v>
      </c>
      <c r="AK147" s="380">
        <f t="shared" si="82"/>
        <v>0</v>
      </c>
      <c r="AL147" s="379">
        <f t="shared" si="83"/>
        <v>0</v>
      </c>
      <c r="AM147" s="381">
        <f t="shared" si="84"/>
        <v>0</v>
      </c>
      <c r="AN147" s="382">
        <f t="shared" si="85"/>
        <v>0</v>
      </c>
      <c r="AO147" s="51">
        <f t="shared" si="86"/>
        <v>0</v>
      </c>
      <c r="AP147" s="364">
        <f t="shared" si="87"/>
        <v>0</v>
      </c>
      <c r="AQ147" s="364">
        <f t="shared" si="88"/>
        <v>0</v>
      </c>
      <c r="AR147" s="365">
        <f t="shared" si="89"/>
        <v>0</v>
      </c>
      <c r="AS147" s="366">
        <f t="shared" si="90"/>
        <v>0</v>
      </c>
      <c r="AT147" s="206">
        <f t="shared" si="92"/>
        <v>0</v>
      </c>
    </row>
    <row r="148" spans="1:46" hidden="1" x14ac:dyDescent="0.35">
      <c r="A148" s="502"/>
      <c r="B148" s="92">
        <v>142</v>
      </c>
      <c r="C148" s="95">
        <f>VLOOKUP(B:B,'Start List Kids'!C:F,2,FALSE)</f>
        <v>0</v>
      </c>
      <c r="D148" s="114">
        <f>VLOOKUP(B:B,'Start List Kids'!C:F,4,FALSE)</f>
        <v>0</v>
      </c>
      <c r="E148" s="345"/>
      <c r="F148" s="346"/>
      <c r="G148" s="345"/>
      <c r="H148" s="346"/>
      <c r="I148" s="345"/>
      <c r="J148" s="347"/>
      <c r="K148" s="389">
        <f t="shared" si="65"/>
        <v>0</v>
      </c>
      <c r="L148" s="390">
        <f t="shared" si="66"/>
        <v>0</v>
      </c>
      <c r="M148" s="389">
        <f t="shared" si="67"/>
        <v>0</v>
      </c>
      <c r="N148" s="391">
        <f t="shared" si="68"/>
        <v>0</v>
      </c>
      <c r="O148" s="375">
        <f t="shared" si="91"/>
        <v>0</v>
      </c>
      <c r="P148" s="375">
        <f t="shared" si="69"/>
        <v>0</v>
      </c>
      <c r="Q148" s="376">
        <f t="shared" si="70"/>
        <v>0</v>
      </c>
      <c r="R148" s="375">
        <f t="shared" si="71"/>
        <v>0</v>
      </c>
      <c r="S148" s="375">
        <f t="shared" si="72"/>
        <v>0</v>
      </c>
      <c r="T148" s="376">
        <f t="shared" si="73"/>
        <v>0</v>
      </c>
      <c r="U148" s="377">
        <f t="shared" si="74"/>
        <v>0</v>
      </c>
      <c r="V148" s="388">
        <f t="shared" si="75"/>
        <v>0</v>
      </c>
      <c r="W148" s="351"/>
      <c r="X148" s="346"/>
      <c r="Y148" s="345"/>
      <c r="Z148" s="346"/>
      <c r="AA148" s="345"/>
      <c r="AB148" s="347"/>
      <c r="AC148" s="345"/>
      <c r="AD148" s="347"/>
      <c r="AE148" s="389">
        <f t="shared" si="76"/>
        <v>0</v>
      </c>
      <c r="AF148" s="395">
        <f t="shared" si="77"/>
        <v>0</v>
      </c>
      <c r="AG148" s="375">
        <f t="shared" si="78"/>
        <v>0</v>
      </c>
      <c r="AH148" s="375">
        <f t="shared" si="79"/>
        <v>0</v>
      </c>
      <c r="AI148" s="376">
        <f t="shared" si="80"/>
        <v>0</v>
      </c>
      <c r="AJ148" s="375">
        <f t="shared" si="81"/>
        <v>0</v>
      </c>
      <c r="AK148" s="375">
        <f t="shared" si="82"/>
        <v>0</v>
      </c>
      <c r="AL148" s="376">
        <f t="shared" si="83"/>
        <v>0</v>
      </c>
      <c r="AM148" s="377">
        <f t="shared" si="84"/>
        <v>0</v>
      </c>
      <c r="AN148" s="378">
        <f t="shared" si="85"/>
        <v>0</v>
      </c>
      <c r="AO148" s="51">
        <f t="shared" si="86"/>
        <v>0</v>
      </c>
      <c r="AP148" s="364">
        <f t="shared" si="87"/>
        <v>0</v>
      </c>
      <c r="AQ148" s="364">
        <f t="shared" si="88"/>
        <v>0</v>
      </c>
      <c r="AR148" s="365">
        <f t="shared" si="89"/>
        <v>0</v>
      </c>
      <c r="AS148" s="366">
        <f t="shared" si="90"/>
        <v>0</v>
      </c>
      <c r="AT148" s="206">
        <f t="shared" si="92"/>
        <v>0</v>
      </c>
    </row>
    <row r="149" spans="1:46" hidden="1" x14ac:dyDescent="0.35">
      <c r="A149" s="502"/>
      <c r="B149" s="92">
        <v>143</v>
      </c>
      <c r="C149" s="95">
        <f>VLOOKUP(B:B,'Start List Kids'!C:F,2,FALSE)</f>
        <v>0</v>
      </c>
      <c r="D149" s="114">
        <f>VLOOKUP(B:B,'Start List Kids'!C:F,4,FALSE)</f>
        <v>0</v>
      </c>
      <c r="E149" s="348"/>
      <c r="F149" s="352"/>
      <c r="G149" s="348"/>
      <c r="H149" s="352"/>
      <c r="I149" s="348"/>
      <c r="J149" s="353"/>
      <c r="K149" s="392">
        <f t="shared" si="65"/>
        <v>0</v>
      </c>
      <c r="L149" s="393">
        <f t="shared" si="66"/>
        <v>0</v>
      </c>
      <c r="M149" s="392">
        <f t="shared" si="67"/>
        <v>0</v>
      </c>
      <c r="N149" s="394">
        <f t="shared" si="68"/>
        <v>0</v>
      </c>
      <c r="O149" s="380">
        <f t="shared" si="91"/>
        <v>0</v>
      </c>
      <c r="P149" s="380">
        <f t="shared" si="69"/>
        <v>0</v>
      </c>
      <c r="Q149" s="379">
        <f t="shared" si="70"/>
        <v>0</v>
      </c>
      <c r="R149" s="379">
        <f t="shared" si="71"/>
        <v>0</v>
      </c>
      <c r="S149" s="380">
        <f t="shared" si="72"/>
        <v>0</v>
      </c>
      <c r="T149" s="379">
        <f t="shared" si="73"/>
        <v>0</v>
      </c>
      <c r="U149" s="381">
        <f t="shared" si="74"/>
        <v>0</v>
      </c>
      <c r="V149" s="387">
        <f t="shared" si="75"/>
        <v>0</v>
      </c>
      <c r="W149" s="354"/>
      <c r="X149" s="352"/>
      <c r="Y149" s="348"/>
      <c r="Z149" s="352"/>
      <c r="AA149" s="348"/>
      <c r="AB149" s="353"/>
      <c r="AC149" s="348"/>
      <c r="AD149" s="353"/>
      <c r="AE149" s="392">
        <f t="shared" si="76"/>
        <v>0</v>
      </c>
      <c r="AF149" s="396">
        <f t="shared" si="77"/>
        <v>0</v>
      </c>
      <c r="AG149" s="379">
        <f t="shared" si="78"/>
        <v>0</v>
      </c>
      <c r="AH149" s="380">
        <f t="shared" si="79"/>
        <v>0</v>
      </c>
      <c r="AI149" s="379">
        <f t="shared" si="80"/>
        <v>0</v>
      </c>
      <c r="AJ149" s="380">
        <f t="shared" si="81"/>
        <v>0</v>
      </c>
      <c r="AK149" s="380">
        <f t="shared" si="82"/>
        <v>0</v>
      </c>
      <c r="AL149" s="379">
        <f t="shared" si="83"/>
        <v>0</v>
      </c>
      <c r="AM149" s="381">
        <f t="shared" si="84"/>
        <v>0</v>
      </c>
      <c r="AN149" s="382">
        <f t="shared" si="85"/>
        <v>0</v>
      </c>
      <c r="AO149" s="51">
        <f t="shared" si="86"/>
        <v>0</v>
      </c>
      <c r="AP149" s="364">
        <f t="shared" si="87"/>
        <v>0</v>
      </c>
      <c r="AQ149" s="364">
        <f t="shared" si="88"/>
        <v>0</v>
      </c>
      <c r="AR149" s="365">
        <f t="shared" si="89"/>
        <v>0</v>
      </c>
      <c r="AS149" s="366">
        <f t="shared" si="90"/>
        <v>0</v>
      </c>
      <c r="AT149" s="206">
        <f t="shared" si="92"/>
        <v>0</v>
      </c>
    </row>
    <row r="150" spans="1:46" hidden="1" x14ac:dyDescent="0.35">
      <c r="A150" s="502"/>
      <c r="B150" s="92">
        <v>144</v>
      </c>
      <c r="C150" s="95">
        <f>VLOOKUP(B:B,'Start List Kids'!C:F,2,FALSE)</f>
        <v>0</v>
      </c>
      <c r="D150" s="114">
        <f>VLOOKUP(B:B,'Start List Kids'!C:F,4,FALSE)</f>
        <v>0</v>
      </c>
      <c r="E150" s="345"/>
      <c r="F150" s="346"/>
      <c r="G150" s="345"/>
      <c r="H150" s="346"/>
      <c r="I150" s="345"/>
      <c r="J150" s="347"/>
      <c r="K150" s="389">
        <f t="shared" si="65"/>
        <v>0</v>
      </c>
      <c r="L150" s="390">
        <f t="shared" si="66"/>
        <v>0</v>
      </c>
      <c r="M150" s="389">
        <f t="shared" si="67"/>
        <v>0</v>
      </c>
      <c r="N150" s="391">
        <f t="shared" si="68"/>
        <v>0</v>
      </c>
      <c r="O150" s="375">
        <f t="shared" si="91"/>
        <v>0</v>
      </c>
      <c r="P150" s="375">
        <f t="shared" si="69"/>
        <v>0</v>
      </c>
      <c r="Q150" s="376">
        <f t="shared" si="70"/>
        <v>0</v>
      </c>
      <c r="R150" s="375">
        <f t="shared" si="71"/>
        <v>0</v>
      </c>
      <c r="S150" s="375">
        <f t="shared" si="72"/>
        <v>0</v>
      </c>
      <c r="T150" s="376">
        <f t="shared" si="73"/>
        <v>0</v>
      </c>
      <c r="U150" s="377">
        <f t="shared" si="74"/>
        <v>0</v>
      </c>
      <c r="V150" s="388">
        <f t="shared" si="75"/>
        <v>0</v>
      </c>
      <c r="W150" s="351"/>
      <c r="X150" s="346"/>
      <c r="Y150" s="345"/>
      <c r="Z150" s="346"/>
      <c r="AA150" s="345"/>
      <c r="AB150" s="347"/>
      <c r="AC150" s="345"/>
      <c r="AD150" s="347"/>
      <c r="AE150" s="389">
        <f t="shared" si="76"/>
        <v>0</v>
      </c>
      <c r="AF150" s="395">
        <f t="shared" si="77"/>
        <v>0</v>
      </c>
      <c r="AG150" s="375">
        <f t="shared" si="78"/>
        <v>0</v>
      </c>
      <c r="AH150" s="375">
        <f t="shared" si="79"/>
        <v>0</v>
      </c>
      <c r="AI150" s="376">
        <f t="shared" si="80"/>
        <v>0</v>
      </c>
      <c r="AJ150" s="375">
        <f t="shared" si="81"/>
        <v>0</v>
      </c>
      <c r="AK150" s="375">
        <f t="shared" si="82"/>
        <v>0</v>
      </c>
      <c r="AL150" s="376">
        <f t="shared" si="83"/>
        <v>0</v>
      </c>
      <c r="AM150" s="377">
        <f t="shared" si="84"/>
        <v>0</v>
      </c>
      <c r="AN150" s="378">
        <f t="shared" si="85"/>
        <v>0</v>
      </c>
      <c r="AO150" s="51">
        <f t="shared" si="86"/>
        <v>0</v>
      </c>
      <c r="AP150" s="364">
        <f t="shared" si="87"/>
        <v>0</v>
      </c>
      <c r="AQ150" s="364">
        <f t="shared" si="88"/>
        <v>0</v>
      </c>
      <c r="AR150" s="365">
        <f t="shared" si="89"/>
        <v>0</v>
      </c>
      <c r="AS150" s="366">
        <f t="shared" si="90"/>
        <v>0</v>
      </c>
      <c r="AT150" s="206">
        <f t="shared" si="92"/>
        <v>0</v>
      </c>
    </row>
    <row r="151" spans="1:46" hidden="1" x14ac:dyDescent="0.35">
      <c r="A151" s="502"/>
      <c r="B151" s="92">
        <v>145</v>
      </c>
      <c r="C151" s="95">
        <f>VLOOKUP(B:B,'Start List Kids'!C:F,2,FALSE)</f>
        <v>0</v>
      </c>
      <c r="D151" s="114">
        <f>VLOOKUP(B:B,'Start List Kids'!C:F,4,FALSE)</f>
        <v>0</v>
      </c>
      <c r="E151" s="348"/>
      <c r="F151" s="352"/>
      <c r="G151" s="348"/>
      <c r="H151" s="352"/>
      <c r="I151" s="348"/>
      <c r="J151" s="353"/>
      <c r="K151" s="392">
        <f t="shared" si="65"/>
        <v>0</v>
      </c>
      <c r="L151" s="393">
        <f t="shared" si="66"/>
        <v>0</v>
      </c>
      <c r="M151" s="392">
        <f t="shared" si="67"/>
        <v>0</v>
      </c>
      <c r="N151" s="394">
        <f t="shared" si="68"/>
        <v>0</v>
      </c>
      <c r="O151" s="380">
        <f t="shared" si="91"/>
        <v>0</v>
      </c>
      <c r="P151" s="380">
        <f t="shared" si="69"/>
        <v>0</v>
      </c>
      <c r="Q151" s="379">
        <f t="shared" si="70"/>
        <v>0</v>
      </c>
      <c r="R151" s="379">
        <f t="shared" si="71"/>
        <v>0</v>
      </c>
      <c r="S151" s="380">
        <f t="shared" si="72"/>
        <v>0</v>
      </c>
      <c r="T151" s="379">
        <f t="shared" si="73"/>
        <v>0</v>
      </c>
      <c r="U151" s="381">
        <f t="shared" si="74"/>
        <v>0</v>
      </c>
      <c r="V151" s="387">
        <f t="shared" si="75"/>
        <v>0</v>
      </c>
      <c r="W151" s="354"/>
      <c r="X151" s="352"/>
      <c r="Y151" s="348"/>
      <c r="Z151" s="352"/>
      <c r="AA151" s="348"/>
      <c r="AB151" s="353"/>
      <c r="AC151" s="348"/>
      <c r="AD151" s="353"/>
      <c r="AE151" s="392">
        <f t="shared" si="76"/>
        <v>0</v>
      </c>
      <c r="AF151" s="396">
        <f t="shared" si="77"/>
        <v>0</v>
      </c>
      <c r="AG151" s="379">
        <f t="shared" si="78"/>
        <v>0</v>
      </c>
      <c r="AH151" s="380">
        <f t="shared" si="79"/>
        <v>0</v>
      </c>
      <c r="AI151" s="379">
        <f t="shared" si="80"/>
        <v>0</v>
      </c>
      <c r="AJ151" s="380">
        <f t="shared" si="81"/>
        <v>0</v>
      </c>
      <c r="AK151" s="380">
        <f t="shared" si="82"/>
        <v>0</v>
      </c>
      <c r="AL151" s="379">
        <f t="shared" si="83"/>
        <v>0</v>
      </c>
      <c r="AM151" s="381">
        <f t="shared" si="84"/>
        <v>0</v>
      </c>
      <c r="AN151" s="382">
        <f t="shared" si="85"/>
        <v>0</v>
      </c>
      <c r="AO151" s="51">
        <f t="shared" si="86"/>
        <v>0</v>
      </c>
      <c r="AP151" s="364">
        <f t="shared" si="87"/>
        <v>0</v>
      </c>
      <c r="AQ151" s="364">
        <f t="shared" si="88"/>
        <v>0</v>
      </c>
      <c r="AR151" s="365">
        <f t="shared" si="89"/>
        <v>0</v>
      </c>
      <c r="AS151" s="366">
        <f t="shared" si="90"/>
        <v>0</v>
      </c>
      <c r="AT151" s="206">
        <f t="shared" si="92"/>
        <v>0</v>
      </c>
    </row>
    <row r="152" spans="1:46" hidden="1" x14ac:dyDescent="0.35">
      <c r="A152" s="502"/>
      <c r="B152" s="92">
        <v>146</v>
      </c>
      <c r="C152" s="95">
        <f>VLOOKUP(B:B,'Start List Kids'!C:F,2,FALSE)</f>
        <v>0</v>
      </c>
      <c r="D152" s="114">
        <f>VLOOKUP(B:B,'Start List Kids'!C:F,4,FALSE)</f>
        <v>0</v>
      </c>
      <c r="E152" s="345"/>
      <c r="F152" s="346"/>
      <c r="G152" s="345"/>
      <c r="H152" s="346"/>
      <c r="I152" s="345"/>
      <c r="J152" s="347"/>
      <c r="K152" s="389">
        <f t="shared" si="65"/>
        <v>0</v>
      </c>
      <c r="L152" s="390">
        <f t="shared" si="66"/>
        <v>0</v>
      </c>
      <c r="M152" s="389">
        <f t="shared" si="67"/>
        <v>0</v>
      </c>
      <c r="N152" s="391">
        <f t="shared" si="68"/>
        <v>0</v>
      </c>
      <c r="O152" s="375">
        <f t="shared" si="91"/>
        <v>0</v>
      </c>
      <c r="P152" s="375">
        <f t="shared" si="69"/>
        <v>0</v>
      </c>
      <c r="Q152" s="376">
        <f t="shared" si="70"/>
        <v>0</v>
      </c>
      <c r="R152" s="375">
        <f t="shared" si="71"/>
        <v>0</v>
      </c>
      <c r="S152" s="375">
        <f t="shared" si="72"/>
        <v>0</v>
      </c>
      <c r="T152" s="376">
        <f t="shared" si="73"/>
        <v>0</v>
      </c>
      <c r="U152" s="377">
        <f t="shared" si="74"/>
        <v>0</v>
      </c>
      <c r="V152" s="388">
        <f t="shared" si="75"/>
        <v>0</v>
      </c>
      <c r="W152" s="351"/>
      <c r="X152" s="346"/>
      <c r="Y152" s="345"/>
      <c r="Z152" s="346"/>
      <c r="AA152" s="345"/>
      <c r="AB152" s="347"/>
      <c r="AC152" s="345"/>
      <c r="AD152" s="347"/>
      <c r="AE152" s="389">
        <f t="shared" si="76"/>
        <v>0</v>
      </c>
      <c r="AF152" s="395">
        <f t="shared" si="77"/>
        <v>0</v>
      </c>
      <c r="AG152" s="375">
        <f t="shared" si="78"/>
        <v>0</v>
      </c>
      <c r="AH152" s="375">
        <f t="shared" si="79"/>
        <v>0</v>
      </c>
      <c r="AI152" s="376">
        <f t="shared" si="80"/>
        <v>0</v>
      </c>
      <c r="AJ152" s="375">
        <f t="shared" si="81"/>
        <v>0</v>
      </c>
      <c r="AK152" s="375">
        <f t="shared" si="82"/>
        <v>0</v>
      </c>
      <c r="AL152" s="376">
        <f t="shared" si="83"/>
        <v>0</v>
      </c>
      <c r="AM152" s="377">
        <f t="shared" si="84"/>
        <v>0</v>
      </c>
      <c r="AN152" s="378">
        <f t="shared" si="85"/>
        <v>0</v>
      </c>
      <c r="AO152" s="51">
        <f t="shared" si="86"/>
        <v>0</v>
      </c>
      <c r="AP152" s="364">
        <f t="shared" si="87"/>
        <v>0</v>
      </c>
      <c r="AQ152" s="364">
        <f t="shared" si="88"/>
        <v>0</v>
      </c>
      <c r="AR152" s="365">
        <f t="shared" si="89"/>
        <v>0</v>
      </c>
      <c r="AS152" s="366">
        <f t="shared" si="90"/>
        <v>0</v>
      </c>
      <c r="AT152" s="206">
        <f t="shared" si="92"/>
        <v>0</v>
      </c>
    </row>
    <row r="153" spans="1:46" hidden="1" x14ac:dyDescent="0.35">
      <c r="A153" s="502"/>
      <c r="B153" s="92">
        <v>147</v>
      </c>
      <c r="C153" s="95">
        <f>VLOOKUP(B:B,'Start List Kids'!C:F,2,FALSE)</f>
        <v>0</v>
      </c>
      <c r="D153" s="114">
        <f>VLOOKUP(B:B,'Start List Kids'!C:F,4,FALSE)</f>
        <v>0</v>
      </c>
      <c r="E153" s="348"/>
      <c r="F153" s="352"/>
      <c r="G153" s="348"/>
      <c r="H153" s="352"/>
      <c r="I153" s="348"/>
      <c r="J153" s="353"/>
      <c r="K153" s="392">
        <f t="shared" si="65"/>
        <v>0</v>
      </c>
      <c r="L153" s="393">
        <f t="shared" si="66"/>
        <v>0</v>
      </c>
      <c r="M153" s="392">
        <f t="shared" si="67"/>
        <v>0</v>
      </c>
      <c r="N153" s="394">
        <f t="shared" si="68"/>
        <v>0</v>
      </c>
      <c r="O153" s="380">
        <f t="shared" si="91"/>
        <v>0</v>
      </c>
      <c r="P153" s="380">
        <f t="shared" si="69"/>
        <v>0</v>
      </c>
      <c r="Q153" s="379">
        <f t="shared" si="70"/>
        <v>0</v>
      </c>
      <c r="R153" s="379">
        <f t="shared" si="71"/>
        <v>0</v>
      </c>
      <c r="S153" s="380">
        <f t="shared" si="72"/>
        <v>0</v>
      </c>
      <c r="T153" s="379">
        <f t="shared" si="73"/>
        <v>0</v>
      </c>
      <c r="U153" s="381">
        <f t="shared" si="74"/>
        <v>0</v>
      </c>
      <c r="V153" s="387">
        <f t="shared" si="75"/>
        <v>0</v>
      </c>
      <c r="W153" s="354"/>
      <c r="X153" s="352"/>
      <c r="Y153" s="348"/>
      <c r="Z153" s="352"/>
      <c r="AA153" s="348"/>
      <c r="AB153" s="353"/>
      <c r="AC153" s="348"/>
      <c r="AD153" s="353"/>
      <c r="AE153" s="392">
        <f t="shared" si="76"/>
        <v>0</v>
      </c>
      <c r="AF153" s="396">
        <f t="shared" si="77"/>
        <v>0</v>
      </c>
      <c r="AG153" s="379">
        <f t="shared" si="78"/>
        <v>0</v>
      </c>
      <c r="AH153" s="380">
        <f t="shared" si="79"/>
        <v>0</v>
      </c>
      <c r="AI153" s="379">
        <f t="shared" si="80"/>
        <v>0</v>
      </c>
      <c r="AJ153" s="380">
        <f t="shared" si="81"/>
        <v>0</v>
      </c>
      <c r="AK153" s="380">
        <f t="shared" si="82"/>
        <v>0</v>
      </c>
      <c r="AL153" s="379">
        <f t="shared" si="83"/>
        <v>0</v>
      </c>
      <c r="AM153" s="381">
        <f t="shared" si="84"/>
        <v>0</v>
      </c>
      <c r="AN153" s="382">
        <f t="shared" si="85"/>
        <v>0</v>
      </c>
      <c r="AO153" s="51">
        <f t="shared" si="86"/>
        <v>0</v>
      </c>
      <c r="AP153" s="364">
        <f t="shared" si="87"/>
        <v>0</v>
      </c>
      <c r="AQ153" s="364">
        <f t="shared" si="88"/>
        <v>0</v>
      </c>
      <c r="AR153" s="365">
        <f t="shared" si="89"/>
        <v>0</v>
      </c>
      <c r="AS153" s="366">
        <f t="shared" si="90"/>
        <v>0</v>
      </c>
      <c r="AT153" s="206">
        <f t="shared" si="92"/>
        <v>0</v>
      </c>
    </row>
    <row r="154" spans="1:46" hidden="1" x14ac:dyDescent="0.35">
      <c r="A154" s="502"/>
      <c r="B154" s="92">
        <v>148</v>
      </c>
      <c r="C154" s="95">
        <f>VLOOKUP(B:B,'Start List Kids'!C:F,2,FALSE)</f>
        <v>0</v>
      </c>
      <c r="D154" s="114">
        <f>VLOOKUP(B:B,'Start List Kids'!C:F,4,FALSE)</f>
        <v>0</v>
      </c>
      <c r="E154" s="345"/>
      <c r="F154" s="346"/>
      <c r="G154" s="345"/>
      <c r="H154" s="346"/>
      <c r="I154" s="345"/>
      <c r="J154" s="347"/>
      <c r="K154" s="389">
        <f t="shared" si="65"/>
        <v>0</v>
      </c>
      <c r="L154" s="390">
        <f t="shared" si="66"/>
        <v>0</v>
      </c>
      <c r="M154" s="389">
        <f t="shared" si="67"/>
        <v>0</v>
      </c>
      <c r="N154" s="391">
        <f t="shared" si="68"/>
        <v>0</v>
      </c>
      <c r="O154" s="375">
        <f t="shared" si="91"/>
        <v>0</v>
      </c>
      <c r="P154" s="375">
        <f t="shared" si="69"/>
        <v>0</v>
      </c>
      <c r="Q154" s="376">
        <f t="shared" si="70"/>
        <v>0</v>
      </c>
      <c r="R154" s="375">
        <f t="shared" si="71"/>
        <v>0</v>
      </c>
      <c r="S154" s="375">
        <f t="shared" si="72"/>
        <v>0</v>
      </c>
      <c r="T154" s="376">
        <f t="shared" si="73"/>
        <v>0</v>
      </c>
      <c r="U154" s="377">
        <f t="shared" si="74"/>
        <v>0</v>
      </c>
      <c r="V154" s="388">
        <f t="shared" si="75"/>
        <v>0</v>
      </c>
      <c r="W154" s="351"/>
      <c r="X154" s="346"/>
      <c r="Y154" s="345"/>
      <c r="Z154" s="346"/>
      <c r="AA154" s="345"/>
      <c r="AB154" s="347"/>
      <c r="AC154" s="345"/>
      <c r="AD154" s="347"/>
      <c r="AE154" s="389">
        <f t="shared" si="76"/>
        <v>0</v>
      </c>
      <c r="AF154" s="395">
        <f t="shared" si="77"/>
        <v>0</v>
      </c>
      <c r="AG154" s="375">
        <f t="shared" si="78"/>
        <v>0</v>
      </c>
      <c r="AH154" s="375">
        <f t="shared" si="79"/>
        <v>0</v>
      </c>
      <c r="AI154" s="376">
        <f t="shared" si="80"/>
        <v>0</v>
      </c>
      <c r="AJ154" s="375">
        <f t="shared" si="81"/>
        <v>0</v>
      </c>
      <c r="AK154" s="375">
        <f t="shared" si="82"/>
        <v>0</v>
      </c>
      <c r="AL154" s="376">
        <f t="shared" si="83"/>
        <v>0</v>
      </c>
      <c r="AM154" s="377">
        <f t="shared" si="84"/>
        <v>0</v>
      </c>
      <c r="AN154" s="378">
        <f t="shared" si="85"/>
        <v>0</v>
      </c>
      <c r="AO154" s="51">
        <f t="shared" si="86"/>
        <v>0</v>
      </c>
      <c r="AP154" s="364">
        <f t="shared" si="87"/>
        <v>0</v>
      </c>
      <c r="AQ154" s="364">
        <f t="shared" si="88"/>
        <v>0</v>
      </c>
      <c r="AR154" s="365">
        <f t="shared" si="89"/>
        <v>0</v>
      </c>
      <c r="AS154" s="366">
        <f t="shared" si="90"/>
        <v>0</v>
      </c>
      <c r="AT154" s="206">
        <f t="shared" si="92"/>
        <v>0</v>
      </c>
    </row>
    <row r="155" spans="1:46" hidden="1" x14ac:dyDescent="0.35">
      <c r="A155" s="502"/>
      <c r="B155" s="92">
        <v>149</v>
      </c>
      <c r="C155" s="95">
        <f>VLOOKUP(B:B,'Start List Kids'!C:F,2,FALSE)</f>
        <v>0</v>
      </c>
      <c r="D155" s="114">
        <f>VLOOKUP(B:B,'Start List Kids'!C:F,4,FALSE)</f>
        <v>0</v>
      </c>
      <c r="E155" s="348"/>
      <c r="F155" s="352"/>
      <c r="G155" s="348"/>
      <c r="H155" s="352"/>
      <c r="I155" s="348"/>
      <c r="J155" s="353"/>
      <c r="K155" s="392">
        <f t="shared" si="65"/>
        <v>0</v>
      </c>
      <c r="L155" s="393">
        <f t="shared" si="66"/>
        <v>0</v>
      </c>
      <c r="M155" s="392">
        <f t="shared" si="67"/>
        <v>0</v>
      </c>
      <c r="N155" s="394">
        <f t="shared" si="68"/>
        <v>0</v>
      </c>
      <c r="O155" s="380">
        <f t="shared" si="91"/>
        <v>0</v>
      </c>
      <c r="P155" s="380">
        <f t="shared" si="69"/>
        <v>0</v>
      </c>
      <c r="Q155" s="379">
        <f t="shared" si="70"/>
        <v>0</v>
      </c>
      <c r="R155" s="379">
        <f t="shared" si="71"/>
        <v>0</v>
      </c>
      <c r="S155" s="380">
        <f t="shared" si="72"/>
        <v>0</v>
      </c>
      <c r="T155" s="379">
        <f t="shared" si="73"/>
        <v>0</v>
      </c>
      <c r="U155" s="381">
        <f t="shared" si="74"/>
        <v>0</v>
      </c>
      <c r="V155" s="387">
        <f t="shared" si="75"/>
        <v>0</v>
      </c>
      <c r="W155" s="354"/>
      <c r="X155" s="352"/>
      <c r="Y155" s="348"/>
      <c r="Z155" s="352"/>
      <c r="AA155" s="348"/>
      <c r="AB155" s="353"/>
      <c r="AC155" s="348"/>
      <c r="AD155" s="353"/>
      <c r="AE155" s="392">
        <f t="shared" si="76"/>
        <v>0</v>
      </c>
      <c r="AF155" s="396">
        <f t="shared" si="77"/>
        <v>0</v>
      </c>
      <c r="AG155" s="379">
        <f t="shared" si="78"/>
        <v>0</v>
      </c>
      <c r="AH155" s="380">
        <f t="shared" si="79"/>
        <v>0</v>
      </c>
      <c r="AI155" s="379">
        <f t="shared" si="80"/>
        <v>0</v>
      </c>
      <c r="AJ155" s="380">
        <f t="shared" si="81"/>
        <v>0</v>
      </c>
      <c r="AK155" s="380">
        <f t="shared" si="82"/>
        <v>0</v>
      </c>
      <c r="AL155" s="379">
        <f t="shared" si="83"/>
        <v>0</v>
      </c>
      <c r="AM155" s="381">
        <f t="shared" si="84"/>
        <v>0</v>
      </c>
      <c r="AN155" s="382">
        <f t="shared" si="85"/>
        <v>0</v>
      </c>
      <c r="AO155" s="51">
        <f t="shared" si="86"/>
        <v>0</v>
      </c>
      <c r="AP155" s="364">
        <f t="shared" si="87"/>
        <v>0</v>
      </c>
      <c r="AQ155" s="364">
        <f t="shared" si="88"/>
        <v>0</v>
      </c>
      <c r="AR155" s="365">
        <f t="shared" si="89"/>
        <v>0</v>
      </c>
      <c r="AS155" s="366">
        <f t="shared" si="90"/>
        <v>0</v>
      </c>
      <c r="AT155" s="206">
        <f t="shared" si="92"/>
        <v>0</v>
      </c>
    </row>
    <row r="156" spans="1:46" x14ac:dyDescent="0.35">
      <c r="M156" s="101"/>
      <c r="N156" s="101"/>
      <c r="O156" s="101"/>
      <c r="P156" s="101"/>
      <c r="Q156" s="101"/>
      <c r="R156" s="101"/>
      <c r="S156" s="101"/>
      <c r="T156" s="101"/>
      <c r="AE156" s="101"/>
      <c r="AF156" s="101"/>
      <c r="AG156" s="101"/>
      <c r="AH156" s="101"/>
      <c r="AI156" s="101"/>
      <c r="AJ156" s="101"/>
      <c r="AK156" s="101"/>
      <c r="AL156" s="101"/>
    </row>
    <row r="157" spans="1:46" x14ac:dyDescent="0.35">
      <c r="M157" s="101"/>
      <c r="N157" s="101"/>
      <c r="O157" s="101"/>
      <c r="P157" s="101"/>
      <c r="Q157" s="101"/>
      <c r="R157" s="101"/>
      <c r="S157" s="101"/>
      <c r="T157" s="101"/>
      <c r="AE157" s="101"/>
      <c r="AF157" s="101"/>
      <c r="AG157" s="101"/>
      <c r="AH157" s="101"/>
      <c r="AI157" s="101"/>
      <c r="AJ157" s="101"/>
      <c r="AK157" s="101"/>
      <c r="AL157" s="101"/>
    </row>
    <row r="158" spans="1:46" x14ac:dyDescent="0.35">
      <c r="M158" s="101"/>
      <c r="N158" s="101"/>
      <c r="O158" s="101"/>
      <c r="P158" s="101"/>
      <c r="Q158" s="101"/>
      <c r="R158" s="101"/>
      <c r="S158" s="101"/>
      <c r="T158" s="101"/>
      <c r="AE158" s="101"/>
      <c r="AF158" s="101"/>
      <c r="AG158" s="101"/>
      <c r="AH158" s="101"/>
      <c r="AI158" s="101"/>
      <c r="AJ158" s="101"/>
      <c r="AK158" s="101"/>
      <c r="AL158" s="101"/>
    </row>
    <row r="159" spans="1:46" x14ac:dyDescent="0.35">
      <c r="M159" s="101"/>
      <c r="N159" s="101"/>
      <c r="O159" s="101"/>
      <c r="P159" s="101"/>
      <c r="Q159" s="101"/>
      <c r="R159" s="101"/>
      <c r="S159" s="101"/>
      <c r="T159" s="101"/>
      <c r="AE159" s="101"/>
      <c r="AF159" s="101"/>
      <c r="AG159" s="101"/>
      <c r="AH159" s="101"/>
      <c r="AI159" s="101"/>
      <c r="AJ159" s="101"/>
      <c r="AK159" s="101"/>
      <c r="AL159" s="101"/>
    </row>
    <row r="160" spans="1:46" x14ac:dyDescent="0.35">
      <c r="M160" s="101"/>
      <c r="N160" s="101"/>
      <c r="O160" s="101"/>
      <c r="P160" s="101"/>
      <c r="Q160" s="101"/>
      <c r="R160" s="101"/>
      <c r="S160" s="101"/>
      <c r="T160" s="101"/>
      <c r="AE160" s="101"/>
      <c r="AF160" s="101"/>
      <c r="AG160" s="101"/>
      <c r="AH160" s="101"/>
      <c r="AI160" s="101"/>
      <c r="AJ160" s="101"/>
      <c r="AK160" s="101"/>
      <c r="AL160" s="101"/>
    </row>
    <row r="161" spans="13:38" x14ac:dyDescent="0.35">
      <c r="M161" s="101"/>
      <c r="N161" s="101"/>
      <c r="O161" s="101"/>
      <c r="P161" s="101"/>
      <c r="Q161" s="101"/>
      <c r="R161" s="101"/>
      <c r="S161" s="101"/>
      <c r="T161" s="101"/>
      <c r="AE161" s="101"/>
      <c r="AF161" s="101"/>
      <c r="AG161" s="101"/>
      <c r="AH161" s="101"/>
      <c r="AI161" s="101"/>
      <c r="AJ161" s="101"/>
      <c r="AK161" s="101"/>
      <c r="AL161" s="101"/>
    </row>
    <row r="162" spans="13:38" x14ac:dyDescent="0.35">
      <c r="M162" s="101"/>
      <c r="N162" s="101"/>
      <c r="O162" s="101"/>
      <c r="P162" s="101"/>
      <c r="Q162" s="101"/>
      <c r="R162" s="101"/>
      <c r="S162" s="101"/>
      <c r="T162" s="101"/>
      <c r="AE162" s="101"/>
      <c r="AF162" s="101"/>
      <c r="AG162" s="101"/>
      <c r="AH162" s="101"/>
      <c r="AI162" s="101"/>
      <c r="AJ162" s="101"/>
      <c r="AK162" s="101"/>
      <c r="AL162" s="101"/>
    </row>
    <row r="163" spans="13:38" x14ac:dyDescent="0.35">
      <c r="M163" s="101"/>
      <c r="N163" s="101"/>
      <c r="O163" s="101"/>
      <c r="P163" s="101"/>
      <c r="Q163" s="101"/>
      <c r="R163" s="101"/>
      <c r="S163" s="101"/>
      <c r="T163" s="101"/>
      <c r="AE163" s="101"/>
      <c r="AF163" s="101"/>
      <c r="AG163" s="101"/>
      <c r="AH163" s="101"/>
      <c r="AI163" s="101"/>
      <c r="AJ163" s="101"/>
      <c r="AK163" s="101"/>
      <c r="AL163" s="101"/>
    </row>
    <row r="164" spans="13:38" x14ac:dyDescent="0.35">
      <c r="M164" s="101"/>
      <c r="N164" s="101"/>
      <c r="O164" s="101"/>
      <c r="P164" s="101"/>
      <c r="Q164" s="101"/>
      <c r="R164" s="101"/>
      <c r="S164" s="101"/>
      <c r="T164" s="101"/>
      <c r="AE164" s="101"/>
      <c r="AF164" s="101"/>
      <c r="AG164" s="101"/>
      <c r="AH164" s="101"/>
      <c r="AI164" s="101"/>
      <c r="AJ164" s="101"/>
      <c r="AK164" s="101"/>
      <c r="AL164" s="101"/>
    </row>
    <row r="165" spans="13:38" x14ac:dyDescent="0.35">
      <c r="M165" s="101"/>
      <c r="N165" s="101"/>
      <c r="O165" s="101"/>
      <c r="P165" s="101"/>
      <c r="Q165" s="101"/>
      <c r="R165" s="101"/>
      <c r="S165" s="101"/>
      <c r="T165" s="101"/>
      <c r="AE165" s="101"/>
      <c r="AF165" s="101"/>
      <c r="AG165" s="101"/>
      <c r="AH165" s="101"/>
      <c r="AI165" s="101"/>
      <c r="AJ165" s="101"/>
      <c r="AK165" s="101"/>
      <c r="AL165" s="101"/>
    </row>
    <row r="166" spans="13:38" x14ac:dyDescent="0.35">
      <c r="M166" s="101"/>
      <c r="N166" s="101"/>
      <c r="O166" s="101"/>
      <c r="P166" s="101"/>
      <c r="Q166" s="101"/>
      <c r="R166" s="101"/>
      <c r="S166" s="101"/>
      <c r="T166" s="101"/>
      <c r="AE166" s="101"/>
      <c r="AF166" s="101"/>
      <c r="AG166" s="101"/>
      <c r="AH166" s="101"/>
      <c r="AI166" s="101"/>
      <c r="AJ166" s="101"/>
      <c r="AK166" s="101"/>
      <c r="AL166" s="101"/>
    </row>
    <row r="167" spans="13:38" x14ac:dyDescent="0.35">
      <c r="M167" s="101"/>
      <c r="N167" s="101"/>
      <c r="O167" s="101"/>
      <c r="P167" s="101"/>
      <c r="Q167" s="101"/>
      <c r="R167" s="101"/>
      <c r="S167" s="101"/>
      <c r="T167" s="101"/>
      <c r="AE167" s="101"/>
      <c r="AF167" s="101"/>
      <c r="AG167" s="101"/>
      <c r="AH167" s="101"/>
      <c r="AI167" s="101"/>
      <c r="AJ167" s="101"/>
      <c r="AK167" s="101"/>
      <c r="AL167" s="101"/>
    </row>
    <row r="168" spans="13:38" x14ac:dyDescent="0.35">
      <c r="M168" s="101"/>
      <c r="N168" s="101"/>
      <c r="O168" s="101"/>
      <c r="P168" s="101"/>
      <c r="Q168" s="101"/>
      <c r="R168" s="101"/>
      <c r="S168" s="101"/>
      <c r="T168" s="101"/>
      <c r="AE168" s="101"/>
      <c r="AF168" s="101"/>
      <c r="AG168" s="101"/>
      <c r="AH168" s="101"/>
      <c r="AI168" s="101"/>
      <c r="AJ168" s="101"/>
      <c r="AK168" s="101"/>
      <c r="AL168" s="101"/>
    </row>
    <row r="169" spans="13:38" x14ac:dyDescent="0.35">
      <c r="M169" s="101"/>
      <c r="N169" s="101"/>
      <c r="O169" s="101"/>
      <c r="P169" s="101"/>
      <c r="Q169" s="101"/>
      <c r="R169" s="101"/>
      <c r="S169" s="101"/>
      <c r="T169" s="101"/>
      <c r="AE169" s="101"/>
      <c r="AF169" s="101"/>
      <c r="AG169" s="101"/>
      <c r="AH169" s="101"/>
      <c r="AI169" s="101"/>
      <c r="AJ169" s="101"/>
      <c r="AK169" s="101"/>
      <c r="AL169" s="101"/>
    </row>
    <row r="170" spans="13:38" x14ac:dyDescent="0.35">
      <c r="M170" s="101"/>
      <c r="N170" s="101"/>
      <c r="O170" s="101"/>
      <c r="P170" s="101"/>
      <c r="Q170" s="101"/>
      <c r="R170" s="101"/>
      <c r="S170" s="101"/>
      <c r="T170" s="101"/>
      <c r="AE170" s="101"/>
      <c r="AF170" s="101"/>
      <c r="AG170" s="101"/>
      <c r="AH170" s="101"/>
      <c r="AI170" s="101"/>
      <c r="AJ170" s="101"/>
      <c r="AK170" s="101"/>
      <c r="AL170" s="101"/>
    </row>
    <row r="171" spans="13:38" x14ac:dyDescent="0.35">
      <c r="M171" s="101"/>
      <c r="N171" s="101"/>
      <c r="O171" s="101"/>
      <c r="P171" s="101"/>
      <c r="Q171" s="101"/>
      <c r="R171" s="101"/>
      <c r="S171" s="101"/>
      <c r="T171" s="101"/>
      <c r="AE171" s="101"/>
      <c r="AF171" s="101"/>
      <c r="AG171" s="101"/>
      <c r="AH171" s="101"/>
      <c r="AI171" s="101"/>
      <c r="AJ171" s="101"/>
      <c r="AK171" s="101"/>
      <c r="AL171" s="101"/>
    </row>
    <row r="172" spans="13:38" x14ac:dyDescent="0.35">
      <c r="M172" s="101"/>
      <c r="N172" s="101"/>
      <c r="O172" s="101"/>
      <c r="P172" s="101"/>
      <c r="Q172" s="101"/>
      <c r="R172" s="101"/>
      <c r="S172" s="101"/>
      <c r="T172" s="101"/>
      <c r="AE172" s="101"/>
      <c r="AF172" s="101"/>
      <c r="AG172" s="101"/>
      <c r="AH172" s="101"/>
      <c r="AI172" s="101"/>
      <c r="AJ172" s="101"/>
      <c r="AK172" s="101"/>
      <c r="AL172" s="101"/>
    </row>
    <row r="173" spans="13:38" x14ac:dyDescent="0.35">
      <c r="M173" s="101"/>
      <c r="N173" s="101"/>
      <c r="O173" s="101"/>
      <c r="P173" s="101"/>
      <c r="Q173" s="101"/>
      <c r="R173" s="101"/>
      <c r="S173" s="101"/>
      <c r="T173" s="101"/>
      <c r="AE173" s="101"/>
      <c r="AF173" s="101"/>
      <c r="AG173" s="101"/>
      <c r="AH173" s="101"/>
      <c r="AI173" s="101"/>
      <c r="AJ173" s="101"/>
      <c r="AK173" s="101"/>
      <c r="AL173" s="101"/>
    </row>
    <row r="174" spans="13:38" x14ac:dyDescent="0.35">
      <c r="M174" s="101"/>
      <c r="N174" s="101"/>
      <c r="O174" s="101"/>
      <c r="P174" s="101"/>
      <c r="Q174" s="101"/>
      <c r="R174" s="101"/>
      <c r="S174" s="101"/>
      <c r="T174" s="101"/>
      <c r="AE174" s="101"/>
      <c r="AF174" s="101"/>
      <c r="AG174" s="101"/>
      <c r="AH174" s="101"/>
      <c r="AI174" s="101"/>
      <c r="AJ174" s="101"/>
      <c r="AK174" s="101"/>
      <c r="AL174" s="101"/>
    </row>
    <row r="175" spans="13:38" x14ac:dyDescent="0.35">
      <c r="M175" s="101"/>
      <c r="N175" s="101"/>
      <c r="O175" s="101"/>
      <c r="P175" s="101"/>
      <c r="Q175" s="101"/>
      <c r="R175" s="101"/>
      <c r="S175" s="101"/>
      <c r="T175" s="101"/>
      <c r="AE175" s="101"/>
      <c r="AF175" s="101"/>
      <c r="AG175" s="101"/>
      <c r="AH175" s="101"/>
      <c r="AI175" s="101"/>
      <c r="AJ175" s="101"/>
      <c r="AK175" s="101"/>
      <c r="AL175" s="101"/>
    </row>
    <row r="176" spans="13:38" x14ac:dyDescent="0.35">
      <c r="M176" s="101"/>
      <c r="N176" s="101"/>
      <c r="O176" s="101"/>
      <c r="P176" s="101"/>
      <c r="Q176" s="101"/>
      <c r="R176" s="101"/>
      <c r="S176" s="101"/>
      <c r="T176" s="101"/>
      <c r="AE176" s="101"/>
      <c r="AF176" s="101"/>
      <c r="AG176" s="101"/>
      <c r="AH176" s="101"/>
      <c r="AI176" s="101"/>
      <c r="AJ176" s="101"/>
      <c r="AK176" s="101"/>
      <c r="AL176" s="101"/>
    </row>
    <row r="177" spans="13:38" x14ac:dyDescent="0.35">
      <c r="M177" s="101"/>
      <c r="N177" s="101"/>
      <c r="O177" s="101"/>
      <c r="P177" s="101"/>
      <c r="Q177" s="101"/>
      <c r="R177" s="101"/>
      <c r="S177" s="101"/>
      <c r="T177" s="101"/>
      <c r="AE177" s="101"/>
      <c r="AF177" s="101"/>
      <c r="AG177" s="101"/>
      <c r="AH177" s="101"/>
      <c r="AI177" s="101"/>
      <c r="AJ177" s="101"/>
      <c r="AK177" s="101"/>
      <c r="AL177" s="101"/>
    </row>
    <row r="178" spans="13:38" x14ac:dyDescent="0.35">
      <c r="M178" s="101"/>
      <c r="N178" s="101"/>
      <c r="O178" s="101"/>
      <c r="P178" s="101"/>
      <c r="Q178" s="101"/>
      <c r="R178" s="101"/>
      <c r="S178" s="101"/>
      <c r="T178" s="101"/>
      <c r="AE178" s="101"/>
      <c r="AF178" s="101"/>
      <c r="AG178" s="101"/>
      <c r="AH178" s="101"/>
      <c r="AI178" s="101"/>
      <c r="AJ178" s="101"/>
      <c r="AK178" s="101"/>
      <c r="AL178" s="101"/>
    </row>
    <row r="179" spans="13:38" x14ac:dyDescent="0.35">
      <c r="M179" s="101"/>
      <c r="N179" s="101"/>
      <c r="O179" s="101"/>
      <c r="P179" s="101"/>
      <c r="Q179" s="101"/>
      <c r="R179" s="101"/>
      <c r="S179" s="101"/>
      <c r="T179" s="101"/>
      <c r="AE179" s="101"/>
      <c r="AF179" s="101"/>
      <c r="AG179" s="101"/>
      <c r="AH179" s="101"/>
      <c r="AI179" s="101"/>
      <c r="AJ179" s="101"/>
      <c r="AK179" s="101"/>
      <c r="AL179" s="101"/>
    </row>
    <row r="180" spans="13:38" x14ac:dyDescent="0.35">
      <c r="M180" s="101"/>
      <c r="N180" s="101"/>
      <c r="O180" s="101"/>
      <c r="P180" s="101"/>
      <c r="Q180" s="101"/>
      <c r="R180" s="101"/>
      <c r="S180" s="101"/>
      <c r="T180" s="101"/>
      <c r="AE180" s="101"/>
      <c r="AF180" s="101"/>
      <c r="AG180" s="101"/>
      <c r="AH180" s="101"/>
      <c r="AI180" s="101"/>
      <c r="AJ180" s="101"/>
      <c r="AK180" s="101"/>
      <c r="AL180" s="101"/>
    </row>
    <row r="181" spans="13:38" x14ac:dyDescent="0.35">
      <c r="M181" s="101"/>
      <c r="N181" s="101"/>
      <c r="O181" s="101"/>
      <c r="P181" s="101"/>
      <c r="Q181" s="101"/>
      <c r="R181" s="101"/>
      <c r="S181" s="101"/>
      <c r="T181" s="101"/>
      <c r="AE181" s="101"/>
      <c r="AF181" s="101"/>
      <c r="AG181" s="101"/>
      <c r="AH181" s="101"/>
      <c r="AI181" s="101"/>
      <c r="AJ181" s="101"/>
      <c r="AK181" s="101"/>
      <c r="AL181" s="101"/>
    </row>
    <row r="182" spans="13:38" x14ac:dyDescent="0.35">
      <c r="M182" s="101"/>
      <c r="N182" s="101"/>
      <c r="O182" s="101"/>
      <c r="P182" s="101"/>
      <c r="Q182" s="101"/>
      <c r="R182" s="101"/>
      <c r="S182" s="101"/>
      <c r="T182" s="101"/>
      <c r="AE182" s="101"/>
      <c r="AF182" s="101"/>
      <c r="AG182" s="101"/>
      <c r="AH182" s="101"/>
      <c r="AI182" s="101"/>
      <c r="AJ182" s="101"/>
      <c r="AK182" s="101"/>
      <c r="AL182" s="101"/>
    </row>
    <row r="183" spans="13:38" x14ac:dyDescent="0.35">
      <c r="M183" s="101"/>
      <c r="N183" s="101"/>
      <c r="O183" s="101"/>
      <c r="P183" s="101"/>
      <c r="Q183" s="101"/>
      <c r="R183" s="101"/>
      <c r="S183" s="101"/>
      <c r="T183" s="101"/>
      <c r="AE183" s="101"/>
      <c r="AF183" s="101"/>
      <c r="AG183" s="101"/>
      <c r="AH183" s="101"/>
      <c r="AI183" s="101"/>
      <c r="AJ183" s="101"/>
      <c r="AK183" s="101"/>
      <c r="AL183" s="101"/>
    </row>
    <row r="184" spans="13:38" x14ac:dyDescent="0.35">
      <c r="M184" s="101"/>
      <c r="N184" s="101"/>
      <c r="O184" s="101"/>
      <c r="P184" s="101"/>
      <c r="Q184" s="101"/>
      <c r="R184" s="101"/>
      <c r="S184" s="101"/>
      <c r="T184" s="101"/>
      <c r="AE184" s="101"/>
      <c r="AF184" s="101"/>
      <c r="AG184" s="101"/>
      <c r="AH184" s="101"/>
      <c r="AI184" s="101"/>
      <c r="AJ184" s="101"/>
      <c r="AK184" s="101"/>
      <c r="AL184" s="101"/>
    </row>
    <row r="185" spans="13:38" x14ac:dyDescent="0.35">
      <c r="M185" s="101"/>
      <c r="N185" s="101"/>
      <c r="O185" s="101"/>
      <c r="P185" s="101"/>
      <c r="Q185" s="101"/>
      <c r="R185" s="101"/>
      <c r="S185" s="101"/>
      <c r="T185" s="101"/>
      <c r="AE185" s="101"/>
      <c r="AF185" s="101"/>
      <c r="AG185" s="101"/>
      <c r="AH185" s="101"/>
      <c r="AI185" s="101"/>
      <c r="AJ185" s="101"/>
      <c r="AK185" s="101"/>
      <c r="AL185" s="101"/>
    </row>
    <row r="186" spans="13:38" x14ac:dyDescent="0.35">
      <c r="M186" s="101"/>
      <c r="N186" s="101"/>
      <c r="O186" s="101"/>
      <c r="P186" s="101"/>
      <c r="Q186" s="101"/>
      <c r="R186" s="101"/>
      <c r="S186" s="101"/>
      <c r="T186" s="101"/>
      <c r="AE186" s="101"/>
      <c r="AF186" s="101"/>
      <c r="AG186" s="101"/>
      <c r="AH186" s="101"/>
      <c r="AI186" s="101"/>
      <c r="AJ186" s="101"/>
      <c r="AK186" s="101"/>
      <c r="AL186" s="101"/>
    </row>
    <row r="187" spans="13:38" x14ac:dyDescent="0.35">
      <c r="M187" s="101"/>
      <c r="N187" s="101"/>
      <c r="O187" s="101"/>
      <c r="P187" s="101"/>
      <c r="Q187" s="101"/>
      <c r="R187" s="101"/>
      <c r="S187" s="101"/>
      <c r="T187" s="101"/>
      <c r="AE187" s="101"/>
      <c r="AF187" s="101"/>
      <c r="AG187" s="101"/>
      <c r="AH187" s="101"/>
      <c r="AI187" s="101"/>
      <c r="AJ187" s="101"/>
      <c r="AK187" s="101"/>
      <c r="AL187" s="101"/>
    </row>
    <row r="188" spans="13:38" x14ac:dyDescent="0.35">
      <c r="M188" s="101"/>
      <c r="N188" s="101"/>
      <c r="O188" s="101"/>
      <c r="P188" s="101"/>
      <c r="Q188" s="101"/>
      <c r="R188" s="101"/>
      <c r="S188" s="101"/>
      <c r="T188" s="101"/>
      <c r="AE188" s="101"/>
      <c r="AF188" s="101"/>
      <c r="AG188" s="101"/>
      <c r="AH188" s="101"/>
      <c r="AI188" s="101"/>
      <c r="AJ188" s="101"/>
      <c r="AK188" s="101"/>
      <c r="AL188" s="101"/>
    </row>
    <row r="189" spans="13:38" x14ac:dyDescent="0.35">
      <c r="M189" s="101"/>
      <c r="N189" s="101"/>
      <c r="O189" s="101"/>
      <c r="P189" s="101"/>
      <c r="Q189" s="101"/>
      <c r="R189" s="101"/>
      <c r="S189" s="101"/>
      <c r="T189" s="101"/>
      <c r="AE189" s="101"/>
      <c r="AF189" s="101"/>
      <c r="AG189" s="101"/>
      <c r="AH189" s="101"/>
      <c r="AI189" s="101"/>
      <c r="AJ189" s="101"/>
      <c r="AK189" s="101"/>
      <c r="AL189" s="101"/>
    </row>
    <row r="190" spans="13:38" x14ac:dyDescent="0.35">
      <c r="M190" s="101"/>
      <c r="N190" s="101"/>
      <c r="O190" s="101"/>
      <c r="P190" s="101"/>
      <c r="Q190" s="101"/>
      <c r="R190" s="101"/>
      <c r="S190" s="101"/>
      <c r="T190" s="101"/>
      <c r="AE190" s="101"/>
      <c r="AF190" s="101"/>
      <c r="AG190" s="101"/>
      <c r="AH190" s="101"/>
      <c r="AI190" s="101"/>
      <c r="AJ190" s="101"/>
      <c r="AK190" s="101"/>
      <c r="AL190" s="101"/>
    </row>
    <row r="191" spans="13:38" x14ac:dyDescent="0.35">
      <c r="M191" s="101"/>
      <c r="N191" s="101"/>
      <c r="O191" s="101"/>
      <c r="P191" s="101"/>
      <c r="Q191" s="101"/>
      <c r="R191" s="101"/>
      <c r="S191" s="101"/>
      <c r="T191" s="101"/>
      <c r="AE191" s="101"/>
      <c r="AF191" s="101"/>
      <c r="AG191" s="101"/>
      <c r="AH191" s="101"/>
      <c r="AI191" s="101"/>
      <c r="AJ191" s="101"/>
      <c r="AK191" s="101"/>
      <c r="AL191" s="101"/>
    </row>
    <row r="192" spans="13:38" x14ac:dyDescent="0.35">
      <c r="M192" s="101"/>
      <c r="N192" s="101"/>
      <c r="O192" s="101"/>
      <c r="P192" s="101"/>
      <c r="Q192" s="101"/>
      <c r="R192" s="101"/>
      <c r="S192" s="101"/>
      <c r="T192" s="101"/>
      <c r="AE192" s="101"/>
      <c r="AF192" s="101"/>
      <c r="AG192" s="101"/>
      <c r="AH192" s="101"/>
      <c r="AI192" s="101"/>
      <c r="AJ192" s="101"/>
      <c r="AK192" s="101"/>
      <c r="AL192" s="101"/>
    </row>
    <row r="193" spans="13:38" x14ac:dyDescent="0.35">
      <c r="M193" s="101"/>
      <c r="N193" s="101"/>
      <c r="O193" s="101"/>
      <c r="P193" s="101"/>
      <c r="Q193" s="101"/>
      <c r="R193" s="101"/>
      <c r="S193" s="101"/>
      <c r="T193" s="101"/>
      <c r="AE193" s="101"/>
      <c r="AF193" s="101"/>
      <c r="AG193" s="101"/>
      <c r="AH193" s="101"/>
      <c r="AI193" s="101"/>
      <c r="AJ193" s="101"/>
      <c r="AK193" s="101"/>
      <c r="AL193" s="101"/>
    </row>
    <row r="194" spans="13:38" x14ac:dyDescent="0.35">
      <c r="M194" s="101"/>
      <c r="N194" s="101"/>
      <c r="O194" s="101"/>
      <c r="P194" s="101"/>
      <c r="Q194" s="101"/>
      <c r="R194" s="101"/>
      <c r="S194" s="101"/>
      <c r="T194" s="101"/>
      <c r="AE194" s="101"/>
      <c r="AF194" s="101"/>
      <c r="AG194" s="101"/>
      <c r="AH194" s="101"/>
      <c r="AI194" s="101"/>
      <c r="AJ194" s="101"/>
      <c r="AK194" s="101"/>
      <c r="AL194" s="101"/>
    </row>
    <row r="195" spans="13:38" x14ac:dyDescent="0.35">
      <c r="M195" s="101"/>
      <c r="N195" s="101"/>
      <c r="O195" s="101"/>
      <c r="P195" s="101"/>
      <c r="Q195" s="101"/>
      <c r="R195" s="101"/>
      <c r="S195" s="101"/>
      <c r="T195" s="101"/>
      <c r="AE195" s="101"/>
      <c r="AF195" s="101"/>
      <c r="AG195" s="101"/>
      <c r="AH195" s="101"/>
      <c r="AI195" s="101"/>
      <c r="AJ195" s="101"/>
      <c r="AK195" s="101"/>
      <c r="AL195" s="101"/>
    </row>
    <row r="196" spans="13:38" x14ac:dyDescent="0.35">
      <c r="M196" s="101"/>
      <c r="N196" s="101"/>
      <c r="O196" s="101"/>
      <c r="P196" s="101"/>
      <c r="Q196" s="101"/>
      <c r="R196" s="101"/>
      <c r="S196" s="101"/>
      <c r="T196" s="101"/>
      <c r="AE196" s="101"/>
      <c r="AF196" s="101"/>
      <c r="AG196" s="101"/>
      <c r="AH196" s="101"/>
      <c r="AI196" s="101"/>
      <c r="AJ196" s="101"/>
      <c r="AK196" s="101"/>
      <c r="AL196" s="101"/>
    </row>
    <row r="197" spans="13:38" x14ac:dyDescent="0.35">
      <c r="M197" s="101"/>
      <c r="N197" s="101"/>
      <c r="O197" s="101"/>
      <c r="P197" s="101"/>
      <c r="Q197" s="101"/>
      <c r="R197" s="101"/>
      <c r="S197" s="101"/>
      <c r="T197" s="101"/>
      <c r="AE197" s="101"/>
      <c r="AF197" s="101"/>
      <c r="AG197" s="101"/>
      <c r="AH197" s="101"/>
      <c r="AI197" s="101"/>
      <c r="AJ197" s="101"/>
      <c r="AK197" s="101"/>
      <c r="AL197" s="101"/>
    </row>
    <row r="198" spans="13:38" x14ac:dyDescent="0.35">
      <c r="M198" s="101"/>
      <c r="N198" s="101"/>
      <c r="O198" s="101"/>
      <c r="P198" s="101"/>
      <c r="Q198" s="101"/>
      <c r="R198" s="101"/>
      <c r="S198" s="101"/>
      <c r="T198" s="101"/>
      <c r="AE198" s="101"/>
      <c r="AF198" s="101"/>
      <c r="AG198" s="101"/>
      <c r="AH198" s="101"/>
      <c r="AI198" s="101"/>
      <c r="AJ198" s="101"/>
      <c r="AK198" s="101"/>
      <c r="AL198" s="101"/>
    </row>
    <row r="199" spans="13:38" x14ac:dyDescent="0.35">
      <c r="M199" s="101"/>
      <c r="N199" s="101"/>
      <c r="O199" s="101"/>
      <c r="P199" s="101"/>
      <c r="Q199" s="101"/>
      <c r="R199" s="101"/>
      <c r="S199" s="101"/>
      <c r="T199" s="101"/>
      <c r="AE199" s="101"/>
      <c r="AF199" s="101"/>
      <c r="AG199" s="101"/>
      <c r="AH199" s="101"/>
      <c r="AI199" s="101"/>
      <c r="AJ199" s="101"/>
      <c r="AK199" s="101"/>
      <c r="AL199" s="101"/>
    </row>
    <row r="200" spans="13:38" x14ac:dyDescent="0.35">
      <c r="M200" s="101"/>
      <c r="N200" s="101"/>
      <c r="O200" s="101"/>
      <c r="P200" s="101"/>
      <c r="Q200" s="101"/>
      <c r="R200" s="101"/>
      <c r="S200" s="101"/>
      <c r="T200" s="101"/>
      <c r="AE200" s="101"/>
      <c r="AF200" s="101"/>
      <c r="AG200" s="101"/>
      <c r="AH200" s="101"/>
      <c r="AI200" s="101"/>
      <c r="AJ200" s="101"/>
      <c r="AK200" s="101"/>
      <c r="AL200" s="101"/>
    </row>
    <row r="201" spans="13:38" x14ac:dyDescent="0.35">
      <c r="M201" s="101"/>
      <c r="N201" s="101"/>
      <c r="O201" s="101"/>
      <c r="P201" s="101"/>
      <c r="Q201" s="101"/>
      <c r="R201" s="101"/>
      <c r="S201" s="101"/>
      <c r="T201" s="101"/>
      <c r="AE201" s="101"/>
      <c r="AF201" s="101"/>
      <c r="AG201" s="101"/>
      <c r="AH201" s="101"/>
      <c r="AI201" s="101"/>
      <c r="AJ201" s="101"/>
      <c r="AK201" s="101"/>
      <c r="AL201" s="101"/>
    </row>
    <row r="202" spans="13:38" x14ac:dyDescent="0.35">
      <c r="M202" s="101"/>
      <c r="N202" s="101"/>
      <c r="O202" s="101"/>
      <c r="P202" s="101"/>
      <c r="Q202" s="101"/>
      <c r="R202" s="101"/>
      <c r="S202" s="101"/>
      <c r="T202" s="101"/>
      <c r="AE202" s="101"/>
      <c r="AF202" s="101"/>
      <c r="AG202" s="101"/>
      <c r="AH202" s="101"/>
      <c r="AI202" s="101"/>
      <c r="AJ202" s="101"/>
      <c r="AK202" s="101"/>
      <c r="AL202" s="101"/>
    </row>
    <row r="203" spans="13:38" x14ac:dyDescent="0.35">
      <c r="M203" s="101"/>
      <c r="N203" s="101"/>
      <c r="O203" s="101"/>
      <c r="P203" s="101"/>
      <c r="Q203" s="101"/>
      <c r="R203" s="101"/>
      <c r="S203" s="101"/>
      <c r="T203" s="101"/>
      <c r="AE203" s="101"/>
      <c r="AF203" s="101"/>
      <c r="AG203" s="101"/>
      <c r="AH203" s="101"/>
      <c r="AI203" s="101"/>
      <c r="AJ203" s="101"/>
      <c r="AK203" s="101"/>
      <c r="AL203" s="101"/>
    </row>
    <row r="204" spans="13:38" x14ac:dyDescent="0.35">
      <c r="M204" s="101"/>
      <c r="N204" s="101"/>
      <c r="O204" s="101"/>
      <c r="P204" s="101"/>
      <c r="Q204" s="101"/>
      <c r="R204" s="101"/>
      <c r="S204" s="101"/>
      <c r="T204" s="101"/>
      <c r="AE204" s="101"/>
      <c r="AF204" s="101"/>
      <c r="AG204" s="101"/>
      <c r="AH204" s="101"/>
      <c r="AI204" s="101"/>
      <c r="AJ204" s="101"/>
      <c r="AK204" s="101"/>
      <c r="AL204" s="101"/>
    </row>
    <row r="205" spans="13:38" x14ac:dyDescent="0.35">
      <c r="M205" s="101"/>
      <c r="N205" s="101"/>
      <c r="O205" s="101"/>
      <c r="P205" s="101"/>
      <c r="Q205" s="101"/>
      <c r="R205" s="101"/>
      <c r="S205" s="101"/>
      <c r="T205" s="101"/>
      <c r="AE205" s="101"/>
      <c r="AF205" s="101"/>
      <c r="AG205" s="101"/>
      <c r="AH205" s="101"/>
      <c r="AI205" s="101"/>
      <c r="AJ205" s="101"/>
      <c r="AK205" s="101"/>
      <c r="AL205" s="101"/>
    </row>
    <row r="206" spans="13:38" x14ac:dyDescent="0.35">
      <c r="M206" s="101"/>
      <c r="N206" s="101"/>
      <c r="O206" s="101"/>
      <c r="P206" s="101"/>
      <c r="Q206" s="101"/>
      <c r="R206" s="101"/>
      <c r="S206" s="101"/>
      <c r="T206" s="101"/>
      <c r="AE206" s="101"/>
      <c r="AF206" s="101"/>
      <c r="AG206" s="101"/>
      <c r="AH206" s="101"/>
      <c r="AI206" s="101"/>
      <c r="AJ206" s="101"/>
      <c r="AK206" s="101"/>
      <c r="AL206" s="101"/>
    </row>
    <row r="207" spans="13:38" x14ac:dyDescent="0.35">
      <c r="M207" s="101"/>
      <c r="N207" s="101"/>
      <c r="O207" s="101"/>
      <c r="P207" s="101"/>
      <c r="Q207" s="101"/>
      <c r="R207" s="101"/>
      <c r="S207" s="101"/>
      <c r="T207" s="101"/>
      <c r="AE207" s="101"/>
      <c r="AF207" s="101"/>
      <c r="AG207" s="101"/>
      <c r="AH207" s="101"/>
      <c r="AI207" s="101"/>
      <c r="AJ207" s="101"/>
      <c r="AK207" s="101"/>
      <c r="AL207" s="101"/>
    </row>
    <row r="208" spans="13:38" x14ac:dyDescent="0.35">
      <c r="M208" s="101"/>
      <c r="N208" s="101"/>
      <c r="O208" s="101"/>
      <c r="P208" s="101"/>
      <c r="Q208" s="101"/>
      <c r="R208" s="101"/>
      <c r="S208" s="101"/>
      <c r="T208" s="101"/>
      <c r="AE208" s="101"/>
      <c r="AF208" s="101"/>
      <c r="AG208" s="101"/>
      <c r="AH208" s="101"/>
      <c r="AI208" s="101"/>
      <c r="AJ208" s="101"/>
      <c r="AK208" s="101"/>
      <c r="AL208" s="101"/>
    </row>
    <row r="209" spans="13:38" x14ac:dyDescent="0.35">
      <c r="M209" s="101"/>
      <c r="N209" s="101"/>
      <c r="O209" s="101"/>
      <c r="P209" s="101"/>
      <c r="Q209" s="101"/>
      <c r="R209" s="101"/>
      <c r="S209" s="101"/>
      <c r="T209" s="101"/>
      <c r="AE209" s="101"/>
      <c r="AF209" s="101"/>
      <c r="AG209" s="101"/>
      <c r="AH209" s="101"/>
      <c r="AI209" s="101"/>
      <c r="AJ209" s="101"/>
      <c r="AK209" s="101"/>
      <c r="AL209" s="101"/>
    </row>
    <row r="210" spans="13:38" x14ac:dyDescent="0.35">
      <c r="M210" s="101"/>
      <c r="N210" s="101"/>
      <c r="O210" s="101"/>
      <c r="P210" s="101"/>
      <c r="Q210" s="101"/>
      <c r="R210" s="101"/>
      <c r="S210" s="101"/>
      <c r="T210" s="101"/>
      <c r="AE210" s="101"/>
      <c r="AF210" s="101"/>
      <c r="AG210" s="101"/>
      <c r="AH210" s="101"/>
      <c r="AI210" s="101"/>
      <c r="AJ210" s="101"/>
      <c r="AK210" s="101"/>
      <c r="AL210" s="101"/>
    </row>
    <row r="211" spans="13:38" x14ac:dyDescent="0.35">
      <c r="M211" s="101"/>
      <c r="N211" s="101"/>
      <c r="O211" s="101"/>
      <c r="P211" s="101"/>
      <c r="Q211" s="101"/>
      <c r="R211" s="101"/>
      <c r="S211" s="101"/>
      <c r="T211" s="101"/>
      <c r="AE211" s="101"/>
      <c r="AF211" s="101"/>
      <c r="AG211" s="101"/>
      <c r="AH211" s="101"/>
      <c r="AI211" s="101"/>
      <c r="AJ211" s="101"/>
      <c r="AK211" s="101"/>
      <c r="AL211" s="101"/>
    </row>
    <row r="212" spans="13:38" x14ac:dyDescent="0.35">
      <c r="M212" s="101"/>
      <c r="N212" s="101"/>
      <c r="O212" s="101"/>
      <c r="P212" s="101"/>
      <c r="Q212" s="101"/>
      <c r="R212" s="101"/>
      <c r="S212" s="101"/>
      <c r="T212" s="101"/>
      <c r="AE212" s="101"/>
      <c r="AF212" s="101"/>
      <c r="AG212" s="101"/>
      <c r="AH212" s="101"/>
      <c r="AI212" s="101"/>
      <c r="AJ212" s="101"/>
      <c r="AK212" s="101"/>
      <c r="AL212" s="101"/>
    </row>
    <row r="213" spans="13:38" x14ac:dyDescent="0.35">
      <c r="M213" s="101"/>
      <c r="N213" s="101"/>
      <c r="O213" s="101"/>
      <c r="P213" s="101"/>
      <c r="Q213" s="101"/>
      <c r="R213" s="101"/>
      <c r="S213" s="101"/>
      <c r="T213" s="101"/>
      <c r="AE213" s="101"/>
      <c r="AF213" s="101"/>
      <c r="AG213" s="101"/>
      <c r="AH213" s="101"/>
      <c r="AI213" s="101"/>
      <c r="AJ213" s="101"/>
      <c r="AK213" s="101"/>
      <c r="AL213" s="101"/>
    </row>
    <row r="214" spans="13:38" x14ac:dyDescent="0.35">
      <c r="M214" s="101"/>
      <c r="N214" s="101"/>
      <c r="O214" s="101"/>
      <c r="P214" s="101"/>
      <c r="Q214" s="101"/>
      <c r="R214" s="101"/>
      <c r="S214" s="101"/>
      <c r="T214" s="101"/>
      <c r="AE214" s="101"/>
      <c r="AF214" s="101"/>
      <c r="AG214" s="101"/>
      <c r="AH214" s="101"/>
      <c r="AI214" s="101"/>
      <c r="AJ214" s="101"/>
      <c r="AK214" s="101"/>
      <c r="AL214" s="101"/>
    </row>
    <row r="215" spans="13:38" x14ac:dyDescent="0.35">
      <c r="M215" s="101"/>
      <c r="N215" s="101"/>
      <c r="O215" s="101"/>
      <c r="P215" s="101"/>
      <c r="Q215" s="101"/>
      <c r="R215" s="101"/>
      <c r="S215" s="101"/>
      <c r="T215" s="101"/>
      <c r="AE215" s="101"/>
      <c r="AF215" s="101"/>
      <c r="AG215" s="101"/>
      <c r="AH215" s="101"/>
      <c r="AI215" s="101"/>
      <c r="AJ215" s="101"/>
      <c r="AK215" s="101"/>
      <c r="AL215" s="101"/>
    </row>
    <row r="216" spans="13:38" x14ac:dyDescent="0.35">
      <c r="M216" s="101"/>
      <c r="N216" s="101"/>
      <c r="O216" s="101"/>
      <c r="P216" s="101"/>
      <c r="Q216" s="101"/>
      <c r="R216" s="101"/>
      <c r="S216" s="101"/>
      <c r="T216" s="101"/>
      <c r="AE216" s="101"/>
      <c r="AF216" s="101"/>
      <c r="AG216" s="101"/>
      <c r="AH216" s="101"/>
      <c r="AI216" s="101"/>
      <c r="AJ216" s="101"/>
      <c r="AK216" s="101"/>
      <c r="AL216" s="101"/>
    </row>
    <row r="217" spans="13:38" x14ac:dyDescent="0.35">
      <c r="M217" s="101"/>
      <c r="N217" s="101"/>
      <c r="O217" s="101"/>
      <c r="P217" s="101"/>
      <c r="Q217" s="101"/>
      <c r="R217" s="101"/>
      <c r="S217" s="101"/>
      <c r="T217" s="101"/>
      <c r="AE217" s="101"/>
      <c r="AF217" s="101"/>
      <c r="AG217" s="101"/>
      <c r="AH217" s="101"/>
      <c r="AI217" s="101"/>
      <c r="AJ217" s="101"/>
      <c r="AK217" s="101"/>
      <c r="AL217" s="101"/>
    </row>
    <row r="218" spans="13:38" x14ac:dyDescent="0.35">
      <c r="M218" s="101"/>
      <c r="N218" s="101"/>
      <c r="O218" s="101"/>
      <c r="P218" s="101"/>
      <c r="Q218" s="101"/>
      <c r="R218" s="101"/>
      <c r="S218" s="101"/>
      <c r="T218" s="101"/>
      <c r="AE218" s="101"/>
      <c r="AF218" s="101"/>
      <c r="AG218" s="101"/>
      <c r="AH218" s="101"/>
      <c r="AI218" s="101"/>
      <c r="AJ218" s="101"/>
      <c r="AK218" s="101"/>
      <c r="AL218" s="101"/>
    </row>
    <row r="219" spans="13:38" x14ac:dyDescent="0.35">
      <c r="M219" s="101"/>
      <c r="N219" s="101"/>
      <c r="O219" s="101"/>
      <c r="P219" s="101"/>
      <c r="Q219" s="101"/>
      <c r="R219" s="101"/>
      <c r="S219" s="101"/>
      <c r="T219" s="101"/>
      <c r="AE219" s="101"/>
      <c r="AF219" s="101"/>
      <c r="AG219" s="101"/>
      <c r="AH219" s="101"/>
      <c r="AI219" s="101"/>
      <c r="AJ219" s="101"/>
      <c r="AK219" s="101"/>
      <c r="AL219" s="101"/>
    </row>
    <row r="220" spans="13:38" x14ac:dyDescent="0.35">
      <c r="M220" s="101"/>
      <c r="N220" s="101"/>
      <c r="O220" s="101"/>
      <c r="P220" s="101"/>
      <c r="Q220" s="101"/>
      <c r="R220" s="101"/>
      <c r="S220" s="101"/>
      <c r="T220" s="101"/>
      <c r="AE220" s="101"/>
      <c r="AF220" s="101"/>
      <c r="AG220" s="101"/>
      <c r="AH220" s="101"/>
      <c r="AI220" s="101"/>
      <c r="AJ220" s="101"/>
      <c r="AK220" s="101"/>
      <c r="AL220" s="101"/>
    </row>
    <row r="221" spans="13:38" x14ac:dyDescent="0.35">
      <c r="M221" s="101"/>
      <c r="N221" s="101"/>
      <c r="O221" s="101"/>
      <c r="P221" s="101"/>
      <c r="Q221" s="101"/>
      <c r="R221" s="101"/>
      <c r="S221" s="101"/>
      <c r="T221" s="101"/>
      <c r="AE221" s="101"/>
      <c r="AF221" s="101"/>
      <c r="AG221" s="101"/>
      <c r="AH221" s="101"/>
      <c r="AI221" s="101"/>
      <c r="AJ221" s="101"/>
      <c r="AK221" s="101"/>
      <c r="AL221" s="101"/>
    </row>
    <row r="222" spans="13:38" x14ac:dyDescent="0.35">
      <c r="M222" s="101"/>
      <c r="N222" s="101"/>
      <c r="O222" s="101"/>
      <c r="P222" s="101"/>
      <c r="Q222" s="101"/>
      <c r="R222" s="101"/>
      <c r="S222" s="101"/>
      <c r="T222" s="101"/>
      <c r="AE222" s="101"/>
      <c r="AF222" s="101"/>
      <c r="AG222" s="101"/>
      <c r="AH222" s="101"/>
      <c r="AI222" s="101"/>
      <c r="AJ222" s="101"/>
      <c r="AK222" s="101"/>
      <c r="AL222" s="101"/>
    </row>
    <row r="223" spans="13:38" x14ac:dyDescent="0.35">
      <c r="M223" s="101"/>
      <c r="N223" s="101"/>
      <c r="O223" s="101"/>
      <c r="P223" s="101"/>
      <c r="Q223" s="101"/>
      <c r="R223" s="101"/>
      <c r="S223" s="101"/>
      <c r="T223" s="101"/>
      <c r="AE223" s="101"/>
      <c r="AF223" s="101"/>
      <c r="AG223" s="101"/>
      <c r="AH223" s="101"/>
      <c r="AI223" s="101"/>
      <c r="AJ223" s="101"/>
      <c r="AK223" s="101"/>
      <c r="AL223" s="101"/>
    </row>
    <row r="224" spans="13:38" x14ac:dyDescent="0.35">
      <c r="M224" s="101"/>
      <c r="N224" s="101"/>
      <c r="O224" s="101"/>
      <c r="P224" s="101"/>
      <c r="Q224" s="101"/>
      <c r="R224" s="101"/>
      <c r="S224" s="101"/>
      <c r="T224" s="101"/>
      <c r="AE224" s="101"/>
      <c r="AF224" s="101"/>
      <c r="AG224" s="101"/>
      <c r="AH224" s="101"/>
      <c r="AI224" s="101"/>
      <c r="AJ224" s="101"/>
      <c r="AK224" s="101"/>
      <c r="AL224" s="101"/>
    </row>
    <row r="225" spans="13:38" x14ac:dyDescent="0.35">
      <c r="M225" s="101"/>
      <c r="N225" s="101"/>
      <c r="O225" s="101"/>
      <c r="P225" s="101"/>
      <c r="Q225" s="101"/>
      <c r="R225" s="101"/>
      <c r="S225" s="101"/>
      <c r="T225" s="101"/>
      <c r="AE225" s="101"/>
      <c r="AF225" s="101"/>
      <c r="AG225" s="101"/>
      <c r="AH225" s="101"/>
      <c r="AI225" s="101"/>
      <c r="AJ225" s="101"/>
      <c r="AK225" s="101"/>
      <c r="AL225" s="101"/>
    </row>
    <row r="226" spans="13:38" x14ac:dyDescent="0.35">
      <c r="M226" s="101"/>
      <c r="N226" s="101"/>
      <c r="O226" s="101"/>
      <c r="P226" s="101"/>
      <c r="Q226" s="101"/>
      <c r="R226" s="101"/>
      <c r="S226" s="101"/>
      <c r="T226" s="101"/>
      <c r="AE226" s="101"/>
      <c r="AF226" s="101"/>
      <c r="AG226" s="101"/>
      <c r="AH226" s="101"/>
      <c r="AI226" s="101"/>
      <c r="AJ226" s="101"/>
      <c r="AK226" s="101"/>
      <c r="AL226" s="101"/>
    </row>
    <row r="227" spans="13:38" x14ac:dyDescent="0.35">
      <c r="M227" s="101"/>
      <c r="N227" s="101"/>
      <c r="O227" s="101"/>
      <c r="P227" s="101"/>
      <c r="Q227" s="101"/>
      <c r="R227" s="101"/>
      <c r="S227" s="101"/>
      <c r="T227" s="101"/>
      <c r="AE227" s="101"/>
      <c r="AF227" s="101"/>
      <c r="AG227" s="101"/>
      <c r="AH227" s="101"/>
      <c r="AI227" s="101"/>
      <c r="AJ227" s="101"/>
      <c r="AK227" s="101"/>
      <c r="AL227" s="101"/>
    </row>
    <row r="228" spans="13:38" x14ac:dyDescent="0.35">
      <c r="M228" s="101"/>
      <c r="N228" s="101"/>
      <c r="O228" s="101"/>
      <c r="P228" s="101"/>
      <c r="Q228" s="101"/>
      <c r="R228" s="101"/>
      <c r="S228" s="101"/>
      <c r="T228" s="101"/>
      <c r="AE228" s="101"/>
      <c r="AF228" s="101"/>
      <c r="AG228" s="101"/>
      <c r="AH228" s="101"/>
      <c r="AI228" s="101"/>
      <c r="AJ228" s="101"/>
      <c r="AK228" s="101"/>
      <c r="AL228" s="101"/>
    </row>
    <row r="229" spans="13:38" x14ac:dyDescent="0.35">
      <c r="M229" s="101"/>
      <c r="N229" s="101"/>
      <c r="O229" s="101"/>
      <c r="P229" s="101"/>
      <c r="Q229" s="101"/>
      <c r="R229" s="101"/>
      <c r="S229" s="101"/>
      <c r="T229" s="101"/>
      <c r="AE229" s="101"/>
      <c r="AF229" s="101"/>
      <c r="AG229" s="101"/>
      <c r="AH229" s="101"/>
      <c r="AI229" s="101"/>
      <c r="AJ229" s="101"/>
      <c r="AK229" s="101"/>
      <c r="AL229" s="101"/>
    </row>
    <row r="230" spans="13:38" x14ac:dyDescent="0.35">
      <c r="M230" s="101"/>
      <c r="N230" s="101"/>
      <c r="O230" s="101"/>
      <c r="P230" s="101"/>
      <c r="Q230" s="101"/>
      <c r="R230" s="101"/>
      <c r="S230" s="101"/>
      <c r="T230" s="101"/>
      <c r="AE230" s="101"/>
      <c r="AF230" s="101"/>
      <c r="AG230" s="101"/>
      <c r="AH230" s="101"/>
      <c r="AI230" s="101"/>
      <c r="AJ230" s="101"/>
      <c r="AK230" s="101"/>
      <c r="AL230" s="101"/>
    </row>
    <row r="231" spans="13:38" x14ac:dyDescent="0.35">
      <c r="M231" s="101"/>
      <c r="N231" s="101"/>
      <c r="O231" s="101"/>
      <c r="P231" s="101"/>
      <c r="Q231" s="101"/>
      <c r="R231" s="101"/>
      <c r="S231" s="101"/>
      <c r="T231" s="101"/>
      <c r="AE231" s="101"/>
      <c r="AF231" s="101"/>
      <c r="AG231" s="101"/>
      <c r="AH231" s="101"/>
      <c r="AI231" s="101"/>
      <c r="AJ231" s="101"/>
      <c r="AK231" s="101"/>
      <c r="AL231" s="101"/>
    </row>
    <row r="232" spans="13:38" x14ac:dyDescent="0.35">
      <c r="M232" s="101"/>
      <c r="N232" s="101"/>
      <c r="O232" s="101"/>
      <c r="P232" s="101"/>
      <c r="Q232" s="101"/>
      <c r="R232" s="101"/>
      <c r="S232" s="101"/>
      <c r="T232" s="101"/>
      <c r="AE232" s="101"/>
      <c r="AF232" s="101"/>
      <c r="AG232" s="101"/>
      <c r="AH232" s="101"/>
      <c r="AI232" s="101"/>
      <c r="AJ232" s="101"/>
      <c r="AK232" s="101"/>
      <c r="AL232" s="101"/>
    </row>
    <row r="233" spans="13:38" x14ac:dyDescent="0.35">
      <c r="M233" s="101"/>
      <c r="N233" s="101"/>
      <c r="O233" s="101"/>
      <c r="P233" s="101"/>
      <c r="Q233" s="101"/>
      <c r="R233" s="101"/>
      <c r="S233" s="101"/>
      <c r="T233" s="101"/>
      <c r="AE233" s="101"/>
      <c r="AF233" s="101"/>
      <c r="AG233" s="101"/>
      <c r="AH233" s="101"/>
      <c r="AI233" s="101"/>
      <c r="AJ233" s="101"/>
      <c r="AK233" s="101"/>
      <c r="AL233" s="101"/>
    </row>
    <row r="234" spans="13:38" x14ac:dyDescent="0.35">
      <c r="M234" s="101"/>
      <c r="N234" s="101"/>
      <c r="O234" s="101"/>
      <c r="P234" s="101"/>
      <c r="Q234" s="101"/>
      <c r="R234" s="101"/>
      <c r="S234" s="101"/>
      <c r="T234" s="101"/>
      <c r="AE234" s="101"/>
      <c r="AF234" s="101"/>
      <c r="AG234" s="101"/>
      <c r="AH234" s="101"/>
      <c r="AI234" s="101"/>
      <c r="AJ234" s="101"/>
      <c r="AK234" s="101"/>
      <c r="AL234" s="101"/>
    </row>
    <row r="235" spans="13:38" x14ac:dyDescent="0.35">
      <c r="M235" s="101"/>
      <c r="N235" s="101"/>
      <c r="O235" s="101"/>
      <c r="P235" s="101"/>
      <c r="Q235" s="101"/>
      <c r="R235" s="101"/>
      <c r="S235" s="101"/>
      <c r="T235" s="101"/>
      <c r="AE235" s="101"/>
      <c r="AF235" s="101"/>
      <c r="AG235" s="101"/>
      <c r="AH235" s="101"/>
      <c r="AI235" s="101"/>
      <c r="AJ235" s="101"/>
      <c r="AK235" s="101"/>
      <c r="AL235" s="101"/>
    </row>
    <row r="236" spans="13:38" x14ac:dyDescent="0.35">
      <c r="M236" s="101"/>
      <c r="N236" s="101"/>
      <c r="O236" s="101"/>
      <c r="P236" s="101"/>
      <c r="Q236" s="101"/>
      <c r="R236" s="101"/>
      <c r="S236" s="101"/>
      <c r="T236" s="101"/>
      <c r="AE236" s="101"/>
      <c r="AF236" s="101"/>
      <c r="AG236" s="101"/>
      <c r="AH236" s="101"/>
      <c r="AI236" s="101"/>
      <c r="AJ236" s="101"/>
      <c r="AK236" s="101"/>
      <c r="AL236" s="101"/>
    </row>
    <row r="237" spans="13:38" x14ac:dyDescent="0.35">
      <c r="M237" s="101"/>
      <c r="N237" s="101"/>
      <c r="O237" s="101"/>
      <c r="P237" s="101"/>
      <c r="Q237" s="101"/>
      <c r="R237" s="101"/>
      <c r="S237" s="101"/>
      <c r="T237" s="101"/>
      <c r="AE237" s="101"/>
      <c r="AF237" s="101"/>
      <c r="AG237" s="101"/>
      <c r="AH237" s="101"/>
      <c r="AI237" s="101"/>
      <c r="AJ237" s="101"/>
      <c r="AK237" s="101"/>
      <c r="AL237" s="101"/>
    </row>
    <row r="238" spans="13:38" x14ac:dyDescent="0.35">
      <c r="M238" s="101"/>
      <c r="N238" s="101"/>
      <c r="O238" s="101"/>
      <c r="P238" s="101"/>
      <c r="Q238" s="101"/>
      <c r="R238" s="101"/>
      <c r="S238" s="101"/>
      <c r="T238" s="101"/>
      <c r="AE238" s="101"/>
      <c r="AF238" s="101"/>
      <c r="AG238" s="101"/>
      <c r="AH238" s="101"/>
      <c r="AI238" s="101"/>
      <c r="AJ238" s="101"/>
      <c r="AK238" s="101"/>
      <c r="AL238" s="101"/>
    </row>
    <row r="239" spans="13:38" x14ac:dyDescent="0.35">
      <c r="M239" s="101"/>
      <c r="N239" s="101"/>
      <c r="O239" s="101"/>
      <c r="P239" s="101"/>
      <c r="Q239" s="101"/>
      <c r="R239" s="101"/>
      <c r="S239" s="101"/>
      <c r="T239" s="101"/>
      <c r="AE239" s="101"/>
      <c r="AF239" s="101"/>
      <c r="AG239" s="101"/>
      <c r="AH239" s="101"/>
      <c r="AI239" s="101"/>
      <c r="AJ239" s="101"/>
      <c r="AK239" s="101"/>
      <c r="AL239" s="101"/>
    </row>
    <row r="240" spans="13:38" x14ac:dyDescent="0.35">
      <c r="M240" s="101"/>
      <c r="N240" s="101"/>
      <c r="O240" s="101"/>
      <c r="P240" s="101"/>
      <c r="Q240" s="101"/>
      <c r="R240" s="101"/>
      <c r="S240" s="101"/>
      <c r="T240" s="101"/>
      <c r="AE240" s="101"/>
      <c r="AF240" s="101"/>
      <c r="AG240" s="101"/>
      <c r="AH240" s="101"/>
      <c r="AI240" s="101"/>
      <c r="AJ240" s="101"/>
      <c r="AK240" s="101"/>
      <c r="AL240" s="101"/>
    </row>
    <row r="241" spans="13:38" x14ac:dyDescent="0.35">
      <c r="M241" s="101"/>
      <c r="N241" s="101"/>
      <c r="O241" s="101"/>
      <c r="P241" s="101"/>
      <c r="Q241" s="101"/>
      <c r="R241" s="101"/>
      <c r="S241" s="101"/>
      <c r="T241" s="101"/>
      <c r="AE241" s="101"/>
      <c r="AF241" s="101"/>
      <c r="AG241" s="101"/>
      <c r="AH241" s="101"/>
      <c r="AI241" s="101"/>
      <c r="AJ241" s="101"/>
      <c r="AK241" s="101"/>
      <c r="AL241" s="101"/>
    </row>
    <row r="242" spans="13:38" x14ac:dyDescent="0.35">
      <c r="M242" s="101"/>
      <c r="N242" s="101"/>
      <c r="O242" s="101"/>
      <c r="P242" s="101"/>
      <c r="Q242" s="101"/>
      <c r="R242" s="101"/>
      <c r="S242" s="101"/>
      <c r="T242" s="101"/>
      <c r="AE242" s="101"/>
      <c r="AF242" s="101"/>
      <c r="AG242" s="101"/>
      <c r="AH242" s="101"/>
      <c r="AI242" s="101"/>
      <c r="AJ242" s="101"/>
      <c r="AK242" s="101"/>
      <c r="AL242" s="101"/>
    </row>
    <row r="243" spans="13:38" x14ac:dyDescent="0.35">
      <c r="M243" s="101"/>
      <c r="N243" s="101"/>
      <c r="O243" s="101"/>
      <c r="P243" s="101"/>
      <c r="Q243" s="101"/>
      <c r="R243" s="101"/>
      <c r="S243" s="101"/>
      <c r="T243" s="101"/>
      <c r="AE243" s="101"/>
      <c r="AF243" s="101"/>
      <c r="AG243" s="101"/>
      <c r="AH243" s="101"/>
      <c r="AI243" s="101"/>
      <c r="AJ243" s="101"/>
      <c r="AK243" s="101"/>
      <c r="AL243" s="101"/>
    </row>
    <row r="244" spans="13:38" x14ac:dyDescent="0.35">
      <c r="M244" s="101"/>
      <c r="N244" s="101"/>
      <c r="O244" s="101"/>
      <c r="P244" s="101"/>
      <c r="Q244" s="101"/>
      <c r="R244" s="101"/>
      <c r="S244" s="101"/>
      <c r="T244" s="101"/>
      <c r="AE244" s="101"/>
      <c r="AF244" s="101"/>
      <c r="AG244" s="101"/>
      <c r="AH244" s="101"/>
      <c r="AI244" s="101"/>
      <c r="AJ244" s="101"/>
      <c r="AK244" s="101"/>
      <c r="AL244" s="101"/>
    </row>
    <row r="245" spans="13:38" x14ac:dyDescent="0.35">
      <c r="M245" s="101"/>
      <c r="N245" s="101"/>
      <c r="O245" s="101"/>
      <c r="P245" s="101"/>
      <c r="Q245" s="101"/>
      <c r="R245" s="101"/>
      <c r="S245" s="101"/>
      <c r="T245" s="101"/>
      <c r="AE245" s="101"/>
      <c r="AF245" s="101"/>
      <c r="AG245" s="101"/>
      <c r="AH245" s="101"/>
      <c r="AI245" s="101"/>
      <c r="AJ245" s="101"/>
      <c r="AK245" s="101"/>
      <c r="AL245" s="101"/>
    </row>
    <row r="246" spans="13:38" x14ac:dyDescent="0.35">
      <c r="M246" s="101"/>
      <c r="N246" s="101"/>
      <c r="O246" s="101"/>
      <c r="P246" s="101"/>
      <c r="Q246" s="101"/>
      <c r="R246" s="101"/>
      <c r="S246" s="101"/>
      <c r="T246" s="101"/>
      <c r="AE246" s="101"/>
      <c r="AF246" s="101"/>
      <c r="AG246" s="101"/>
      <c r="AH246" s="101"/>
      <c r="AI246" s="101"/>
      <c r="AJ246" s="101"/>
      <c r="AK246" s="101"/>
      <c r="AL246" s="101"/>
    </row>
    <row r="247" spans="13:38" x14ac:dyDescent="0.35">
      <c r="M247" s="101"/>
      <c r="N247" s="101"/>
      <c r="O247" s="101"/>
      <c r="P247" s="101"/>
      <c r="Q247" s="101"/>
      <c r="R247" s="101"/>
      <c r="S247" s="101"/>
      <c r="T247" s="101"/>
      <c r="AE247" s="101"/>
      <c r="AF247" s="101"/>
      <c r="AG247" s="101"/>
      <c r="AH247" s="101"/>
      <c r="AI247" s="101"/>
      <c r="AJ247" s="101"/>
      <c r="AK247" s="101"/>
      <c r="AL247" s="101"/>
    </row>
    <row r="248" spans="13:38" x14ac:dyDescent="0.35">
      <c r="M248" s="101"/>
      <c r="N248" s="101"/>
      <c r="O248" s="101"/>
      <c r="P248" s="101"/>
      <c r="Q248" s="101"/>
      <c r="R248" s="101"/>
      <c r="S248" s="101"/>
      <c r="T248" s="101"/>
      <c r="AE248" s="101"/>
      <c r="AF248" s="101"/>
      <c r="AG248" s="101"/>
      <c r="AH248" s="101"/>
      <c r="AI248" s="101"/>
      <c r="AJ248" s="101"/>
      <c r="AK248" s="101"/>
      <c r="AL248" s="101"/>
    </row>
    <row r="249" spans="13:38" x14ac:dyDescent="0.35">
      <c r="M249" s="101"/>
      <c r="N249" s="101"/>
      <c r="O249" s="101"/>
      <c r="P249" s="101"/>
      <c r="Q249" s="101"/>
      <c r="R249" s="101"/>
      <c r="S249" s="101"/>
      <c r="T249" s="101"/>
      <c r="AE249" s="101"/>
      <c r="AF249" s="101"/>
      <c r="AG249" s="101"/>
      <c r="AH249" s="101"/>
      <c r="AI249" s="101"/>
      <c r="AJ249" s="101"/>
      <c r="AK249" s="101"/>
      <c r="AL249" s="101"/>
    </row>
    <row r="250" spans="13:38" x14ac:dyDescent="0.35">
      <c r="M250" s="101"/>
      <c r="N250" s="101"/>
      <c r="O250" s="101"/>
      <c r="P250" s="101"/>
      <c r="Q250" s="101"/>
      <c r="R250" s="101"/>
      <c r="S250" s="101"/>
      <c r="T250" s="101"/>
      <c r="AE250" s="101"/>
      <c r="AF250" s="101"/>
      <c r="AG250" s="101"/>
      <c r="AH250" s="101"/>
      <c r="AI250" s="101"/>
      <c r="AJ250" s="101"/>
      <c r="AK250" s="101"/>
      <c r="AL250" s="101"/>
    </row>
    <row r="251" spans="13:38" x14ac:dyDescent="0.35">
      <c r="M251" s="101"/>
      <c r="N251" s="101"/>
      <c r="O251" s="101"/>
      <c r="P251" s="101"/>
      <c r="Q251" s="101"/>
      <c r="R251" s="101"/>
      <c r="S251" s="101"/>
      <c r="T251" s="101"/>
      <c r="AE251" s="101"/>
      <c r="AF251" s="101"/>
      <c r="AG251" s="101"/>
      <c r="AH251" s="101"/>
      <c r="AI251" s="101"/>
      <c r="AJ251" s="101"/>
      <c r="AK251" s="101"/>
      <c r="AL251" s="101"/>
    </row>
    <row r="252" spans="13:38" x14ac:dyDescent="0.35">
      <c r="M252" s="101"/>
      <c r="N252" s="101"/>
      <c r="O252" s="101"/>
      <c r="P252" s="101"/>
      <c r="Q252" s="101"/>
      <c r="R252" s="101"/>
      <c r="S252" s="101"/>
      <c r="T252" s="101"/>
      <c r="AE252" s="101"/>
      <c r="AF252" s="101"/>
      <c r="AG252" s="101"/>
      <c r="AH252" s="101"/>
      <c r="AI252" s="101"/>
      <c r="AJ252" s="101"/>
      <c r="AK252" s="101"/>
      <c r="AL252" s="101"/>
    </row>
    <row r="253" spans="13:38" x14ac:dyDescent="0.35">
      <c r="M253" s="101"/>
      <c r="N253" s="101"/>
      <c r="O253" s="101"/>
      <c r="P253" s="101"/>
      <c r="Q253" s="101"/>
      <c r="R253" s="101"/>
      <c r="S253" s="101"/>
      <c r="T253" s="101"/>
      <c r="AE253" s="101"/>
      <c r="AF253" s="101"/>
      <c r="AG253" s="101"/>
      <c r="AH253" s="101"/>
      <c r="AI253" s="101"/>
      <c r="AJ253" s="101"/>
      <c r="AK253" s="101"/>
      <c r="AL253" s="101"/>
    </row>
    <row r="254" spans="13:38" x14ac:dyDescent="0.35">
      <c r="M254" s="101"/>
      <c r="N254" s="101"/>
      <c r="O254" s="101"/>
      <c r="P254" s="101"/>
      <c r="Q254" s="101"/>
      <c r="R254" s="101"/>
      <c r="S254" s="101"/>
      <c r="T254" s="101"/>
      <c r="AE254" s="101"/>
      <c r="AF254" s="101"/>
      <c r="AG254" s="101"/>
      <c r="AH254" s="101"/>
      <c r="AI254" s="101"/>
      <c r="AJ254" s="101"/>
      <c r="AK254" s="101"/>
      <c r="AL254" s="101"/>
    </row>
    <row r="255" spans="13:38" x14ac:dyDescent="0.35">
      <c r="M255" s="101"/>
      <c r="N255" s="101"/>
      <c r="O255" s="101"/>
      <c r="P255" s="101"/>
      <c r="Q255" s="101"/>
      <c r="R255" s="101"/>
      <c r="S255" s="101"/>
      <c r="T255" s="101"/>
      <c r="AE255" s="101"/>
      <c r="AF255" s="101"/>
      <c r="AG255" s="101"/>
      <c r="AH255" s="101"/>
      <c r="AI255" s="101"/>
      <c r="AJ255" s="101"/>
      <c r="AK255" s="101"/>
      <c r="AL255" s="101"/>
    </row>
    <row r="256" spans="13:38" x14ac:dyDescent="0.35">
      <c r="M256" s="101"/>
      <c r="N256" s="101"/>
      <c r="O256" s="101"/>
      <c r="P256" s="101"/>
      <c r="Q256" s="101"/>
      <c r="R256" s="101"/>
      <c r="S256" s="101"/>
      <c r="T256" s="101"/>
      <c r="AE256" s="101"/>
      <c r="AF256" s="101"/>
      <c r="AG256" s="101"/>
      <c r="AH256" s="101"/>
      <c r="AI256" s="101"/>
      <c r="AJ256" s="101"/>
      <c r="AK256" s="101"/>
      <c r="AL256" s="101"/>
    </row>
    <row r="257" spans="13:38" x14ac:dyDescent="0.35">
      <c r="M257" s="101"/>
      <c r="N257" s="101"/>
      <c r="O257" s="101"/>
      <c r="P257" s="101"/>
      <c r="Q257" s="101"/>
      <c r="R257" s="101"/>
      <c r="S257" s="101"/>
      <c r="T257" s="101"/>
      <c r="AE257" s="101"/>
      <c r="AF257" s="101"/>
      <c r="AG257" s="101"/>
      <c r="AH257" s="101"/>
      <c r="AI257" s="101"/>
      <c r="AJ257" s="101"/>
      <c r="AK257" s="101"/>
      <c r="AL257" s="101"/>
    </row>
    <row r="258" spans="13:38" x14ac:dyDescent="0.35">
      <c r="M258" s="101"/>
      <c r="N258" s="101"/>
      <c r="O258" s="101"/>
      <c r="P258" s="101"/>
      <c r="Q258" s="101"/>
      <c r="R258" s="101"/>
      <c r="S258" s="101"/>
      <c r="T258" s="101"/>
      <c r="AE258" s="101"/>
      <c r="AF258" s="101"/>
      <c r="AG258" s="101"/>
      <c r="AH258" s="101"/>
      <c r="AI258" s="101"/>
      <c r="AJ258" s="101"/>
      <c r="AK258" s="101"/>
      <c r="AL258" s="101"/>
    </row>
    <row r="259" spans="13:38" x14ac:dyDescent="0.35">
      <c r="M259" s="101"/>
      <c r="N259" s="101"/>
      <c r="O259" s="101"/>
      <c r="P259" s="101"/>
      <c r="Q259" s="101"/>
      <c r="R259" s="101"/>
      <c r="S259" s="101"/>
      <c r="T259" s="101"/>
      <c r="AE259" s="101"/>
      <c r="AF259" s="101"/>
      <c r="AG259" s="101"/>
      <c r="AH259" s="101"/>
      <c r="AI259" s="101"/>
      <c r="AJ259" s="101"/>
      <c r="AK259" s="101"/>
      <c r="AL259" s="101"/>
    </row>
    <row r="260" spans="13:38" x14ac:dyDescent="0.35">
      <c r="M260" s="101"/>
      <c r="N260" s="101"/>
      <c r="O260" s="101"/>
      <c r="P260" s="101"/>
      <c r="Q260" s="101"/>
      <c r="R260" s="101"/>
      <c r="S260" s="101"/>
      <c r="T260" s="101"/>
      <c r="AE260" s="101"/>
      <c r="AF260" s="101"/>
      <c r="AG260" s="101"/>
      <c r="AH260" s="101"/>
      <c r="AI260" s="101"/>
      <c r="AJ260" s="101"/>
      <c r="AK260" s="101"/>
      <c r="AL260" s="101"/>
    </row>
    <row r="261" spans="13:38" x14ac:dyDescent="0.35">
      <c r="M261" s="101"/>
      <c r="N261" s="101"/>
      <c r="O261" s="101"/>
      <c r="P261" s="101"/>
      <c r="Q261" s="101"/>
      <c r="R261" s="101"/>
      <c r="S261" s="101"/>
      <c r="T261" s="101"/>
      <c r="AE261" s="101"/>
      <c r="AF261" s="101"/>
      <c r="AG261" s="101"/>
      <c r="AH261" s="101"/>
      <c r="AI261" s="101"/>
      <c r="AJ261" s="101"/>
      <c r="AK261" s="101"/>
      <c r="AL261" s="101"/>
    </row>
    <row r="262" spans="13:38" x14ac:dyDescent="0.35">
      <c r="M262" s="101"/>
      <c r="N262" s="101"/>
      <c r="O262" s="101"/>
      <c r="P262" s="101"/>
      <c r="Q262" s="101"/>
      <c r="R262" s="101"/>
      <c r="S262" s="101"/>
      <c r="T262" s="101"/>
      <c r="AE262" s="101"/>
      <c r="AF262" s="101"/>
      <c r="AG262" s="101"/>
      <c r="AH262" s="101"/>
      <c r="AI262" s="101"/>
      <c r="AJ262" s="101"/>
      <c r="AK262" s="101"/>
      <c r="AL262" s="101"/>
    </row>
    <row r="263" spans="13:38" x14ac:dyDescent="0.35">
      <c r="M263" s="101"/>
      <c r="N263" s="101"/>
      <c r="O263" s="101"/>
      <c r="P263" s="101"/>
      <c r="Q263" s="101"/>
      <c r="R263" s="101"/>
      <c r="S263" s="101"/>
      <c r="T263" s="101"/>
      <c r="AE263" s="101"/>
      <c r="AF263" s="101"/>
      <c r="AG263" s="101"/>
      <c r="AH263" s="101"/>
      <c r="AI263" s="101"/>
      <c r="AJ263" s="101"/>
      <c r="AK263" s="101"/>
      <c r="AL263" s="101"/>
    </row>
    <row r="264" spans="13:38" x14ac:dyDescent="0.35">
      <c r="M264" s="101"/>
      <c r="N264" s="101"/>
      <c r="O264" s="101"/>
      <c r="P264" s="101"/>
      <c r="Q264" s="101"/>
      <c r="R264" s="101"/>
      <c r="S264" s="101"/>
      <c r="T264" s="101"/>
      <c r="AE264" s="101"/>
      <c r="AF264" s="101"/>
      <c r="AG264" s="101"/>
      <c r="AH264" s="101"/>
      <c r="AI264" s="101"/>
      <c r="AJ264" s="101"/>
      <c r="AK264" s="101"/>
      <c r="AL264" s="101"/>
    </row>
    <row r="265" spans="13:38" x14ac:dyDescent="0.35">
      <c r="M265" s="101"/>
      <c r="N265" s="101"/>
      <c r="O265" s="101"/>
      <c r="P265" s="101"/>
      <c r="Q265" s="101"/>
      <c r="R265" s="101"/>
      <c r="S265" s="101"/>
      <c r="T265" s="101"/>
      <c r="AE265" s="101"/>
      <c r="AF265" s="101"/>
      <c r="AG265" s="101"/>
      <c r="AH265" s="101"/>
      <c r="AI265" s="101"/>
      <c r="AJ265" s="101"/>
      <c r="AK265" s="101"/>
      <c r="AL265" s="101"/>
    </row>
    <row r="266" spans="13:38" x14ac:dyDescent="0.35">
      <c r="M266" s="101"/>
      <c r="N266" s="101"/>
      <c r="O266" s="101"/>
      <c r="P266" s="101"/>
      <c r="Q266" s="101"/>
      <c r="R266" s="101"/>
      <c r="S266" s="101"/>
      <c r="T266" s="101"/>
      <c r="AE266" s="101"/>
      <c r="AF266" s="101"/>
      <c r="AG266" s="101"/>
      <c r="AH266" s="101"/>
      <c r="AI266" s="101"/>
      <c r="AJ266" s="101"/>
      <c r="AK266" s="101"/>
      <c r="AL266" s="101"/>
    </row>
    <row r="267" spans="13:38" x14ac:dyDescent="0.35">
      <c r="M267" s="101"/>
      <c r="N267" s="101"/>
      <c r="O267" s="101"/>
      <c r="P267" s="101"/>
      <c r="Q267" s="101"/>
      <c r="R267" s="101"/>
      <c r="S267" s="101"/>
      <c r="T267" s="101"/>
      <c r="AE267" s="101"/>
      <c r="AF267" s="101"/>
      <c r="AG267" s="101"/>
      <c r="AH267" s="101"/>
      <c r="AI267" s="101"/>
      <c r="AJ267" s="101"/>
      <c r="AK267" s="101"/>
      <c r="AL267" s="101"/>
    </row>
    <row r="268" spans="13:38" x14ac:dyDescent="0.35">
      <c r="M268" s="101"/>
      <c r="N268" s="101"/>
      <c r="O268" s="101"/>
      <c r="P268" s="101"/>
      <c r="Q268" s="101"/>
      <c r="R268" s="101"/>
      <c r="S268" s="101"/>
      <c r="T268" s="101"/>
      <c r="AE268" s="101"/>
      <c r="AF268" s="101"/>
      <c r="AG268" s="101"/>
      <c r="AH268" s="101"/>
      <c r="AI268" s="101"/>
      <c r="AJ268" s="101"/>
      <c r="AK268" s="101"/>
      <c r="AL268" s="101"/>
    </row>
    <row r="269" spans="13:38" x14ac:dyDescent="0.35">
      <c r="M269" s="101"/>
      <c r="N269" s="101"/>
      <c r="O269" s="101"/>
      <c r="P269" s="101"/>
      <c r="Q269" s="101"/>
      <c r="R269" s="101"/>
      <c r="S269" s="101"/>
      <c r="T269" s="101"/>
      <c r="AE269" s="101"/>
      <c r="AF269" s="101"/>
      <c r="AG269" s="101"/>
      <c r="AH269" s="101"/>
      <c r="AI269" s="101"/>
      <c r="AJ269" s="101"/>
      <c r="AK269" s="101"/>
      <c r="AL269" s="101"/>
    </row>
    <row r="270" spans="13:38" x14ac:dyDescent="0.35">
      <c r="M270" s="101"/>
      <c r="N270" s="101"/>
      <c r="O270" s="101"/>
      <c r="P270" s="101"/>
      <c r="Q270" s="101"/>
      <c r="R270" s="101"/>
      <c r="S270" s="101"/>
      <c r="T270" s="101"/>
      <c r="AE270" s="101"/>
      <c r="AF270" s="101"/>
      <c r="AG270" s="101"/>
      <c r="AH270" s="101"/>
      <c r="AI270" s="101"/>
      <c r="AJ270" s="101"/>
      <c r="AK270" s="101"/>
      <c r="AL270" s="101"/>
    </row>
    <row r="271" spans="13:38" x14ac:dyDescent="0.35">
      <c r="M271" s="101"/>
      <c r="N271" s="101"/>
      <c r="O271" s="101"/>
      <c r="P271" s="101"/>
      <c r="Q271" s="101"/>
      <c r="R271" s="101"/>
      <c r="S271" s="101"/>
      <c r="T271" s="101"/>
      <c r="AE271" s="101"/>
      <c r="AF271" s="101"/>
      <c r="AG271" s="101"/>
      <c r="AH271" s="101"/>
      <c r="AI271" s="101"/>
      <c r="AJ271" s="101"/>
      <c r="AK271" s="101"/>
      <c r="AL271" s="101"/>
    </row>
    <row r="272" spans="13:38" x14ac:dyDescent="0.35">
      <c r="M272" s="101"/>
      <c r="N272" s="101"/>
      <c r="O272" s="101"/>
      <c r="P272" s="101"/>
      <c r="Q272" s="101"/>
      <c r="R272" s="101"/>
      <c r="S272" s="101"/>
      <c r="T272" s="101"/>
      <c r="AE272" s="101"/>
      <c r="AF272" s="101"/>
      <c r="AG272" s="101"/>
      <c r="AH272" s="101"/>
      <c r="AI272" s="101"/>
      <c r="AJ272" s="101"/>
      <c r="AK272" s="101"/>
      <c r="AL272" s="101"/>
    </row>
    <row r="273" spans="13:38" x14ac:dyDescent="0.35">
      <c r="M273" s="101"/>
      <c r="N273" s="101"/>
      <c r="O273" s="101"/>
      <c r="P273" s="101"/>
      <c r="Q273" s="101"/>
      <c r="R273" s="101"/>
      <c r="S273" s="101"/>
      <c r="T273" s="101"/>
      <c r="AE273" s="101"/>
      <c r="AF273" s="101"/>
      <c r="AG273" s="101"/>
      <c r="AH273" s="101"/>
      <c r="AI273" s="101"/>
      <c r="AJ273" s="101"/>
      <c r="AK273" s="101"/>
      <c r="AL273" s="101"/>
    </row>
    <row r="274" spans="13:38" x14ac:dyDescent="0.35">
      <c r="M274" s="101"/>
      <c r="N274" s="101"/>
      <c r="O274" s="101"/>
      <c r="P274" s="101"/>
      <c r="Q274" s="101"/>
      <c r="R274" s="101"/>
      <c r="S274" s="101"/>
      <c r="T274" s="101"/>
      <c r="AE274" s="101"/>
      <c r="AF274" s="101"/>
      <c r="AG274" s="101"/>
      <c r="AH274" s="101"/>
      <c r="AI274" s="101"/>
      <c r="AJ274" s="101"/>
      <c r="AK274" s="101"/>
      <c r="AL274" s="101"/>
    </row>
    <row r="275" spans="13:38" x14ac:dyDescent="0.35">
      <c r="M275" s="101"/>
      <c r="N275" s="101"/>
      <c r="O275" s="101"/>
      <c r="P275" s="101"/>
      <c r="Q275" s="101"/>
      <c r="R275" s="101"/>
      <c r="S275" s="101"/>
      <c r="T275" s="101"/>
      <c r="AE275" s="101"/>
      <c r="AF275" s="101"/>
      <c r="AG275" s="101"/>
      <c r="AH275" s="101"/>
      <c r="AI275" s="101"/>
      <c r="AJ275" s="101"/>
      <c r="AK275" s="101"/>
      <c r="AL275" s="101"/>
    </row>
    <row r="276" spans="13:38" x14ac:dyDescent="0.35">
      <c r="M276" s="101"/>
      <c r="N276" s="101"/>
      <c r="O276" s="101"/>
      <c r="P276" s="101"/>
      <c r="Q276" s="101"/>
      <c r="R276" s="101"/>
      <c r="S276" s="101"/>
      <c r="T276" s="101"/>
      <c r="AE276" s="101"/>
      <c r="AF276" s="101"/>
      <c r="AG276" s="101"/>
      <c r="AH276" s="101"/>
      <c r="AI276" s="101"/>
      <c r="AJ276" s="101"/>
      <c r="AK276" s="101"/>
      <c r="AL276" s="101"/>
    </row>
    <row r="277" spans="13:38" x14ac:dyDescent="0.35">
      <c r="M277" s="101"/>
      <c r="N277" s="101"/>
      <c r="O277" s="101"/>
      <c r="P277" s="101"/>
      <c r="Q277" s="101"/>
      <c r="R277" s="101"/>
      <c r="S277" s="101"/>
      <c r="T277" s="101"/>
      <c r="AE277" s="101"/>
      <c r="AF277" s="101"/>
      <c r="AG277" s="101"/>
      <c r="AH277" s="101"/>
      <c r="AI277" s="101"/>
      <c r="AJ277" s="101"/>
      <c r="AK277" s="101"/>
      <c r="AL277" s="101"/>
    </row>
    <row r="278" spans="13:38" x14ac:dyDescent="0.35">
      <c r="M278" s="101"/>
      <c r="N278" s="101"/>
      <c r="O278" s="101"/>
      <c r="P278" s="101"/>
      <c r="Q278" s="101"/>
      <c r="R278" s="101"/>
      <c r="S278" s="101"/>
      <c r="T278" s="101"/>
      <c r="AE278" s="101"/>
      <c r="AF278" s="101"/>
      <c r="AG278" s="101"/>
      <c r="AH278" s="101"/>
      <c r="AI278" s="101"/>
      <c r="AJ278" s="101"/>
      <c r="AK278" s="101"/>
      <c r="AL278" s="101"/>
    </row>
    <row r="279" spans="13:38" x14ac:dyDescent="0.35">
      <c r="M279" s="101"/>
      <c r="N279" s="101"/>
      <c r="O279" s="101"/>
      <c r="P279" s="101"/>
      <c r="Q279" s="101"/>
      <c r="R279" s="101"/>
      <c r="S279" s="101"/>
      <c r="T279" s="101"/>
      <c r="AE279" s="101"/>
      <c r="AF279" s="101"/>
      <c r="AG279" s="101"/>
      <c r="AH279" s="101"/>
      <c r="AI279" s="101"/>
      <c r="AJ279" s="101"/>
      <c r="AK279" s="101"/>
      <c r="AL279" s="101"/>
    </row>
    <row r="280" spans="13:38" x14ac:dyDescent="0.35">
      <c r="M280" s="101"/>
      <c r="N280" s="101"/>
      <c r="O280" s="101"/>
      <c r="P280" s="101"/>
      <c r="Q280" s="101"/>
      <c r="R280" s="101"/>
      <c r="S280" s="101"/>
      <c r="T280" s="101"/>
      <c r="AE280" s="101"/>
      <c r="AF280" s="101"/>
      <c r="AG280" s="101"/>
      <c r="AH280" s="101"/>
      <c r="AI280" s="101"/>
      <c r="AJ280" s="101"/>
      <c r="AK280" s="101"/>
      <c r="AL280" s="101"/>
    </row>
    <row r="281" spans="13:38" x14ac:dyDescent="0.35">
      <c r="M281" s="101"/>
      <c r="N281" s="101"/>
      <c r="O281" s="101"/>
      <c r="P281" s="101"/>
      <c r="Q281" s="101"/>
      <c r="R281" s="101"/>
      <c r="S281" s="101"/>
      <c r="T281" s="101"/>
      <c r="AE281" s="101"/>
      <c r="AF281" s="101"/>
      <c r="AG281" s="101"/>
      <c r="AH281" s="101"/>
      <c r="AI281" s="101"/>
      <c r="AJ281" s="101"/>
      <c r="AK281" s="101"/>
      <c r="AL281" s="101"/>
    </row>
    <row r="282" spans="13:38" x14ac:dyDescent="0.35">
      <c r="M282" s="101"/>
      <c r="N282" s="101"/>
      <c r="O282" s="101"/>
      <c r="P282" s="101"/>
      <c r="Q282" s="101"/>
      <c r="R282" s="101"/>
      <c r="S282" s="101"/>
      <c r="T282" s="101"/>
      <c r="AE282" s="101"/>
      <c r="AF282" s="101"/>
      <c r="AG282" s="101"/>
      <c r="AH282" s="101"/>
      <c r="AI282" s="101"/>
      <c r="AJ282" s="101"/>
      <c r="AK282" s="101"/>
      <c r="AL282" s="101"/>
    </row>
    <row r="283" spans="13:38" x14ac:dyDescent="0.35">
      <c r="M283" s="101"/>
      <c r="N283" s="101"/>
      <c r="O283" s="101"/>
      <c r="P283" s="101"/>
      <c r="Q283" s="101"/>
      <c r="R283" s="101"/>
      <c r="S283" s="101"/>
      <c r="T283" s="101"/>
      <c r="AE283" s="101"/>
      <c r="AF283" s="101"/>
      <c r="AG283" s="101"/>
      <c r="AH283" s="101"/>
      <c r="AI283" s="101"/>
      <c r="AJ283" s="101"/>
      <c r="AK283" s="101"/>
      <c r="AL283" s="101"/>
    </row>
    <row r="284" spans="13:38" x14ac:dyDescent="0.35">
      <c r="M284" s="101"/>
      <c r="N284" s="101"/>
      <c r="O284" s="101"/>
      <c r="P284" s="101"/>
      <c r="Q284" s="101"/>
      <c r="R284" s="101"/>
      <c r="S284" s="101"/>
      <c r="T284" s="101"/>
      <c r="AE284" s="101"/>
      <c r="AF284" s="101"/>
      <c r="AG284" s="101"/>
      <c r="AH284" s="101"/>
      <c r="AI284" s="101"/>
      <c r="AJ284" s="101"/>
      <c r="AK284" s="101"/>
      <c r="AL284" s="101"/>
    </row>
    <row r="285" spans="13:38" x14ac:dyDescent="0.35">
      <c r="M285" s="101"/>
      <c r="N285" s="101"/>
      <c r="O285" s="101"/>
      <c r="P285" s="101"/>
      <c r="Q285" s="101"/>
      <c r="R285" s="101"/>
      <c r="S285" s="101"/>
      <c r="T285" s="101"/>
      <c r="AE285" s="101"/>
      <c r="AF285" s="101"/>
      <c r="AG285" s="101"/>
      <c r="AH285" s="101"/>
      <c r="AI285" s="101"/>
      <c r="AJ285" s="101"/>
      <c r="AK285" s="101"/>
      <c r="AL285" s="101"/>
    </row>
    <row r="286" spans="13:38" x14ac:dyDescent="0.35">
      <c r="M286" s="101"/>
      <c r="N286" s="101"/>
      <c r="O286" s="101"/>
      <c r="P286" s="101"/>
      <c r="Q286" s="101"/>
      <c r="R286" s="101"/>
      <c r="S286" s="101"/>
      <c r="T286" s="101"/>
      <c r="AE286" s="101"/>
      <c r="AF286" s="101"/>
      <c r="AG286" s="101"/>
      <c r="AH286" s="101"/>
      <c r="AI286" s="101"/>
      <c r="AJ286" s="101"/>
      <c r="AK286" s="101"/>
      <c r="AL286" s="101"/>
    </row>
    <row r="287" spans="13:38" x14ac:dyDescent="0.35">
      <c r="M287" s="101"/>
      <c r="N287" s="101"/>
      <c r="O287" s="101"/>
      <c r="P287" s="101"/>
      <c r="Q287" s="101"/>
      <c r="R287" s="101"/>
      <c r="S287" s="101"/>
      <c r="T287" s="101"/>
      <c r="AE287" s="101"/>
      <c r="AF287" s="101"/>
      <c r="AG287" s="101"/>
      <c r="AH287" s="101"/>
      <c r="AI287" s="101"/>
      <c r="AJ287" s="101"/>
      <c r="AK287" s="101"/>
      <c r="AL287" s="101"/>
    </row>
    <row r="288" spans="13:38" x14ac:dyDescent="0.35">
      <c r="M288" s="101"/>
      <c r="N288" s="101"/>
      <c r="O288" s="101"/>
      <c r="P288" s="101"/>
      <c r="Q288" s="101"/>
      <c r="R288" s="101"/>
      <c r="S288" s="101"/>
      <c r="T288" s="101"/>
      <c r="AE288" s="101"/>
      <c r="AF288" s="101"/>
      <c r="AG288" s="101"/>
      <c r="AH288" s="101"/>
      <c r="AI288" s="101"/>
      <c r="AJ288" s="101"/>
      <c r="AK288" s="101"/>
      <c r="AL288" s="101"/>
    </row>
    <row r="289" spans="13:38" x14ac:dyDescent="0.35">
      <c r="M289" s="101"/>
      <c r="N289" s="101"/>
      <c r="O289" s="101"/>
      <c r="P289" s="101"/>
      <c r="Q289" s="101"/>
      <c r="R289" s="101"/>
      <c r="S289" s="101"/>
      <c r="T289" s="101"/>
      <c r="AE289" s="101"/>
      <c r="AF289" s="101"/>
      <c r="AG289" s="101"/>
      <c r="AH289" s="101"/>
      <c r="AI289" s="101"/>
      <c r="AJ289" s="101"/>
      <c r="AK289" s="101"/>
      <c r="AL289" s="101"/>
    </row>
    <row r="290" spans="13:38" x14ac:dyDescent="0.35">
      <c r="M290" s="101"/>
      <c r="N290" s="101"/>
      <c r="O290" s="101"/>
      <c r="P290" s="101"/>
      <c r="Q290" s="101"/>
      <c r="R290" s="101"/>
      <c r="S290" s="101"/>
      <c r="T290" s="101"/>
      <c r="AE290" s="101"/>
      <c r="AF290" s="101"/>
      <c r="AG290" s="101"/>
      <c r="AH290" s="101"/>
      <c r="AI290" s="101"/>
      <c r="AJ290" s="101"/>
      <c r="AK290" s="101"/>
      <c r="AL290" s="101"/>
    </row>
    <row r="291" spans="13:38" x14ac:dyDescent="0.35">
      <c r="M291" s="101"/>
      <c r="N291" s="101"/>
      <c r="O291" s="101"/>
      <c r="P291" s="101"/>
      <c r="Q291" s="101"/>
      <c r="R291" s="101"/>
      <c r="S291" s="101"/>
      <c r="T291" s="101"/>
      <c r="AE291" s="101"/>
      <c r="AF291" s="101"/>
      <c r="AG291" s="101"/>
      <c r="AH291" s="101"/>
      <c r="AI291" s="101"/>
      <c r="AJ291" s="101"/>
      <c r="AK291" s="101"/>
      <c r="AL291" s="101"/>
    </row>
    <row r="292" spans="13:38" x14ac:dyDescent="0.35">
      <c r="M292" s="101"/>
      <c r="N292" s="101"/>
      <c r="O292" s="101"/>
      <c r="P292" s="101"/>
      <c r="Q292" s="101"/>
      <c r="R292" s="101"/>
      <c r="S292" s="101"/>
      <c r="T292" s="101"/>
      <c r="AE292" s="101"/>
      <c r="AF292" s="101"/>
      <c r="AG292" s="101"/>
      <c r="AH292" s="101"/>
      <c r="AI292" s="101"/>
      <c r="AJ292" s="101"/>
      <c r="AK292" s="101"/>
      <c r="AL292" s="101"/>
    </row>
    <row r="293" spans="13:38" x14ac:dyDescent="0.35">
      <c r="M293" s="101"/>
      <c r="N293" s="101"/>
      <c r="O293" s="101"/>
      <c r="P293" s="101"/>
      <c r="Q293" s="101"/>
      <c r="R293" s="101"/>
      <c r="S293" s="101"/>
      <c r="T293" s="101"/>
      <c r="AE293" s="101"/>
      <c r="AF293" s="101"/>
      <c r="AG293" s="101"/>
      <c r="AH293" s="101"/>
      <c r="AI293" s="101"/>
      <c r="AJ293" s="101"/>
      <c r="AK293" s="101"/>
      <c r="AL293" s="101"/>
    </row>
    <row r="294" spans="13:38" x14ac:dyDescent="0.35">
      <c r="M294" s="101"/>
      <c r="N294" s="101"/>
      <c r="O294" s="101"/>
      <c r="P294" s="101"/>
      <c r="Q294" s="101"/>
      <c r="R294" s="101"/>
      <c r="S294" s="101"/>
      <c r="T294" s="101"/>
      <c r="AE294" s="101"/>
      <c r="AF294" s="101"/>
      <c r="AG294" s="101"/>
      <c r="AH294" s="101"/>
      <c r="AI294" s="101"/>
      <c r="AJ294" s="101"/>
      <c r="AK294" s="101"/>
      <c r="AL294" s="101"/>
    </row>
    <row r="295" spans="13:38" x14ac:dyDescent="0.35">
      <c r="M295" s="101"/>
      <c r="N295" s="101"/>
      <c r="O295" s="101"/>
      <c r="P295" s="101"/>
      <c r="Q295" s="101"/>
      <c r="R295" s="101"/>
      <c r="S295" s="101"/>
      <c r="T295" s="101"/>
      <c r="AE295" s="101"/>
      <c r="AF295" s="101"/>
      <c r="AG295" s="101"/>
      <c r="AH295" s="101"/>
      <c r="AI295" s="101"/>
      <c r="AJ295" s="101"/>
      <c r="AK295" s="101"/>
      <c r="AL295" s="101"/>
    </row>
    <row r="296" spans="13:38" x14ac:dyDescent="0.35">
      <c r="M296" s="101"/>
      <c r="N296" s="101"/>
      <c r="O296" s="101"/>
      <c r="P296" s="101"/>
      <c r="Q296" s="101"/>
      <c r="R296" s="101"/>
      <c r="S296" s="101"/>
      <c r="T296" s="101"/>
      <c r="AE296" s="101"/>
      <c r="AF296" s="101"/>
      <c r="AG296" s="101"/>
      <c r="AH296" s="101"/>
      <c r="AI296" s="101"/>
      <c r="AJ296" s="101"/>
      <c r="AK296" s="101"/>
      <c r="AL296" s="101"/>
    </row>
    <row r="297" spans="13:38" x14ac:dyDescent="0.35">
      <c r="M297" s="101"/>
      <c r="N297" s="101"/>
      <c r="O297" s="101"/>
      <c r="P297" s="101"/>
      <c r="Q297" s="101"/>
      <c r="R297" s="101"/>
      <c r="S297" s="101"/>
      <c r="T297" s="101"/>
      <c r="AE297" s="101"/>
      <c r="AF297" s="101"/>
      <c r="AG297" s="101"/>
      <c r="AH297" s="101"/>
      <c r="AI297" s="101"/>
      <c r="AJ297" s="101"/>
      <c r="AK297" s="101"/>
      <c r="AL297" s="101"/>
    </row>
    <row r="298" spans="13:38" x14ac:dyDescent="0.35">
      <c r="M298" s="101"/>
      <c r="N298" s="101"/>
      <c r="O298" s="101"/>
      <c r="P298" s="101"/>
      <c r="Q298" s="101"/>
      <c r="R298" s="101"/>
      <c r="S298" s="101"/>
      <c r="T298" s="101"/>
      <c r="AE298" s="101"/>
      <c r="AF298" s="101"/>
      <c r="AG298" s="101"/>
      <c r="AH298" s="101"/>
      <c r="AI298" s="101"/>
      <c r="AJ298" s="101"/>
      <c r="AK298" s="101"/>
      <c r="AL298" s="101"/>
    </row>
    <row r="299" spans="13:38" x14ac:dyDescent="0.35">
      <c r="M299" s="101"/>
      <c r="N299" s="101"/>
      <c r="O299" s="101"/>
      <c r="P299" s="101"/>
      <c r="Q299" s="101"/>
      <c r="R299" s="101"/>
      <c r="S299" s="101"/>
      <c r="T299" s="101"/>
      <c r="AE299" s="101"/>
      <c r="AF299" s="101"/>
      <c r="AG299" s="101"/>
      <c r="AH299" s="101"/>
      <c r="AI299" s="101"/>
      <c r="AJ299" s="101"/>
      <c r="AK299" s="101"/>
      <c r="AL299" s="101"/>
    </row>
    <row r="300" spans="13:38" x14ac:dyDescent="0.35">
      <c r="M300" s="101"/>
      <c r="N300" s="101"/>
      <c r="O300" s="101"/>
      <c r="P300" s="101"/>
      <c r="Q300" s="101"/>
      <c r="R300" s="101"/>
      <c r="S300" s="101"/>
      <c r="T300" s="101"/>
      <c r="AE300" s="101"/>
      <c r="AF300" s="101"/>
      <c r="AG300" s="101"/>
      <c r="AH300" s="101"/>
      <c r="AI300" s="101"/>
      <c r="AJ300" s="101"/>
      <c r="AK300" s="101"/>
      <c r="AL300" s="101"/>
    </row>
    <row r="301" spans="13:38" x14ac:dyDescent="0.35">
      <c r="M301" s="101"/>
      <c r="N301" s="101"/>
      <c r="O301" s="101"/>
      <c r="P301" s="101"/>
      <c r="Q301" s="101"/>
      <c r="R301" s="101"/>
      <c r="S301" s="101"/>
      <c r="T301" s="101"/>
      <c r="AE301" s="101"/>
      <c r="AF301" s="101"/>
      <c r="AG301" s="101"/>
      <c r="AH301" s="101"/>
      <c r="AI301" s="101"/>
      <c r="AJ301" s="101"/>
      <c r="AK301" s="101"/>
      <c r="AL301" s="101"/>
    </row>
    <row r="302" spans="13:38" x14ac:dyDescent="0.35">
      <c r="M302" s="101"/>
      <c r="N302" s="101"/>
      <c r="O302" s="101"/>
      <c r="P302" s="101"/>
      <c r="Q302" s="101"/>
      <c r="R302" s="101"/>
      <c r="S302" s="101"/>
      <c r="T302" s="101"/>
      <c r="AE302" s="101"/>
      <c r="AF302" s="101"/>
      <c r="AG302" s="101"/>
      <c r="AH302" s="101"/>
      <c r="AI302" s="101"/>
      <c r="AJ302" s="101"/>
      <c r="AK302" s="101"/>
      <c r="AL302" s="101"/>
    </row>
    <row r="303" spans="13:38" x14ac:dyDescent="0.35">
      <c r="M303" s="101"/>
      <c r="N303" s="101"/>
      <c r="O303" s="101"/>
      <c r="P303" s="101"/>
      <c r="Q303" s="101"/>
      <c r="R303" s="101"/>
      <c r="S303" s="101"/>
      <c r="T303" s="101"/>
      <c r="AE303" s="101"/>
      <c r="AF303" s="101"/>
      <c r="AG303" s="101"/>
      <c r="AH303" s="101"/>
      <c r="AI303" s="101"/>
      <c r="AJ303" s="101"/>
      <c r="AK303" s="101"/>
      <c r="AL303" s="101"/>
    </row>
    <row r="304" spans="13:38" x14ac:dyDescent="0.35">
      <c r="M304" s="101"/>
      <c r="N304" s="101"/>
      <c r="O304" s="101"/>
      <c r="P304" s="101"/>
      <c r="Q304" s="101"/>
      <c r="R304" s="101"/>
      <c r="S304" s="101"/>
      <c r="T304" s="101"/>
      <c r="AE304" s="101"/>
      <c r="AF304" s="101"/>
      <c r="AG304" s="101"/>
      <c r="AH304" s="101"/>
      <c r="AI304" s="101"/>
      <c r="AJ304" s="101"/>
      <c r="AK304" s="101"/>
      <c r="AL304" s="101"/>
    </row>
    <row r="305" spans="13:38" x14ac:dyDescent="0.35">
      <c r="M305" s="101"/>
      <c r="N305" s="101"/>
      <c r="O305" s="101"/>
      <c r="P305" s="101"/>
      <c r="Q305" s="101"/>
      <c r="R305" s="101"/>
      <c r="S305" s="101"/>
      <c r="T305" s="101"/>
      <c r="AE305" s="101"/>
      <c r="AF305" s="101"/>
      <c r="AG305" s="101"/>
      <c r="AH305" s="101"/>
      <c r="AI305" s="101"/>
      <c r="AJ305" s="101"/>
      <c r="AK305" s="101"/>
      <c r="AL305" s="101"/>
    </row>
    <row r="306" spans="13:38" x14ac:dyDescent="0.35">
      <c r="M306" s="101"/>
      <c r="N306" s="101"/>
      <c r="O306" s="101"/>
      <c r="P306" s="101"/>
      <c r="Q306" s="101"/>
      <c r="R306" s="101"/>
      <c r="S306" s="101"/>
      <c r="T306" s="101"/>
      <c r="AE306" s="101"/>
      <c r="AF306" s="101"/>
      <c r="AG306" s="101"/>
      <c r="AH306" s="101"/>
      <c r="AI306" s="101"/>
      <c r="AJ306" s="101"/>
      <c r="AK306" s="101"/>
      <c r="AL306" s="101"/>
    </row>
    <row r="307" spans="13:38" x14ac:dyDescent="0.35">
      <c r="M307" s="101"/>
      <c r="N307" s="101"/>
      <c r="O307" s="101"/>
      <c r="P307" s="101"/>
      <c r="Q307" s="101"/>
      <c r="R307" s="101"/>
      <c r="S307" s="101"/>
      <c r="T307" s="101"/>
      <c r="AE307" s="101"/>
      <c r="AF307" s="101"/>
      <c r="AG307" s="101"/>
      <c r="AH307" s="101"/>
      <c r="AI307" s="101"/>
      <c r="AJ307" s="101"/>
      <c r="AK307" s="101"/>
      <c r="AL307" s="101"/>
    </row>
    <row r="308" spans="13:38" x14ac:dyDescent="0.35">
      <c r="M308" s="101"/>
      <c r="N308" s="101"/>
      <c r="O308" s="101"/>
      <c r="P308" s="101"/>
      <c r="Q308" s="101"/>
      <c r="R308" s="101"/>
      <c r="S308" s="101"/>
      <c r="T308" s="101"/>
      <c r="AE308" s="101"/>
      <c r="AF308" s="101"/>
      <c r="AG308" s="101"/>
      <c r="AH308" s="101"/>
      <c r="AI308" s="101"/>
      <c r="AJ308" s="101"/>
      <c r="AK308" s="101"/>
      <c r="AL308" s="101"/>
    </row>
    <row r="309" spans="13:38" x14ac:dyDescent="0.35">
      <c r="M309" s="101"/>
      <c r="N309" s="101"/>
      <c r="O309" s="101"/>
      <c r="P309" s="101"/>
      <c r="Q309" s="101"/>
      <c r="R309" s="101"/>
      <c r="S309" s="101"/>
      <c r="T309" s="101"/>
      <c r="AE309" s="101"/>
      <c r="AF309" s="101"/>
      <c r="AG309" s="101"/>
      <c r="AH309" s="101"/>
      <c r="AI309" s="101"/>
      <c r="AJ309" s="101"/>
      <c r="AK309" s="101"/>
      <c r="AL309" s="101"/>
    </row>
    <row r="310" spans="13:38" x14ac:dyDescent="0.35">
      <c r="M310" s="101"/>
      <c r="N310" s="101"/>
      <c r="O310" s="101"/>
      <c r="P310" s="101"/>
      <c r="Q310" s="101"/>
      <c r="R310" s="101"/>
      <c r="S310" s="101"/>
      <c r="T310" s="101"/>
      <c r="AE310" s="101"/>
      <c r="AF310" s="101"/>
      <c r="AG310" s="101"/>
      <c r="AH310" s="101"/>
      <c r="AI310" s="101"/>
      <c r="AJ310" s="101"/>
      <c r="AK310" s="101"/>
      <c r="AL310" s="101"/>
    </row>
    <row r="311" spans="13:38" x14ac:dyDescent="0.35">
      <c r="M311" s="101"/>
      <c r="N311" s="101"/>
      <c r="O311" s="101"/>
      <c r="P311" s="101"/>
      <c r="Q311" s="101"/>
      <c r="R311" s="101"/>
      <c r="S311" s="101"/>
      <c r="T311" s="101"/>
      <c r="AE311" s="101"/>
      <c r="AF311" s="101"/>
      <c r="AG311" s="101"/>
      <c r="AH311" s="101"/>
      <c r="AI311" s="101"/>
      <c r="AJ311" s="101"/>
      <c r="AK311" s="101"/>
      <c r="AL311" s="101"/>
    </row>
    <row r="312" spans="13:38" x14ac:dyDescent="0.35">
      <c r="M312" s="101"/>
      <c r="N312" s="101"/>
      <c r="O312" s="101"/>
      <c r="P312" s="101"/>
      <c r="Q312" s="101"/>
      <c r="R312" s="101"/>
      <c r="S312" s="101"/>
      <c r="T312" s="101"/>
      <c r="AE312" s="101"/>
      <c r="AF312" s="101"/>
      <c r="AG312" s="101"/>
      <c r="AH312" s="101"/>
      <c r="AI312" s="101"/>
      <c r="AJ312" s="101"/>
      <c r="AK312" s="101"/>
      <c r="AL312" s="101"/>
    </row>
    <row r="313" spans="13:38" x14ac:dyDescent="0.35">
      <c r="M313" s="101"/>
      <c r="N313" s="101"/>
      <c r="O313" s="101"/>
      <c r="P313" s="101"/>
      <c r="Q313" s="101"/>
      <c r="R313" s="101"/>
      <c r="S313" s="101"/>
      <c r="T313" s="101"/>
      <c r="AE313" s="101"/>
      <c r="AF313" s="101"/>
      <c r="AG313" s="101"/>
      <c r="AH313" s="101"/>
      <c r="AI313" s="101"/>
      <c r="AJ313" s="101"/>
      <c r="AK313" s="101"/>
      <c r="AL313" s="101"/>
    </row>
    <row r="314" spans="13:38" x14ac:dyDescent="0.35">
      <c r="M314" s="101"/>
      <c r="N314" s="101"/>
      <c r="O314" s="101"/>
      <c r="P314" s="101"/>
      <c r="Q314" s="101"/>
      <c r="R314" s="101"/>
      <c r="S314" s="101"/>
      <c r="T314" s="101"/>
      <c r="AE314" s="101"/>
      <c r="AF314" s="101"/>
      <c r="AG314" s="101"/>
      <c r="AH314" s="101"/>
      <c r="AI314" s="101"/>
      <c r="AJ314" s="101"/>
      <c r="AK314" s="101"/>
      <c r="AL314" s="101"/>
    </row>
    <row r="315" spans="13:38" x14ac:dyDescent="0.35">
      <c r="M315" s="101"/>
      <c r="N315" s="101"/>
      <c r="O315" s="101"/>
      <c r="P315" s="101"/>
      <c r="Q315" s="101"/>
      <c r="R315" s="101"/>
      <c r="S315" s="101"/>
      <c r="T315" s="101"/>
      <c r="AE315" s="101"/>
      <c r="AF315" s="101"/>
      <c r="AG315" s="101"/>
      <c r="AH315" s="101"/>
      <c r="AI315" s="101"/>
      <c r="AJ315" s="101"/>
      <c r="AK315" s="101"/>
      <c r="AL315" s="101"/>
    </row>
    <row r="316" spans="13:38" x14ac:dyDescent="0.35">
      <c r="M316" s="101"/>
      <c r="N316" s="101"/>
      <c r="O316" s="101"/>
      <c r="P316" s="101"/>
      <c r="Q316" s="101"/>
      <c r="R316" s="101"/>
      <c r="S316" s="101"/>
      <c r="T316" s="101"/>
      <c r="AE316" s="101"/>
      <c r="AF316" s="101"/>
      <c r="AG316" s="101"/>
      <c r="AH316" s="101"/>
      <c r="AI316" s="101"/>
      <c r="AJ316" s="101"/>
      <c r="AK316" s="101"/>
      <c r="AL316" s="101"/>
    </row>
    <row r="317" spans="13:38" x14ac:dyDescent="0.35">
      <c r="M317" s="101"/>
      <c r="N317" s="101"/>
      <c r="O317" s="101"/>
      <c r="P317" s="101"/>
      <c r="Q317" s="101"/>
      <c r="R317" s="101"/>
      <c r="S317" s="101"/>
      <c r="T317" s="101"/>
      <c r="AE317" s="101"/>
      <c r="AF317" s="101"/>
      <c r="AG317" s="101"/>
      <c r="AH317" s="101"/>
      <c r="AI317" s="101"/>
      <c r="AJ317" s="101"/>
      <c r="AK317" s="101"/>
      <c r="AL317" s="101"/>
    </row>
    <row r="318" spans="13:38" x14ac:dyDescent="0.35">
      <c r="M318" s="101"/>
      <c r="N318" s="101"/>
      <c r="O318" s="101"/>
      <c r="P318" s="101"/>
      <c r="Q318" s="101"/>
      <c r="R318" s="101"/>
      <c r="S318" s="101"/>
      <c r="T318" s="101"/>
      <c r="AE318" s="101"/>
      <c r="AF318" s="101"/>
      <c r="AG318" s="101"/>
      <c r="AH318" s="101"/>
      <c r="AI318" s="101"/>
      <c r="AJ318" s="101"/>
      <c r="AK318" s="101"/>
      <c r="AL318" s="101"/>
    </row>
    <row r="319" spans="13:38" x14ac:dyDescent="0.35">
      <c r="M319" s="101"/>
      <c r="N319" s="101"/>
      <c r="O319" s="101"/>
      <c r="P319" s="101"/>
      <c r="Q319" s="101"/>
      <c r="R319" s="101"/>
      <c r="S319" s="101"/>
      <c r="T319" s="101"/>
      <c r="AE319" s="101"/>
      <c r="AF319" s="101"/>
      <c r="AG319" s="101"/>
      <c r="AH319" s="101"/>
      <c r="AI319" s="101"/>
      <c r="AJ319" s="101"/>
      <c r="AK319" s="101"/>
      <c r="AL319" s="101"/>
    </row>
    <row r="320" spans="13:38" x14ac:dyDescent="0.35">
      <c r="M320" s="101"/>
      <c r="N320" s="101"/>
      <c r="O320" s="101"/>
      <c r="P320" s="101"/>
      <c r="Q320" s="101"/>
      <c r="R320" s="101"/>
      <c r="S320" s="101"/>
      <c r="T320" s="101"/>
      <c r="AE320" s="101"/>
      <c r="AF320" s="101"/>
      <c r="AG320" s="101"/>
      <c r="AH320" s="101"/>
      <c r="AI320" s="101"/>
      <c r="AJ320" s="101"/>
      <c r="AK320" s="101"/>
      <c r="AL320" s="101"/>
    </row>
    <row r="321" spans="13:38" x14ac:dyDescent="0.35">
      <c r="M321" s="101"/>
      <c r="N321" s="101"/>
      <c r="O321" s="101"/>
      <c r="P321" s="101"/>
      <c r="Q321" s="101"/>
      <c r="R321" s="101"/>
      <c r="S321" s="101"/>
      <c r="T321" s="101"/>
      <c r="AE321" s="101"/>
      <c r="AF321" s="101"/>
      <c r="AG321" s="101"/>
      <c r="AH321" s="101"/>
      <c r="AI321" s="101"/>
      <c r="AJ321" s="101"/>
      <c r="AK321" s="101"/>
      <c r="AL321" s="101"/>
    </row>
    <row r="322" spans="13:38" x14ac:dyDescent="0.35">
      <c r="M322" s="101"/>
      <c r="N322" s="101"/>
      <c r="O322" s="101"/>
      <c r="P322" s="101"/>
      <c r="Q322" s="101"/>
      <c r="R322" s="101"/>
      <c r="S322" s="101"/>
      <c r="T322" s="101"/>
      <c r="AE322" s="101"/>
      <c r="AF322" s="101"/>
      <c r="AG322" s="101"/>
      <c r="AH322" s="101"/>
      <c r="AI322" s="101"/>
      <c r="AJ322" s="101"/>
      <c r="AK322" s="101"/>
      <c r="AL322" s="101"/>
    </row>
    <row r="323" spans="13:38" x14ac:dyDescent="0.35">
      <c r="M323" s="101"/>
      <c r="N323" s="101"/>
      <c r="O323" s="101"/>
      <c r="P323" s="101"/>
      <c r="Q323" s="101"/>
      <c r="R323" s="101"/>
      <c r="S323" s="101"/>
      <c r="T323" s="101"/>
      <c r="AE323" s="101"/>
      <c r="AF323" s="101"/>
      <c r="AG323" s="101"/>
      <c r="AH323" s="101"/>
      <c r="AI323" s="101"/>
      <c r="AJ323" s="101"/>
      <c r="AK323" s="101"/>
      <c r="AL323" s="101"/>
    </row>
    <row r="324" spans="13:38" x14ac:dyDescent="0.35">
      <c r="M324" s="101"/>
      <c r="N324" s="101"/>
      <c r="O324" s="101"/>
      <c r="P324" s="101"/>
      <c r="Q324" s="101"/>
      <c r="R324" s="101"/>
      <c r="S324" s="101"/>
      <c r="T324" s="101"/>
      <c r="AE324" s="101"/>
      <c r="AF324" s="101"/>
      <c r="AG324" s="101"/>
      <c r="AH324" s="101"/>
      <c r="AI324" s="101"/>
      <c r="AJ324" s="101"/>
      <c r="AK324" s="101"/>
      <c r="AL324" s="101"/>
    </row>
    <row r="325" spans="13:38" x14ac:dyDescent="0.35">
      <c r="M325" s="101"/>
      <c r="N325" s="101"/>
      <c r="O325" s="101"/>
      <c r="P325" s="101"/>
      <c r="Q325" s="101"/>
      <c r="R325" s="101"/>
      <c r="S325" s="101"/>
      <c r="T325" s="101"/>
      <c r="AE325" s="101"/>
      <c r="AF325" s="101"/>
      <c r="AG325" s="101"/>
      <c r="AH325" s="101"/>
      <c r="AI325" s="101"/>
      <c r="AJ325" s="101"/>
      <c r="AK325" s="101"/>
      <c r="AL325" s="101"/>
    </row>
    <row r="326" spans="13:38" x14ac:dyDescent="0.35">
      <c r="M326" s="101"/>
      <c r="N326" s="101"/>
      <c r="O326" s="101"/>
      <c r="P326" s="101"/>
      <c r="Q326" s="101"/>
      <c r="R326" s="101"/>
      <c r="S326" s="101"/>
      <c r="T326" s="101"/>
      <c r="AE326" s="101"/>
      <c r="AF326" s="101"/>
      <c r="AG326" s="101"/>
      <c r="AH326" s="101"/>
      <c r="AI326" s="101"/>
      <c r="AJ326" s="101"/>
      <c r="AK326" s="101"/>
      <c r="AL326" s="101"/>
    </row>
    <row r="327" spans="13:38" x14ac:dyDescent="0.35">
      <c r="M327" s="101"/>
      <c r="N327" s="101"/>
      <c r="O327" s="101"/>
      <c r="P327" s="101"/>
      <c r="Q327" s="101"/>
      <c r="R327" s="101"/>
      <c r="S327" s="101"/>
      <c r="T327" s="101"/>
      <c r="AE327" s="101"/>
      <c r="AF327" s="101"/>
      <c r="AG327" s="101"/>
      <c r="AH327" s="101"/>
      <c r="AI327" s="101"/>
      <c r="AJ327" s="101"/>
      <c r="AK327" s="101"/>
      <c r="AL327" s="101"/>
    </row>
    <row r="328" spans="13:38" x14ac:dyDescent="0.35">
      <c r="M328" s="101"/>
      <c r="N328" s="101"/>
      <c r="O328" s="101"/>
      <c r="P328" s="101"/>
      <c r="Q328" s="101"/>
      <c r="R328" s="101"/>
      <c r="S328" s="101"/>
      <c r="T328" s="101"/>
      <c r="AE328" s="101"/>
      <c r="AF328" s="101"/>
      <c r="AG328" s="101"/>
      <c r="AH328" s="101"/>
      <c r="AI328" s="101"/>
      <c r="AJ328" s="101"/>
      <c r="AK328" s="101"/>
      <c r="AL328" s="101"/>
    </row>
    <row r="329" spans="13:38" x14ac:dyDescent="0.35">
      <c r="M329" s="101"/>
      <c r="N329" s="101"/>
      <c r="O329" s="101"/>
      <c r="P329" s="101"/>
      <c r="Q329" s="101"/>
      <c r="R329" s="101"/>
      <c r="S329" s="101"/>
      <c r="T329" s="101"/>
      <c r="AE329" s="101"/>
      <c r="AF329" s="101"/>
      <c r="AG329" s="101"/>
      <c r="AH329" s="101"/>
      <c r="AI329" s="101"/>
      <c r="AJ329" s="101"/>
      <c r="AK329" s="101"/>
      <c r="AL329" s="101"/>
    </row>
    <row r="330" spans="13:38" x14ac:dyDescent="0.35">
      <c r="M330" s="101"/>
      <c r="N330" s="101"/>
      <c r="O330" s="101"/>
      <c r="P330" s="101"/>
      <c r="Q330" s="101"/>
      <c r="R330" s="101"/>
      <c r="S330" s="101"/>
      <c r="T330" s="101"/>
      <c r="AE330" s="101"/>
      <c r="AF330" s="101"/>
      <c r="AG330" s="101"/>
      <c r="AH330" s="101"/>
      <c r="AI330" s="101"/>
      <c r="AJ330" s="101"/>
      <c r="AK330" s="101"/>
      <c r="AL330" s="101"/>
    </row>
    <row r="331" spans="13:38" x14ac:dyDescent="0.35">
      <c r="M331" s="101"/>
      <c r="N331" s="101"/>
      <c r="O331" s="101"/>
      <c r="P331" s="101"/>
      <c r="Q331" s="101"/>
      <c r="R331" s="101"/>
      <c r="S331" s="101"/>
      <c r="T331" s="101"/>
      <c r="AE331" s="101"/>
      <c r="AF331" s="101"/>
      <c r="AG331" s="101"/>
      <c r="AH331" s="101"/>
      <c r="AI331" s="101"/>
      <c r="AJ331" s="101"/>
      <c r="AK331" s="101"/>
      <c r="AL331" s="101"/>
    </row>
    <row r="332" spans="13:38" x14ac:dyDescent="0.35">
      <c r="M332" s="101"/>
      <c r="N332" s="101"/>
      <c r="O332" s="101"/>
      <c r="P332" s="101"/>
      <c r="Q332" s="101"/>
      <c r="R332" s="101"/>
      <c r="S332" s="101"/>
      <c r="T332" s="101"/>
      <c r="AE332" s="101"/>
      <c r="AF332" s="101"/>
      <c r="AG332" s="101"/>
      <c r="AH332" s="101"/>
      <c r="AI332" s="101"/>
      <c r="AJ332" s="101"/>
      <c r="AK332" s="101"/>
      <c r="AL332" s="101"/>
    </row>
    <row r="333" spans="13:38" x14ac:dyDescent="0.35">
      <c r="M333" s="101"/>
      <c r="N333" s="101"/>
      <c r="O333" s="101"/>
      <c r="P333" s="101"/>
      <c r="Q333" s="101"/>
      <c r="R333" s="101"/>
      <c r="S333" s="101"/>
      <c r="T333" s="101"/>
      <c r="AE333" s="101"/>
      <c r="AF333" s="101"/>
      <c r="AG333" s="101"/>
      <c r="AH333" s="101"/>
      <c r="AI333" s="101"/>
      <c r="AJ333" s="101"/>
      <c r="AK333" s="101"/>
      <c r="AL333" s="101"/>
    </row>
    <row r="334" spans="13:38" x14ac:dyDescent="0.35">
      <c r="M334" s="101"/>
      <c r="N334" s="101"/>
      <c r="O334" s="101"/>
      <c r="P334" s="101"/>
      <c r="Q334" s="101"/>
      <c r="R334" s="101"/>
      <c r="S334" s="101"/>
      <c r="T334" s="101"/>
      <c r="AE334" s="101"/>
      <c r="AF334" s="101"/>
      <c r="AG334" s="101"/>
      <c r="AH334" s="101"/>
      <c r="AI334" s="101"/>
      <c r="AJ334" s="101"/>
      <c r="AK334" s="101"/>
      <c r="AL334" s="101"/>
    </row>
    <row r="335" spans="13:38" x14ac:dyDescent="0.35">
      <c r="M335" s="101"/>
      <c r="N335" s="101"/>
      <c r="O335" s="101"/>
      <c r="P335" s="101"/>
      <c r="Q335" s="101"/>
      <c r="R335" s="101"/>
      <c r="S335" s="101"/>
      <c r="T335" s="101"/>
      <c r="AE335" s="101"/>
      <c r="AF335" s="101"/>
      <c r="AG335" s="101"/>
      <c r="AH335" s="101"/>
      <c r="AI335" s="101"/>
      <c r="AJ335" s="101"/>
      <c r="AK335" s="101"/>
      <c r="AL335" s="101"/>
    </row>
    <row r="336" spans="13:38" x14ac:dyDescent="0.35">
      <c r="M336" s="101"/>
      <c r="N336" s="101"/>
      <c r="O336" s="101"/>
      <c r="P336" s="101"/>
      <c r="Q336" s="101"/>
      <c r="R336" s="101"/>
      <c r="S336" s="101"/>
      <c r="T336" s="101"/>
      <c r="AE336" s="101"/>
      <c r="AF336" s="101"/>
      <c r="AG336" s="101"/>
      <c r="AH336" s="101"/>
      <c r="AI336" s="101"/>
      <c r="AJ336" s="101"/>
      <c r="AK336" s="101"/>
      <c r="AL336" s="101"/>
    </row>
    <row r="337" spans="13:38" x14ac:dyDescent="0.35">
      <c r="M337" s="101"/>
      <c r="N337" s="101"/>
      <c r="O337" s="101"/>
      <c r="P337" s="101"/>
      <c r="Q337" s="101"/>
      <c r="R337" s="101"/>
      <c r="S337" s="101"/>
      <c r="T337" s="101"/>
      <c r="AE337" s="101"/>
      <c r="AF337" s="101"/>
      <c r="AG337" s="101"/>
      <c r="AH337" s="101"/>
      <c r="AI337" s="101"/>
      <c r="AJ337" s="101"/>
      <c r="AK337" s="101"/>
      <c r="AL337" s="101"/>
    </row>
    <row r="338" spans="13:38" x14ac:dyDescent="0.35">
      <c r="M338" s="101"/>
      <c r="N338" s="101"/>
      <c r="O338" s="101"/>
      <c r="P338" s="101"/>
      <c r="Q338" s="101"/>
      <c r="R338" s="101"/>
      <c r="S338" s="101"/>
      <c r="T338" s="101"/>
      <c r="AE338" s="101"/>
      <c r="AF338" s="101"/>
      <c r="AG338" s="101"/>
      <c r="AH338" s="101"/>
      <c r="AI338" s="101"/>
      <c r="AJ338" s="101"/>
      <c r="AK338" s="101"/>
      <c r="AL338" s="101"/>
    </row>
    <row r="339" spans="13:38" x14ac:dyDescent="0.35">
      <c r="M339" s="101"/>
      <c r="N339" s="101"/>
      <c r="O339" s="101"/>
      <c r="P339" s="101"/>
      <c r="Q339" s="101"/>
      <c r="R339" s="101"/>
      <c r="S339" s="101"/>
      <c r="T339" s="101"/>
      <c r="AE339" s="101"/>
      <c r="AF339" s="101"/>
      <c r="AG339" s="101"/>
      <c r="AH339" s="101"/>
      <c r="AI339" s="101"/>
      <c r="AJ339" s="101"/>
      <c r="AK339" s="101"/>
      <c r="AL339" s="101"/>
    </row>
    <row r="340" spans="13:38" x14ac:dyDescent="0.35">
      <c r="M340" s="101"/>
      <c r="N340" s="101"/>
      <c r="O340" s="101"/>
      <c r="P340" s="101"/>
      <c r="Q340" s="101"/>
      <c r="R340" s="101"/>
      <c r="S340" s="101"/>
      <c r="T340" s="101"/>
      <c r="AE340" s="101"/>
      <c r="AF340" s="101"/>
      <c r="AG340" s="101"/>
      <c r="AH340" s="101"/>
      <c r="AI340" s="101"/>
      <c r="AJ340" s="101"/>
      <c r="AK340" s="101"/>
      <c r="AL340" s="101"/>
    </row>
    <row r="341" spans="13:38" x14ac:dyDescent="0.35">
      <c r="M341" s="101"/>
      <c r="N341" s="101"/>
      <c r="O341" s="101"/>
      <c r="P341" s="101"/>
      <c r="Q341" s="101"/>
      <c r="R341" s="101"/>
      <c r="S341" s="101"/>
      <c r="T341" s="101"/>
      <c r="AE341" s="101"/>
      <c r="AF341" s="101"/>
      <c r="AG341" s="101"/>
      <c r="AH341" s="101"/>
      <c r="AI341" s="101"/>
      <c r="AJ341" s="101"/>
      <c r="AK341" s="101"/>
      <c r="AL341" s="101"/>
    </row>
    <row r="342" spans="13:38" x14ac:dyDescent="0.35">
      <c r="M342" s="101"/>
      <c r="N342" s="101"/>
      <c r="O342" s="101"/>
      <c r="P342" s="101"/>
      <c r="Q342" s="101"/>
      <c r="R342" s="101"/>
      <c r="S342" s="101"/>
      <c r="T342" s="101"/>
      <c r="AE342" s="101"/>
      <c r="AF342" s="101"/>
      <c r="AG342" s="101"/>
      <c r="AH342" s="101"/>
      <c r="AI342" s="101"/>
      <c r="AJ342" s="101"/>
      <c r="AK342" s="101"/>
      <c r="AL342" s="101"/>
    </row>
    <row r="343" spans="13:38" x14ac:dyDescent="0.35">
      <c r="M343" s="101"/>
      <c r="N343" s="101"/>
      <c r="O343" s="101"/>
      <c r="P343" s="101"/>
      <c r="Q343" s="101"/>
      <c r="R343" s="101"/>
      <c r="S343" s="101"/>
      <c r="T343" s="101"/>
      <c r="AE343" s="101"/>
      <c r="AF343" s="101"/>
      <c r="AG343" s="101"/>
      <c r="AH343" s="101"/>
      <c r="AI343" s="101"/>
      <c r="AJ343" s="101"/>
      <c r="AK343" s="101"/>
      <c r="AL343" s="101"/>
    </row>
    <row r="344" spans="13:38" x14ac:dyDescent="0.35">
      <c r="M344" s="101"/>
      <c r="N344" s="101"/>
      <c r="O344" s="101"/>
      <c r="P344" s="101"/>
      <c r="Q344" s="101"/>
      <c r="R344" s="101"/>
      <c r="S344" s="101"/>
      <c r="T344" s="101"/>
      <c r="AE344" s="101"/>
      <c r="AF344" s="101"/>
      <c r="AG344" s="101"/>
      <c r="AH344" s="101"/>
      <c r="AI344" s="101"/>
      <c r="AJ344" s="101"/>
      <c r="AK344" s="101"/>
      <c r="AL344" s="101"/>
    </row>
    <row r="345" spans="13:38" x14ac:dyDescent="0.35">
      <c r="M345" s="101"/>
      <c r="N345" s="101"/>
      <c r="O345" s="101"/>
      <c r="P345" s="101"/>
      <c r="Q345" s="101"/>
      <c r="R345" s="101"/>
      <c r="S345" s="101"/>
      <c r="T345" s="101"/>
      <c r="AE345" s="101"/>
      <c r="AF345" s="101"/>
      <c r="AG345" s="101"/>
      <c r="AH345" s="101"/>
      <c r="AI345" s="101"/>
      <c r="AJ345" s="101"/>
      <c r="AK345" s="101"/>
      <c r="AL345" s="101"/>
    </row>
    <row r="346" spans="13:38" x14ac:dyDescent="0.35">
      <c r="M346" s="101"/>
      <c r="N346" s="101"/>
      <c r="O346" s="101"/>
      <c r="P346" s="101"/>
      <c r="Q346" s="101"/>
      <c r="R346" s="101"/>
      <c r="S346" s="101"/>
      <c r="T346" s="101"/>
      <c r="AE346" s="101"/>
      <c r="AF346" s="101"/>
      <c r="AG346" s="101"/>
      <c r="AH346" s="101"/>
      <c r="AI346" s="101"/>
      <c r="AJ346" s="101"/>
      <c r="AK346" s="101"/>
      <c r="AL346" s="101"/>
    </row>
    <row r="347" spans="13:38" x14ac:dyDescent="0.35">
      <c r="M347" s="101"/>
      <c r="N347" s="101"/>
      <c r="O347" s="101"/>
      <c r="P347" s="101"/>
      <c r="Q347" s="101"/>
      <c r="R347" s="101"/>
      <c r="S347" s="101"/>
      <c r="T347" s="101"/>
      <c r="AE347" s="101"/>
      <c r="AF347" s="101"/>
      <c r="AG347" s="101"/>
      <c r="AH347" s="101"/>
      <c r="AI347" s="101"/>
      <c r="AJ347" s="101"/>
      <c r="AK347" s="101"/>
      <c r="AL347" s="101"/>
    </row>
    <row r="348" spans="13:38" x14ac:dyDescent="0.35">
      <c r="M348" s="101"/>
      <c r="N348" s="101"/>
      <c r="O348" s="101"/>
      <c r="P348" s="101"/>
      <c r="Q348" s="101"/>
      <c r="R348" s="101"/>
      <c r="S348" s="101"/>
      <c r="T348" s="101"/>
      <c r="AE348" s="101"/>
      <c r="AF348" s="101"/>
      <c r="AG348" s="101"/>
      <c r="AH348" s="101"/>
      <c r="AI348" s="101"/>
      <c r="AJ348" s="101"/>
      <c r="AK348" s="101"/>
      <c r="AL348" s="101"/>
    </row>
    <row r="349" spans="13:38" x14ac:dyDescent="0.35">
      <c r="M349" s="101"/>
      <c r="N349" s="101"/>
      <c r="O349" s="101"/>
      <c r="P349" s="101"/>
      <c r="Q349" s="101"/>
      <c r="R349" s="101"/>
      <c r="S349" s="101"/>
      <c r="T349" s="101"/>
      <c r="AE349" s="101"/>
      <c r="AF349" s="101"/>
      <c r="AG349" s="101"/>
      <c r="AH349" s="101"/>
      <c r="AI349" s="101"/>
      <c r="AJ349" s="101"/>
      <c r="AK349" s="101"/>
      <c r="AL349" s="101"/>
    </row>
    <row r="350" spans="13:38" x14ac:dyDescent="0.35">
      <c r="M350" s="101"/>
      <c r="N350" s="101"/>
      <c r="O350" s="101"/>
      <c r="P350" s="101"/>
      <c r="Q350" s="101"/>
      <c r="R350" s="101"/>
      <c r="S350" s="101"/>
      <c r="T350" s="101"/>
      <c r="AE350" s="101"/>
      <c r="AF350" s="101"/>
      <c r="AG350" s="101"/>
      <c r="AH350" s="101"/>
      <c r="AI350" s="101"/>
      <c r="AJ350" s="101"/>
      <c r="AK350" s="101"/>
      <c r="AL350" s="101"/>
    </row>
    <row r="351" spans="13:38" x14ac:dyDescent="0.35">
      <c r="M351" s="101"/>
      <c r="N351" s="101"/>
      <c r="O351" s="101"/>
      <c r="P351" s="101"/>
      <c r="Q351" s="101"/>
      <c r="R351" s="101"/>
      <c r="S351" s="101"/>
      <c r="T351" s="101"/>
      <c r="AE351" s="101"/>
      <c r="AF351" s="101"/>
      <c r="AG351" s="101"/>
      <c r="AH351" s="101"/>
      <c r="AI351" s="101"/>
      <c r="AJ351" s="101"/>
      <c r="AK351" s="101"/>
      <c r="AL351" s="101"/>
    </row>
    <row r="352" spans="13:38" x14ac:dyDescent="0.35">
      <c r="M352" s="101"/>
      <c r="N352" s="101"/>
      <c r="O352" s="101"/>
      <c r="P352" s="101"/>
      <c r="Q352" s="101"/>
      <c r="R352" s="101"/>
      <c r="S352" s="101"/>
      <c r="T352" s="101"/>
      <c r="AE352" s="101"/>
      <c r="AF352" s="101"/>
      <c r="AG352" s="101"/>
      <c r="AH352" s="101"/>
      <c r="AI352" s="101"/>
      <c r="AJ352" s="101"/>
      <c r="AK352" s="101"/>
      <c r="AL352" s="101"/>
    </row>
    <row r="353" spans="13:38" x14ac:dyDescent="0.35">
      <c r="M353" s="101"/>
      <c r="N353" s="101"/>
      <c r="O353" s="101"/>
      <c r="P353" s="101"/>
      <c r="Q353" s="101"/>
      <c r="R353" s="101"/>
      <c r="S353" s="101"/>
      <c r="T353" s="101"/>
      <c r="AE353" s="101"/>
      <c r="AF353" s="101"/>
      <c r="AG353" s="101"/>
      <c r="AH353" s="101"/>
      <c r="AI353" s="101"/>
      <c r="AJ353" s="101"/>
      <c r="AK353" s="101"/>
      <c r="AL353" s="101"/>
    </row>
    <row r="354" spans="13:38" x14ac:dyDescent="0.35">
      <c r="M354" s="101"/>
      <c r="N354" s="101"/>
      <c r="O354" s="101"/>
      <c r="P354" s="101"/>
      <c r="Q354" s="101"/>
      <c r="R354" s="101"/>
      <c r="S354" s="101"/>
      <c r="T354" s="101"/>
      <c r="AE354" s="101"/>
      <c r="AF354" s="101"/>
      <c r="AG354" s="101"/>
      <c r="AH354" s="101"/>
      <c r="AI354" s="101"/>
      <c r="AJ354" s="101"/>
      <c r="AK354" s="101"/>
      <c r="AL354" s="101"/>
    </row>
    <row r="355" spans="13:38" x14ac:dyDescent="0.35">
      <c r="M355" s="101"/>
      <c r="N355" s="101"/>
      <c r="O355" s="101"/>
      <c r="P355" s="101"/>
      <c r="Q355" s="101"/>
      <c r="R355" s="101"/>
      <c r="S355" s="101"/>
      <c r="T355" s="101"/>
      <c r="AE355" s="101"/>
      <c r="AF355" s="101"/>
      <c r="AG355" s="101"/>
      <c r="AH355" s="101"/>
      <c r="AI355" s="101"/>
      <c r="AJ355" s="101"/>
      <c r="AK355" s="101"/>
      <c r="AL355" s="101"/>
    </row>
    <row r="356" spans="13:38" x14ac:dyDescent="0.35">
      <c r="M356" s="101"/>
      <c r="N356" s="101"/>
      <c r="O356" s="101"/>
      <c r="P356" s="101"/>
      <c r="Q356" s="101"/>
      <c r="R356" s="101"/>
      <c r="S356" s="101"/>
      <c r="T356" s="101"/>
      <c r="AE356" s="101"/>
      <c r="AF356" s="101"/>
      <c r="AG356" s="101"/>
      <c r="AH356" s="101"/>
      <c r="AI356" s="101"/>
      <c r="AJ356" s="101"/>
      <c r="AK356" s="101"/>
      <c r="AL356" s="101"/>
    </row>
    <row r="357" spans="13:38" x14ac:dyDescent="0.35">
      <c r="M357" s="101"/>
      <c r="N357" s="101"/>
      <c r="O357" s="101"/>
      <c r="P357" s="101"/>
      <c r="Q357" s="101"/>
      <c r="R357" s="101"/>
      <c r="S357" s="101"/>
      <c r="T357" s="101"/>
      <c r="AE357" s="101"/>
      <c r="AF357" s="101"/>
      <c r="AG357" s="101"/>
      <c r="AH357" s="101"/>
      <c r="AI357" s="101"/>
      <c r="AJ357" s="101"/>
      <c r="AK357" s="101"/>
      <c r="AL357" s="101"/>
    </row>
    <row r="358" spans="13:38" x14ac:dyDescent="0.35">
      <c r="M358" s="101"/>
      <c r="N358" s="101"/>
      <c r="O358" s="101"/>
      <c r="P358" s="101"/>
      <c r="Q358" s="101"/>
      <c r="R358" s="101"/>
      <c r="S358" s="101"/>
      <c r="T358" s="101"/>
      <c r="AE358" s="101"/>
      <c r="AF358" s="101"/>
      <c r="AG358" s="101"/>
      <c r="AH358" s="101"/>
      <c r="AI358" s="101"/>
      <c r="AJ358" s="101"/>
      <c r="AK358" s="101"/>
      <c r="AL358" s="101"/>
    </row>
    <row r="359" spans="13:38" x14ac:dyDescent="0.35">
      <c r="M359" s="101"/>
      <c r="N359" s="101"/>
      <c r="O359" s="101"/>
      <c r="P359" s="101"/>
      <c r="Q359" s="101"/>
      <c r="R359" s="101"/>
      <c r="S359" s="101"/>
      <c r="T359" s="101"/>
      <c r="AE359" s="101"/>
      <c r="AF359" s="101"/>
      <c r="AG359" s="101"/>
      <c r="AH359" s="101"/>
      <c r="AI359" s="101"/>
      <c r="AJ359" s="101"/>
      <c r="AK359" s="101"/>
      <c r="AL359" s="101"/>
    </row>
    <row r="360" spans="13:38" x14ac:dyDescent="0.35">
      <c r="M360" s="101"/>
      <c r="N360" s="101"/>
      <c r="O360" s="101"/>
      <c r="P360" s="101"/>
      <c r="Q360" s="101"/>
      <c r="R360" s="101"/>
      <c r="S360" s="101"/>
      <c r="T360" s="101"/>
      <c r="AE360" s="101"/>
      <c r="AF360" s="101"/>
      <c r="AG360" s="101"/>
      <c r="AH360" s="101"/>
      <c r="AI360" s="101"/>
      <c r="AJ360" s="101"/>
      <c r="AK360" s="101"/>
      <c r="AL360" s="101"/>
    </row>
    <row r="361" spans="13:38" x14ac:dyDescent="0.35">
      <c r="M361" s="101"/>
      <c r="N361" s="101"/>
      <c r="O361" s="101"/>
      <c r="P361" s="101"/>
      <c r="Q361" s="101"/>
      <c r="R361" s="101"/>
      <c r="S361" s="101"/>
      <c r="T361" s="101"/>
      <c r="AE361" s="101"/>
      <c r="AF361" s="101"/>
      <c r="AG361" s="101"/>
      <c r="AH361" s="101"/>
      <c r="AI361" s="101"/>
      <c r="AJ361" s="101"/>
      <c r="AK361" s="101"/>
      <c r="AL361" s="101"/>
    </row>
    <row r="362" spans="13:38" x14ac:dyDescent="0.35">
      <c r="M362" s="101"/>
      <c r="N362" s="101"/>
      <c r="O362" s="101"/>
      <c r="P362" s="101"/>
      <c r="Q362" s="101"/>
      <c r="R362" s="101"/>
      <c r="S362" s="101"/>
      <c r="T362" s="101"/>
      <c r="AE362" s="101"/>
      <c r="AF362" s="101"/>
      <c r="AG362" s="101"/>
      <c r="AH362" s="101"/>
      <c r="AI362" s="101"/>
      <c r="AJ362" s="101"/>
      <c r="AK362" s="101"/>
      <c r="AL362" s="101"/>
    </row>
    <row r="363" spans="13:38" x14ac:dyDescent="0.35">
      <c r="M363" s="101"/>
      <c r="N363" s="101"/>
      <c r="O363" s="101"/>
      <c r="P363" s="101"/>
      <c r="Q363" s="101"/>
      <c r="R363" s="101"/>
      <c r="S363" s="101"/>
      <c r="T363" s="101"/>
      <c r="AE363" s="101"/>
      <c r="AF363" s="101"/>
      <c r="AG363" s="101"/>
      <c r="AH363" s="101"/>
      <c r="AI363" s="101"/>
      <c r="AJ363" s="101"/>
      <c r="AK363" s="101"/>
      <c r="AL363" s="101"/>
    </row>
    <row r="364" spans="13:38" x14ac:dyDescent="0.35">
      <c r="M364" s="101"/>
      <c r="N364" s="101"/>
      <c r="O364" s="101"/>
      <c r="P364" s="101"/>
      <c r="Q364" s="101"/>
      <c r="R364" s="101"/>
      <c r="S364" s="101"/>
      <c r="T364" s="101"/>
      <c r="AE364" s="101"/>
      <c r="AF364" s="101"/>
      <c r="AG364" s="101"/>
      <c r="AH364" s="101"/>
      <c r="AI364" s="101"/>
      <c r="AJ364" s="101"/>
      <c r="AK364" s="101"/>
      <c r="AL364" s="101"/>
    </row>
    <row r="365" spans="13:38" x14ac:dyDescent="0.35">
      <c r="M365" s="101"/>
      <c r="N365" s="101"/>
      <c r="O365" s="101"/>
      <c r="P365" s="101"/>
      <c r="Q365" s="101"/>
      <c r="R365" s="101"/>
      <c r="S365" s="101"/>
      <c r="T365" s="101"/>
      <c r="AE365" s="101"/>
      <c r="AF365" s="101"/>
      <c r="AG365" s="101"/>
      <c r="AH365" s="101"/>
      <c r="AI365" s="101"/>
      <c r="AJ365" s="101"/>
      <c r="AK365" s="101"/>
      <c r="AL365" s="101"/>
    </row>
    <row r="366" spans="13:38" x14ac:dyDescent="0.35">
      <c r="M366" s="101"/>
      <c r="N366" s="101"/>
      <c r="O366" s="101"/>
      <c r="P366" s="101"/>
      <c r="Q366" s="101"/>
      <c r="R366" s="101"/>
      <c r="S366" s="101"/>
      <c r="T366" s="101"/>
      <c r="AE366" s="101"/>
      <c r="AF366" s="101"/>
      <c r="AG366" s="101"/>
      <c r="AH366" s="101"/>
      <c r="AI366" s="101"/>
      <c r="AJ366" s="101"/>
      <c r="AK366" s="101"/>
      <c r="AL366" s="101"/>
    </row>
    <row r="367" spans="13:38" x14ac:dyDescent="0.35">
      <c r="M367" s="101"/>
      <c r="N367" s="101"/>
      <c r="O367" s="101"/>
      <c r="P367" s="101"/>
      <c r="Q367" s="101"/>
      <c r="R367" s="101"/>
      <c r="S367" s="101"/>
      <c r="T367" s="101"/>
      <c r="AE367" s="101"/>
      <c r="AF367" s="101"/>
      <c r="AG367" s="101"/>
      <c r="AH367" s="101"/>
      <c r="AI367" s="101"/>
      <c r="AJ367" s="101"/>
      <c r="AK367" s="101"/>
      <c r="AL367" s="101"/>
    </row>
    <row r="368" spans="13:38" x14ac:dyDescent="0.35">
      <c r="M368" s="101"/>
      <c r="N368" s="101"/>
      <c r="O368" s="101"/>
      <c r="P368" s="101"/>
      <c r="Q368" s="101"/>
      <c r="R368" s="101"/>
      <c r="S368" s="101"/>
      <c r="T368" s="101"/>
      <c r="AE368" s="101"/>
      <c r="AF368" s="101"/>
      <c r="AG368" s="101"/>
      <c r="AH368" s="101"/>
      <c r="AI368" s="101"/>
      <c r="AJ368" s="101"/>
      <c r="AK368" s="101"/>
      <c r="AL368" s="101"/>
    </row>
    <row r="369" spans="13:38" x14ac:dyDescent="0.35">
      <c r="M369" s="101"/>
      <c r="N369" s="101"/>
      <c r="O369" s="101"/>
      <c r="P369" s="101"/>
      <c r="Q369" s="101"/>
      <c r="R369" s="101"/>
      <c r="S369" s="101"/>
      <c r="T369" s="101"/>
      <c r="AE369" s="101"/>
      <c r="AF369" s="101"/>
      <c r="AG369" s="101"/>
      <c r="AH369" s="101"/>
      <c r="AI369" s="101"/>
      <c r="AJ369" s="101"/>
      <c r="AK369" s="101"/>
      <c r="AL369" s="101"/>
    </row>
    <row r="370" spans="13:38" x14ac:dyDescent="0.35">
      <c r="M370" s="101"/>
      <c r="N370" s="101"/>
      <c r="O370" s="101"/>
      <c r="P370" s="101"/>
      <c r="Q370" s="101"/>
      <c r="R370" s="101"/>
      <c r="S370" s="101"/>
      <c r="T370" s="101"/>
      <c r="AE370" s="101"/>
      <c r="AF370" s="101"/>
      <c r="AG370" s="101"/>
      <c r="AH370" s="101"/>
      <c r="AI370" s="101"/>
      <c r="AJ370" s="101"/>
      <c r="AK370" s="101"/>
      <c r="AL370" s="101"/>
    </row>
    <row r="371" spans="13:38" x14ac:dyDescent="0.35">
      <c r="M371" s="101"/>
      <c r="N371" s="101"/>
      <c r="O371" s="101"/>
      <c r="P371" s="101"/>
      <c r="Q371" s="101"/>
      <c r="R371" s="101"/>
      <c r="S371" s="101"/>
      <c r="T371" s="101"/>
      <c r="AE371" s="101"/>
      <c r="AF371" s="101"/>
      <c r="AG371" s="101"/>
      <c r="AH371" s="101"/>
      <c r="AI371" s="101"/>
      <c r="AJ371" s="101"/>
      <c r="AK371" s="101"/>
      <c r="AL371" s="101"/>
    </row>
    <row r="372" spans="13:38" x14ac:dyDescent="0.35">
      <c r="M372" s="101"/>
      <c r="N372" s="101"/>
      <c r="O372" s="101"/>
      <c r="P372" s="101"/>
      <c r="Q372" s="101"/>
      <c r="R372" s="101"/>
      <c r="S372" s="101"/>
      <c r="T372" s="101"/>
      <c r="AE372" s="101"/>
      <c r="AF372" s="101"/>
      <c r="AG372" s="101"/>
      <c r="AH372" s="101"/>
      <c r="AI372" s="101"/>
      <c r="AJ372" s="101"/>
      <c r="AK372" s="101"/>
      <c r="AL372" s="101"/>
    </row>
    <row r="373" spans="13:38" x14ac:dyDescent="0.35">
      <c r="M373" s="101"/>
      <c r="N373" s="101"/>
      <c r="O373" s="101"/>
      <c r="P373" s="101"/>
      <c r="Q373" s="101"/>
      <c r="R373" s="101"/>
      <c r="S373" s="101"/>
      <c r="T373" s="101"/>
      <c r="AE373" s="101"/>
      <c r="AF373" s="101"/>
      <c r="AG373" s="101"/>
      <c r="AH373" s="101"/>
      <c r="AI373" s="101"/>
      <c r="AJ373" s="101"/>
      <c r="AK373" s="101"/>
      <c r="AL373" s="101"/>
    </row>
    <row r="374" spans="13:38" x14ac:dyDescent="0.35">
      <c r="M374" s="101"/>
      <c r="N374" s="101"/>
      <c r="O374" s="101"/>
      <c r="P374" s="101"/>
      <c r="Q374" s="101"/>
      <c r="R374" s="101"/>
      <c r="S374" s="101"/>
      <c r="T374" s="101"/>
      <c r="AE374" s="101"/>
      <c r="AF374" s="101"/>
      <c r="AG374" s="101"/>
      <c r="AH374" s="101"/>
      <c r="AI374" s="101"/>
      <c r="AJ374" s="101"/>
      <c r="AK374" s="101"/>
      <c r="AL374" s="101"/>
    </row>
    <row r="375" spans="13:38" x14ac:dyDescent="0.35">
      <c r="M375" s="101"/>
      <c r="N375" s="101"/>
      <c r="O375" s="101"/>
      <c r="P375" s="101"/>
      <c r="Q375" s="101"/>
      <c r="R375" s="101"/>
      <c r="S375" s="101"/>
      <c r="T375" s="101"/>
      <c r="AE375" s="101"/>
      <c r="AF375" s="101"/>
      <c r="AG375" s="101"/>
      <c r="AH375" s="101"/>
      <c r="AI375" s="101"/>
      <c r="AJ375" s="101"/>
      <c r="AK375" s="101"/>
      <c r="AL375" s="101"/>
    </row>
    <row r="376" spans="13:38" x14ac:dyDescent="0.35">
      <c r="M376" s="101"/>
      <c r="N376" s="101"/>
      <c r="O376" s="101"/>
      <c r="P376" s="101"/>
      <c r="Q376" s="101"/>
      <c r="R376" s="101"/>
      <c r="S376" s="101"/>
      <c r="T376" s="101"/>
      <c r="AE376" s="101"/>
      <c r="AF376" s="101"/>
      <c r="AG376" s="101"/>
      <c r="AH376" s="101"/>
      <c r="AI376" s="101"/>
      <c r="AJ376" s="101"/>
      <c r="AK376" s="101"/>
      <c r="AL376" s="101"/>
    </row>
    <row r="377" spans="13:38" x14ac:dyDescent="0.35">
      <c r="M377" s="101"/>
      <c r="N377" s="101"/>
      <c r="O377" s="101"/>
      <c r="P377" s="101"/>
      <c r="Q377" s="101"/>
      <c r="R377" s="101"/>
      <c r="S377" s="101"/>
      <c r="T377" s="101"/>
      <c r="AE377" s="101"/>
      <c r="AF377" s="101"/>
      <c r="AG377" s="101"/>
      <c r="AH377" s="101"/>
      <c r="AI377" s="101"/>
      <c r="AJ377" s="101"/>
      <c r="AK377" s="101"/>
      <c r="AL377" s="101"/>
    </row>
    <row r="378" spans="13:38" x14ac:dyDescent="0.35">
      <c r="M378" s="101"/>
      <c r="N378" s="101"/>
      <c r="O378" s="101"/>
      <c r="P378" s="101"/>
      <c r="Q378" s="101"/>
      <c r="R378" s="101"/>
      <c r="S378" s="101"/>
      <c r="T378" s="101"/>
      <c r="AE378" s="101"/>
      <c r="AF378" s="101"/>
      <c r="AG378" s="101"/>
      <c r="AH378" s="101"/>
      <c r="AI378" s="101"/>
      <c r="AJ378" s="101"/>
      <c r="AK378" s="101"/>
      <c r="AL378" s="101"/>
    </row>
    <row r="379" spans="13:38" x14ac:dyDescent="0.35">
      <c r="M379" s="101"/>
      <c r="N379" s="101"/>
      <c r="O379" s="101"/>
      <c r="P379" s="101"/>
      <c r="Q379" s="101"/>
      <c r="R379" s="101"/>
      <c r="S379" s="101"/>
      <c r="T379" s="101"/>
      <c r="AE379" s="101"/>
      <c r="AF379" s="101"/>
      <c r="AG379" s="101"/>
      <c r="AH379" s="101"/>
      <c r="AI379" s="101"/>
      <c r="AJ379" s="101"/>
      <c r="AK379" s="101"/>
      <c r="AL379" s="101"/>
    </row>
    <row r="380" spans="13:38" x14ac:dyDescent="0.35">
      <c r="M380" s="101"/>
      <c r="N380" s="101"/>
      <c r="O380" s="101"/>
      <c r="P380" s="101"/>
      <c r="Q380" s="101"/>
      <c r="R380" s="101"/>
      <c r="S380" s="101"/>
      <c r="T380" s="101"/>
      <c r="AE380" s="101"/>
      <c r="AF380" s="101"/>
      <c r="AG380" s="101"/>
      <c r="AH380" s="101"/>
      <c r="AI380" s="101"/>
      <c r="AJ380" s="101"/>
      <c r="AK380" s="101"/>
      <c r="AL380" s="101"/>
    </row>
    <row r="381" spans="13:38" x14ac:dyDescent="0.35">
      <c r="M381" s="101"/>
      <c r="N381" s="101"/>
      <c r="O381" s="101"/>
      <c r="P381" s="101"/>
      <c r="Q381" s="101"/>
      <c r="R381" s="101"/>
      <c r="S381" s="101"/>
      <c r="T381" s="101"/>
      <c r="AE381" s="101"/>
      <c r="AF381" s="101"/>
      <c r="AG381" s="101"/>
      <c r="AH381" s="101"/>
      <c r="AI381" s="101"/>
      <c r="AJ381" s="101"/>
      <c r="AK381" s="101"/>
      <c r="AL381" s="101"/>
    </row>
    <row r="382" spans="13:38" x14ac:dyDescent="0.35">
      <c r="M382" s="101"/>
      <c r="N382" s="101"/>
      <c r="O382" s="101"/>
      <c r="P382" s="101"/>
      <c r="Q382" s="101"/>
      <c r="R382" s="101"/>
      <c r="S382" s="101"/>
      <c r="T382" s="101"/>
      <c r="AE382" s="101"/>
      <c r="AF382" s="101"/>
      <c r="AG382" s="101"/>
      <c r="AH382" s="101"/>
      <c r="AI382" s="101"/>
      <c r="AJ382" s="101"/>
      <c r="AK382" s="101"/>
      <c r="AL382" s="101"/>
    </row>
    <row r="383" spans="13:38" x14ac:dyDescent="0.35">
      <c r="M383" s="101"/>
      <c r="N383" s="101"/>
      <c r="O383" s="101"/>
      <c r="P383" s="101"/>
      <c r="Q383" s="101"/>
      <c r="R383" s="101"/>
      <c r="S383" s="101"/>
      <c r="T383" s="101"/>
      <c r="AE383" s="101"/>
      <c r="AF383" s="101"/>
      <c r="AG383" s="101"/>
      <c r="AH383" s="101"/>
      <c r="AI383" s="101"/>
      <c r="AJ383" s="101"/>
      <c r="AK383" s="101"/>
      <c r="AL383" s="101"/>
    </row>
    <row r="384" spans="13:38" x14ac:dyDescent="0.35">
      <c r="M384" s="101"/>
      <c r="N384" s="101"/>
      <c r="O384" s="101"/>
      <c r="P384" s="101"/>
      <c r="Q384" s="101"/>
      <c r="R384" s="101"/>
      <c r="S384" s="101"/>
      <c r="T384" s="101"/>
      <c r="AE384" s="101"/>
      <c r="AF384" s="101"/>
      <c r="AG384" s="101"/>
      <c r="AH384" s="101"/>
      <c r="AI384" s="101"/>
      <c r="AJ384" s="101"/>
      <c r="AK384" s="101"/>
      <c r="AL384" s="101"/>
    </row>
    <row r="385" spans="13:38" x14ac:dyDescent="0.35">
      <c r="M385" s="101"/>
      <c r="N385" s="101"/>
      <c r="O385" s="101"/>
      <c r="P385" s="101"/>
      <c r="Q385" s="101"/>
      <c r="R385" s="101"/>
      <c r="S385" s="101"/>
      <c r="T385" s="101"/>
      <c r="AE385" s="101"/>
      <c r="AF385" s="101"/>
      <c r="AG385" s="101"/>
      <c r="AH385" s="101"/>
      <c r="AI385" s="101"/>
      <c r="AJ385" s="101"/>
      <c r="AK385" s="101"/>
      <c r="AL385" s="101"/>
    </row>
    <row r="386" spans="13:38" x14ac:dyDescent="0.35">
      <c r="M386" s="101"/>
      <c r="N386" s="101"/>
      <c r="O386" s="101"/>
      <c r="P386" s="101"/>
      <c r="Q386" s="101"/>
      <c r="R386" s="101"/>
      <c r="S386" s="101"/>
      <c r="T386" s="101"/>
      <c r="AE386" s="101"/>
      <c r="AF386" s="101"/>
      <c r="AG386" s="101"/>
      <c r="AH386" s="101"/>
      <c r="AI386" s="101"/>
      <c r="AJ386" s="101"/>
      <c r="AK386" s="101"/>
      <c r="AL386" s="101"/>
    </row>
    <row r="387" spans="13:38" x14ac:dyDescent="0.35">
      <c r="M387" s="101"/>
      <c r="N387" s="101"/>
      <c r="O387" s="101"/>
      <c r="P387" s="101"/>
      <c r="Q387" s="101"/>
      <c r="R387" s="101"/>
      <c r="S387" s="101"/>
      <c r="T387" s="101"/>
      <c r="AE387" s="101"/>
      <c r="AF387" s="101"/>
      <c r="AG387" s="101"/>
      <c r="AH387" s="101"/>
      <c r="AI387" s="101"/>
      <c r="AJ387" s="101"/>
      <c r="AK387" s="101"/>
      <c r="AL387" s="101"/>
    </row>
    <row r="388" spans="13:38" x14ac:dyDescent="0.35">
      <c r="M388" s="101"/>
      <c r="N388" s="101"/>
      <c r="O388" s="101"/>
      <c r="P388" s="101"/>
      <c r="Q388" s="101"/>
      <c r="R388" s="101"/>
      <c r="S388" s="101"/>
      <c r="T388" s="101"/>
      <c r="AE388" s="101"/>
      <c r="AF388" s="101"/>
      <c r="AG388" s="101"/>
      <c r="AH388" s="101"/>
      <c r="AI388" s="101"/>
      <c r="AJ388" s="101"/>
      <c r="AK388" s="101"/>
      <c r="AL388" s="101"/>
    </row>
    <row r="389" spans="13:38" x14ac:dyDescent="0.35">
      <c r="M389" s="101"/>
      <c r="N389" s="101"/>
      <c r="O389" s="101"/>
      <c r="P389" s="101"/>
      <c r="Q389" s="101"/>
      <c r="R389" s="101"/>
      <c r="S389" s="101"/>
      <c r="T389" s="101"/>
      <c r="AE389" s="101"/>
      <c r="AF389" s="101"/>
      <c r="AG389" s="101"/>
      <c r="AH389" s="101"/>
      <c r="AI389" s="101"/>
      <c r="AJ389" s="101"/>
      <c r="AK389" s="101"/>
      <c r="AL389" s="101"/>
    </row>
    <row r="390" spans="13:38" x14ac:dyDescent="0.35">
      <c r="M390" s="101"/>
      <c r="N390" s="101"/>
      <c r="O390" s="101"/>
      <c r="P390" s="101"/>
      <c r="Q390" s="101"/>
      <c r="R390" s="101"/>
      <c r="S390" s="101"/>
      <c r="T390" s="101"/>
      <c r="AE390" s="101"/>
      <c r="AF390" s="101"/>
      <c r="AG390" s="101"/>
      <c r="AH390" s="101"/>
      <c r="AI390" s="101"/>
      <c r="AJ390" s="101"/>
      <c r="AK390" s="101"/>
      <c r="AL390" s="101"/>
    </row>
    <row r="391" spans="13:38" x14ac:dyDescent="0.35">
      <c r="M391" s="101"/>
      <c r="N391" s="101"/>
      <c r="O391" s="101"/>
      <c r="P391" s="101"/>
      <c r="Q391" s="101"/>
      <c r="R391" s="101"/>
      <c r="S391" s="101"/>
      <c r="T391" s="101"/>
      <c r="AE391" s="101"/>
      <c r="AF391" s="101"/>
      <c r="AG391" s="101"/>
      <c r="AH391" s="101"/>
      <c r="AI391" s="101"/>
      <c r="AJ391" s="101"/>
      <c r="AK391" s="101"/>
      <c r="AL391" s="101"/>
    </row>
    <row r="392" spans="13:38" x14ac:dyDescent="0.35">
      <c r="M392" s="101"/>
      <c r="N392" s="101"/>
      <c r="O392" s="101"/>
      <c r="P392" s="101"/>
      <c r="Q392" s="101"/>
      <c r="R392" s="101"/>
      <c r="S392" s="101"/>
      <c r="T392" s="101"/>
      <c r="AE392" s="101"/>
      <c r="AF392" s="101"/>
      <c r="AG392" s="101"/>
      <c r="AH392" s="101"/>
      <c r="AI392" s="101"/>
      <c r="AJ392" s="101"/>
      <c r="AK392" s="101"/>
      <c r="AL392" s="101"/>
    </row>
    <row r="393" spans="13:38" x14ac:dyDescent="0.35">
      <c r="M393" s="101"/>
      <c r="N393" s="101"/>
      <c r="O393" s="101"/>
      <c r="P393" s="101"/>
      <c r="Q393" s="101"/>
      <c r="R393" s="101"/>
      <c r="S393" s="101"/>
      <c r="T393" s="101"/>
      <c r="AE393" s="101"/>
      <c r="AF393" s="101"/>
      <c r="AG393" s="101"/>
      <c r="AH393" s="101"/>
      <c r="AI393" s="101"/>
      <c r="AJ393" s="101"/>
      <c r="AK393" s="101"/>
      <c r="AL393" s="101"/>
    </row>
    <row r="394" spans="13:38" x14ac:dyDescent="0.35">
      <c r="M394" s="101"/>
      <c r="N394" s="101"/>
      <c r="O394" s="101"/>
      <c r="P394" s="101"/>
      <c r="Q394" s="101"/>
      <c r="R394" s="101"/>
      <c r="S394" s="101"/>
      <c r="T394" s="101"/>
      <c r="AE394" s="101"/>
      <c r="AF394" s="101"/>
      <c r="AG394" s="101"/>
      <c r="AH394" s="101"/>
      <c r="AI394" s="101"/>
      <c r="AJ394" s="101"/>
      <c r="AK394" s="101"/>
      <c r="AL394" s="101"/>
    </row>
    <row r="395" spans="13:38" x14ac:dyDescent="0.35">
      <c r="M395" s="101"/>
      <c r="N395" s="101"/>
      <c r="O395" s="101"/>
      <c r="P395" s="101"/>
      <c r="Q395" s="101"/>
      <c r="R395" s="101"/>
      <c r="S395" s="101"/>
      <c r="T395" s="101"/>
      <c r="AE395" s="101"/>
      <c r="AF395" s="101"/>
      <c r="AG395" s="101"/>
      <c r="AH395" s="101"/>
      <c r="AI395" s="101"/>
      <c r="AJ395" s="101"/>
      <c r="AK395" s="101"/>
      <c r="AL395" s="101"/>
    </row>
    <row r="396" spans="13:38" x14ac:dyDescent="0.35">
      <c r="M396" s="101"/>
      <c r="N396" s="101"/>
      <c r="O396" s="101"/>
      <c r="P396" s="101"/>
      <c r="Q396" s="101"/>
      <c r="R396" s="101"/>
      <c r="S396" s="101"/>
      <c r="T396" s="101"/>
      <c r="AE396" s="101"/>
      <c r="AF396" s="101"/>
      <c r="AG396" s="101"/>
      <c r="AH396" s="101"/>
      <c r="AI396" s="101"/>
      <c r="AJ396" s="101"/>
      <c r="AK396" s="101"/>
      <c r="AL396" s="101"/>
    </row>
    <row r="397" spans="13:38" x14ac:dyDescent="0.35">
      <c r="M397" s="101"/>
      <c r="N397" s="101"/>
      <c r="O397" s="101"/>
      <c r="P397" s="101"/>
      <c r="Q397" s="101"/>
      <c r="R397" s="101"/>
      <c r="S397" s="101"/>
      <c r="T397" s="101"/>
      <c r="AE397" s="101"/>
      <c r="AF397" s="101"/>
      <c r="AG397" s="101"/>
      <c r="AH397" s="101"/>
      <c r="AI397" s="101"/>
      <c r="AJ397" s="101"/>
      <c r="AK397" s="101"/>
      <c r="AL397" s="101"/>
    </row>
    <row r="398" spans="13:38" x14ac:dyDescent="0.35">
      <c r="M398" s="101"/>
      <c r="N398" s="101"/>
      <c r="O398" s="101"/>
      <c r="P398" s="101"/>
      <c r="Q398" s="101"/>
      <c r="R398" s="101"/>
      <c r="S398" s="101"/>
      <c r="T398" s="101"/>
      <c r="AE398" s="101"/>
      <c r="AF398" s="101"/>
      <c r="AG398" s="101"/>
      <c r="AH398" s="101"/>
      <c r="AI398" s="101"/>
      <c r="AJ398" s="101"/>
      <c r="AK398" s="101"/>
      <c r="AL398" s="101"/>
    </row>
    <row r="399" spans="13:38" x14ac:dyDescent="0.35">
      <c r="M399" s="101"/>
      <c r="N399" s="101"/>
      <c r="O399" s="101"/>
      <c r="P399" s="101"/>
      <c r="Q399" s="101"/>
      <c r="R399" s="101"/>
      <c r="S399" s="101"/>
      <c r="T399" s="101"/>
      <c r="AE399" s="101"/>
      <c r="AF399" s="101"/>
      <c r="AG399" s="101"/>
      <c r="AH399" s="101"/>
      <c r="AI399" s="101"/>
      <c r="AJ399" s="101"/>
      <c r="AK399" s="101"/>
      <c r="AL399" s="101"/>
    </row>
    <row r="400" spans="13:38" x14ac:dyDescent="0.35">
      <c r="M400" s="101"/>
      <c r="N400" s="101"/>
      <c r="O400" s="101"/>
      <c r="P400" s="101"/>
      <c r="Q400" s="101"/>
      <c r="R400" s="101"/>
      <c r="S400" s="101"/>
      <c r="T400" s="101"/>
      <c r="AE400" s="101"/>
      <c r="AF400" s="101"/>
      <c r="AG400" s="101"/>
      <c r="AH400" s="101"/>
      <c r="AI400" s="101"/>
      <c r="AJ400" s="101"/>
      <c r="AK400" s="101"/>
      <c r="AL400" s="101"/>
    </row>
    <row r="401" spans="13:38" x14ac:dyDescent="0.35">
      <c r="M401" s="101"/>
      <c r="N401" s="101"/>
      <c r="O401" s="101"/>
      <c r="P401" s="101"/>
      <c r="Q401" s="101"/>
      <c r="R401" s="101"/>
      <c r="S401" s="101"/>
      <c r="T401" s="101"/>
      <c r="AE401" s="101"/>
      <c r="AF401" s="101"/>
      <c r="AG401" s="101"/>
      <c r="AH401" s="101"/>
      <c r="AI401" s="101"/>
      <c r="AJ401" s="101"/>
      <c r="AK401" s="101"/>
      <c r="AL401" s="101"/>
    </row>
    <row r="402" spans="13:38" x14ac:dyDescent="0.35">
      <c r="M402" s="101"/>
      <c r="N402" s="101"/>
      <c r="O402" s="101"/>
      <c r="P402" s="101"/>
      <c r="Q402" s="101"/>
      <c r="R402" s="101"/>
      <c r="S402" s="101"/>
      <c r="T402" s="101"/>
      <c r="AE402" s="101"/>
      <c r="AF402" s="101"/>
      <c r="AG402" s="101"/>
      <c r="AH402" s="101"/>
      <c r="AI402" s="101"/>
      <c r="AJ402" s="101"/>
      <c r="AK402" s="101"/>
      <c r="AL402" s="101"/>
    </row>
    <row r="403" spans="13:38" x14ac:dyDescent="0.35">
      <c r="M403" s="101"/>
      <c r="N403" s="101"/>
      <c r="O403" s="101"/>
      <c r="P403" s="101"/>
      <c r="Q403" s="101"/>
      <c r="R403" s="101"/>
      <c r="S403" s="101"/>
      <c r="T403" s="101"/>
      <c r="AE403" s="101"/>
      <c r="AF403" s="101"/>
      <c r="AG403" s="101"/>
      <c r="AH403" s="101"/>
      <c r="AI403" s="101"/>
      <c r="AJ403" s="101"/>
      <c r="AK403" s="101"/>
      <c r="AL403" s="101"/>
    </row>
    <row r="404" spans="13:38" x14ac:dyDescent="0.35">
      <c r="M404" s="101"/>
      <c r="N404" s="101"/>
      <c r="O404" s="101"/>
      <c r="P404" s="101"/>
      <c r="Q404" s="101"/>
      <c r="R404" s="101"/>
      <c r="S404" s="101"/>
      <c r="T404" s="101"/>
      <c r="AE404" s="101"/>
      <c r="AF404" s="101"/>
      <c r="AG404" s="101"/>
      <c r="AH404" s="101"/>
      <c r="AI404" s="101"/>
      <c r="AJ404" s="101"/>
      <c r="AK404" s="101"/>
      <c r="AL404" s="101"/>
    </row>
    <row r="405" spans="13:38" x14ac:dyDescent="0.35">
      <c r="M405" s="101"/>
      <c r="N405" s="101"/>
      <c r="O405" s="101"/>
      <c r="P405" s="101"/>
      <c r="Q405" s="101"/>
      <c r="R405" s="101"/>
      <c r="S405" s="101"/>
      <c r="T405" s="101"/>
      <c r="AE405" s="101"/>
      <c r="AF405" s="101"/>
      <c r="AG405" s="101"/>
      <c r="AH405" s="101"/>
      <c r="AI405" s="101"/>
      <c r="AJ405" s="101"/>
      <c r="AK405" s="101"/>
      <c r="AL405" s="101"/>
    </row>
    <row r="406" spans="13:38" x14ac:dyDescent="0.35">
      <c r="M406" s="101"/>
      <c r="N406" s="101"/>
      <c r="O406" s="101"/>
      <c r="P406" s="101"/>
      <c r="Q406" s="101"/>
      <c r="R406" s="101"/>
      <c r="S406" s="101"/>
      <c r="T406" s="101"/>
      <c r="AE406" s="101"/>
      <c r="AF406" s="101"/>
      <c r="AG406" s="101"/>
      <c r="AH406" s="101"/>
      <c r="AI406" s="101"/>
      <c r="AJ406" s="101"/>
      <c r="AK406" s="101"/>
      <c r="AL406" s="101"/>
    </row>
    <row r="407" spans="13:38" x14ac:dyDescent="0.35">
      <c r="M407" s="101"/>
      <c r="N407" s="101"/>
      <c r="O407" s="101"/>
      <c r="P407" s="101"/>
      <c r="Q407" s="101"/>
      <c r="R407" s="101"/>
      <c r="S407" s="101"/>
      <c r="T407" s="101"/>
      <c r="AE407" s="101"/>
      <c r="AF407" s="101"/>
      <c r="AG407" s="101"/>
      <c r="AH407" s="101"/>
      <c r="AI407" s="101"/>
      <c r="AJ407" s="101"/>
      <c r="AK407" s="101"/>
      <c r="AL407" s="101"/>
    </row>
    <row r="408" spans="13:38" x14ac:dyDescent="0.35">
      <c r="M408" s="101"/>
      <c r="N408" s="101"/>
      <c r="O408" s="101"/>
      <c r="P408" s="101"/>
      <c r="Q408" s="101"/>
      <c r="R408" s="101"/>
      <c r="S408" s="101"/>
      <c r="T408" s="101"/>
      <c r="AE408" s="101"/>
      <c r="AF408" s="101"/>
      <c r="AG408" s="101"/>
      <c r="AH408" s="101"/>
      <c r="AI408" s="101"/>
      <c r="AJ408" s="101"/>
      <c r="AK408" s="101"/>
      <c r="AL408" s="101"/>
    </row>
    <row r="409" spans="13:38" x14ac:dyDescent="0.35">
      <c r="M409" s="101"/>
      <c r="N409" s="101"/>
      <c r="O409" s="101"/>
      <c r="P409" s="101"/>
      <c r="Q409" s="101"/>
      <c r="R409" s="101"/>
      <c r="S409" s="101"/>
      <c r="T409" s="101"/>
      <c r="AE409" s="101"/>
      <c r="AF409" s="101"/>
      <c r="AG409" s="101"/>
      <c r="AH409" s="101"/>
      <c r="AI409" s="101"/>
      <c r="AJ409" s="101"/>
      <c r="AK409" s="101"/>
      <c r="AL409" s="101"/>
    </row>
    <row r="410" spans="13:38" x14ac:dyDescent="0.35">
      <c r="M410" s="101"/>
      <c r="N410" s="101"/>
      <c r="O410" s="101"/>
      <c r="P410" s="101"/>
      <c r="Q410" s="101"/>
      <c r="R410" s="101"/>
      <c r="S410" s="101"/>
      <c r="T410" s="101"/>
      <c r="AE410" s="101"/>
      <c r="AF410" s="101"/>
      <c r="AG410" s="101"/>
      <c r="AH410" s="101"/>
      <c r="AI410" s="101"/>
      <c r="AJ410" s="101"/>
      <c r="AK410" s="101"/>
      <c r="AL410" s="101"/>
    </row>
    <row r="411" spans="13:38" x14ac:dyDescent="0.35">
      <c r="M411" s="101"/>
      <c r="N411" s="101"/>
      <c r="O411" s="101"/>
      <c r="P411" s="101"/>
      <c r="Q411" s="101"/>
      <c r="R411" s="101"/>
      <c r="S411" s="101"/>
      <c r="T411" s="101"/>
      <c r="AE411" s="101"/>
      <c r="AF411" s="101"/>
      <c r="AG411" s="101"/>
      <c r="AH411" s="101"/>
      <c r="AI411" s="101"/>
      <c r="AJ411" s="101"/>
      <c r="AK411" s="101"/>
      <c r="AL411" s="101"/>
    </row>
    <row r="412" spans="13:38" x14ac:dyDescent="0.35">
      <c r="M412" s="101"/>
      <c r="N412" s="101"/>
      <c r="O412" s="101"/>
      <c r="P412" s="101"/>
      <c r="Q412" s="101"/>
      <c r="R412" s="101"/>
      <c r="S412" s="101"/>
      <c r="T412" s="101"/>
      <c r="AE412" s="101"/>
      <c r="AF412" s="101"/>
      <c r="AG412" s="101"/>
      <c r="AH412" s="101"/>
      <c r="AI412" s="101"/>
      <c r="AJ412" s="101"/>
      <c r="AK412" s="101"/>
      <c r="AL412" s="101"/>
    </row>
    <row r="413" spans="13:38" x14ac:dyDescent="0.35">
      <c r="M413" s="101"/>
      <c r="N413" s="101"/>
      <c r="O413" s="101"/>
      <c r="P413" s="101"/>
      <c r="Q413" s="101"/>
      <c r="R413" s="101"/>
      <c r="S413" s="101"/>
      <c r="T413" s="101"/>
      <c r="AE413" s="101"/>
      <c r="AF413" s="101"/>
      <c r="AG413" s="101"/>
      <c r="AH413" s="101"/>
      <c r="AI413" s="101"/>
      <c r="AJ413" s="101"/>
      <c r="AK413" s="101"/>
      <c r="AL413" s="101"/>
    </row>
    <row r="414" spans="13:38" x14ac:dyDescent="0.35">
      <c r="M414" s="101"/>
      <c r="N414" s="101"/>
      <c r="O414" s="101"/>
      <c r="P414" s="101"/>
      <c r="Q414" s="101"/>
      <c r="R414" s="101"/>
      <c r="S414" s="101"/>
      <c r="T414" s="101"/>
      <c r="AE414" s="101"/>
      <c r="AF414" s="101"/>
      <c r="AG414" s="101"/>
      <c r="AH414" s="101"/>
      <c r="AI414" s="101"/>
      <c r="AJ414" s="101"/>
      <c r="AK414" s="101"/>
      <c r="AL414" s="101"/>
    </row>
    <row r="415" spans="13:38" x14ac:dyDescent="0.35">
      <c r="M415" s="101"/>
      <c r="N415" s="101"/>
      <c r="O415" s="101"/>
      <c r="P415" s="101"/>
      <c r="Q415" s="101"/>
      <c r="R415" s="101"/>
      <c r="S415" s="101"/>
      <c r="T415" s="101"/>
      <c r="AE415" s="101"/>
      <c r="AF415" s="101"/>
      <c r="AG415" s="101"/>
      <c r="AH415" s="101"/>
      <c r="AI415" s="101"/>
      <c r="AJ415" s="101"/>
      <c r="AK415" s="101"/>
      <c r="AL415" s="101"/>
    </row>
    <row r="416" spans="13:38" x14ac:dyDescent="0.35">
      <c r="M416" s="101"/>
      <c r="N416" s="101"/>
      <c r="O416" s="101"/>
      <c r="P416" s="101"/>
      <c r="Q416" s="101"/>
      <c r="R416" s="101"/>
      <c r="S416" s="101"/>
      <c r="T416" s="101"/>
      <c r="AE416" s="101"/>
      <c r="AF416" s="101"/>
      <c r="AG416" s="101"/>
      <c r="AH416" s="101"/>
      <c r="AI416" s="101"/>
      <c r="AJ416" s="101"/>
      <c r="AK416" s="101"/>
      <c r="AL416" s="101"/>
    </row>
    <row r="417" spans="13:38" x14ac:dyDescent="0.35">
      <c r="M417" s="101"/>
      <c r="N417" s="101"/>
      <c r="O417" s="101"/>
      <c r="P417" s="101"/>
      <c r="Q417" s="101"/>
      <c r="R417" s="101"/>
      <c r="S417" s="101"/>
      <c r="T417" s="101"/>
      <c r="AE417" s="101"/>
      <c r="AF417" s="101"/>
      <c r="AG417" s="101"/>
      <c r="AH417" s="101"/>
      <c r="AI417" s="101"/>
      <c r="AJ417" s="101"/>
      <c r="AK417" s="101"/>
      <c r="AL417" s="101"/>
    </row>
    <row r="418" spans="13:38" x14ac:dyDescent="0.35">
      <c r="M418" s="101"/>
      <c r="N418" s="101"/>
      <c r="O418" s="101"/>
      <c r="P418" s="101"/>
      <c r="Q418" s="101"/>
      <c r="R418" s="101"/>
      <c r="S418" s="101"/>
      <c r="T418" s="101"/>
      <c r="AE418" s="101"/>
      <c r="AF418" s="101"/>
      <c r="AG418" s="101"/>
      <c r="AH418" s="101"/>
      <c r="AI418" s="101"/>
      <c r="AJ418" s="101"/>
      <c r="AK418" s="101"/>
      <c r="AL418" s="101"/>
    </row>
    <row r="419" spans="13:38" x14ac:dyDescent="0.35">
      <c r="M419" s="101"/>
      <c r="N419" s="101"/>
      <c r="O419" s="101"/>
      <c r="P419" s="101"/>
      <c r="Q419" s="101"/>
      <c r="R419" s="101"/>
      <c r="S419" s="101"/>
      <c r="T419" s="101"/>
      <c r="AE419" s="101"/>
      <c r="AF419" s="101"/>
      <c r="AG419" s="101"/>
      <c r="AH419" s="101"/>
      <c r="AI419" s="101"/>
      <c r="AJ419" s="101"/>
      <c r="AK419" s="101"/>
      <c r="AL419" s="101"/>
    </row>
    <row r="420" spans="13:38" x14ac:dyDescent="0.35">
      <c r="M420" s="101"/>
      <c r="N420" s="101"/>
      <c r="O420" s="101"/>
      <c r="P420" s="101"/>
      <c r="Q420" s="101"/>
      <c r="R420" s="101"/>
      <c r="S420" s="101"/>
      <c r="T420" s="101"/>
      <c r="AE420" s="101"/>
      <c r="AF420" s="101"/>
      <c r="AG420" s="101"/>
      <c r="AH420" s="101"/>
      <c r="AI420" s="101"/>
      <c r="AJ420" s="101"/>
      <c r="AK420" s="101"/>
      <c r="AL420" s="101"/>
    </row>
    <row r="421" spans="13:38" x14ac:dyDescent="0.35">
      <c r="M421" s="101"/>
      <c r="N421" s="101"/>
      <c r="O421" s="101"/>
      <c r="P421" s="101"/>
      <c r="Q421" s="101"/>
      <c r="R421" s="101"/>
      <c r="S421" s="101"/>
      <c r="T421" s="101"/>
      <c r="AE421" s="101"/>
      <c r="AF421" s="101"/>
      <c r="AG421" s="101"/>
      <c r="AH421" s="101"/>
      <c r="AI421" s="101"/>
      <c r="AJ421" s="101"/>
      <c r="AK421" s="101"/>
      <c r="AL421" s="101"/>
    </row>
    <row r="422" spans="13:38" x14ac:dyDescent="0.35">
      <c r="M422" s="101"/>
      <c r="N422" s="101"/>
      <c r="O422" s="101"/>
      <c r="P422" s="101"/>
      <c r="Q422" s="101"/>
      <c r="R422" s="101"/>
      <c r="S422" s="101"/>
      <c r="T422" s="101"/>
      <c r="AE422" s="101"/>
      <c r="AF422" s="101"/>
      <c r="AG422" s="101"/>
      <c r="AH422" s="101"/>
      <c r="AI422" s="101"/>
      <c r="AJ422" s="101"/>
      <c r="AK422" s="101"/>
      <c r="AL422" s="101"/>
    </row>
    <row r="423" spans="13:38" x14ac:dyDescent="0.35">
      <c r="M423" s="101"/>
      <c r="N423" s="101"/>
      <c r="O423" s="101"/>
      <c r="P423" s="101"/>
      <c r="Q423" s="101"/>
      <c r="R423" s="101"/>
      <c r="S423" s="101"/>
      <c r="T423" s="101"/>
      <c r="AE423" s="101"/>
      <c r="AF423" s="101"/>
      <c r="AG423" s="101"/>
      <c r="AH423" s="101"/>
      <c r="AI423" s="101"/>
      <c r="AJ423" s="101"/>
      <c r="AK423" s="101"/>
      <c r="AL423" s="101"/>
    </row>
    <row r="424" spans="13:38" x14ac:dyDescent="0.35">
      <c r="M424" s="101"/>
      <c r="N424" s="101"/>
      <c r="O424" s="101"/>
      <c r="P424" s="101"/>
      <c r="Q424" s="101"/>
      <c r="R424" s="101"/>
      <c r="S424" s="101"/>
      <c r="T424" s="101"/>
      <c r="AE424" s="101"/>
      <c r="AF424" s="101"/>
      <c r="AG424" s="101"/>
      <c r="AH424" s="101"/>
      <c r="AI424" s="101"/>
      <c r="AJ424" s="101"/>
      <c r="AK424" s="101"/>
      <c r="AL424" s="101"/>
    </row>
    <row r="425" spans="13:38" x14ac:dyDescent="0.35">
      <c r="M425" s="101"/>
      <c r="N425" s="101"/>
      <c r="O425" s="101"/>
      <c r="P425" s="101"/>
      <c r="Q425" s="101"/>
      <c r="R425" s="101"/>
      <c r="S425" s="101"/>
      <c r="T425" s="101"/>
      <c r="AE425" s="101"/>
      <c r="AF425" s="101"/>
      <c r="AG425" s="101"/>
      <c r="AH425" s="101"/>
      <c r="AI425" s="101"/>
      <c r="AJ425" s="101"/>
      <c r="AK425" s="101"/>
      <c r="AL425" s="101"/>
    </row>
    <row r="426" spans="13:38" x14ac:dyDescent="0.35">
      <c r="M426" s="101"/>
      <c r="N426" s="101"/>
      <c r="O426" s="101"/>
      <c r="P426" s="101"/>
      <c r="Q426" s="101"/>
      <c r="R426" s="101"/>
      <c r="S426" s="101"/>
      <c r="T426" s="101"/>
      <c r="AE426" s="101"/>
      <c r="AF426" s="101"/>
      <c r="AG426" s="101"/>
      <c r="AH426" s="101"/>
      <c r="AI426" s="101"/>
      <c r="AJ426" s="101"/>
      <c r="AK426" s="101"/>
      <c r="AL426" s="101"/>
    </row>
    <row r="427" spans="13:38" x14ac:dyDescent="0.35">
      <c r="M427" s="101"/>
      <c r="N427" s="101"/>
      <c r="O427" s="101"/>
      <c r="P427" s="101"/>
      <c r="Q427" s="101"/>
      <c r="R427" s="101"/>
      <c r="S427" s="101"/>
      <c r="T427" s="101"/>
      <c r="AE427" s="101"/>
      <c r="AF427" s="101"/>
      <c r="AG427" s="101"/>
      <c r="AH427" s="101"/>
      <c r="AI427" s="101"/>
      <c r="AJ427" s="101"/>
      <c r="AK427" s="101"/>
      <c r="AL427" s="101"/>
    </row>
    <row r="428" spans="13:38" x14ac:dyDescent="0.35">
      <c r="M428" s="101"/>
      <c r="N428" s="101"/>
      <c r="O428" s="101"/>
      <c r="P428" s="101"/>
      <c r="Q428" s="101"/>
      <c r="R428" s="101"/>
      <c r="S428" s="101"/>
      <c r="T428" s="101"/>
      <c r="AE428" s="101"/>
      <c r="AF428" s="101"/>
      <c r="AG428" s="101"/>
      <c r="AH428" s="101"/>
      <c r="AI428" s="101"/>
      <c r="AJ428" s="101"/>
      <c r="AK428" s="101"/>
      <c r="AL428" s="101"/>
    </row>
    <row r="429" spans="13:38" x14ac:dyDescent="0.35">
      <c r="M429" s="101"/>
      <c r="N429" s="101"/>
      <c r="O429" s="101"/>
      <c r="P429" s="101"/>
      <c r="Q429" s="101"/>
      <c r="R429" s="101"/>
      <c r="S429" s="101"/>
      <c r="T429" s="101"/>
      <c r="AE429" s="101"/>
      <c r="AF429" s="101"/>
      <c r="AG429" s="101"/>
      <c r="AH429" s="101"/>
      <c r="AI429" s="101"/>
      <c r="AJ429" s="101"/>
      <c r="AK429" s="101"/>
      <c r="AL429" s="101"/>
    </row>
    <row r="430" spans="13:38" x14ac:dyDescent="0.35">
      <c r="M430" s="101"/>
      <c r="N430" s="101"/>
      <c r="O430" s="101"/>
      <c r="P430" s="101"/>
      <c r="Q430" s="101"/>
      <c r="R430" s="101"/>
      <c r="S430" s="101"/>
      <c r="T430" s="101"/>
      <c r="AE430" s="101"/>
      <c r="AF430" s="101"/>
      <c r="AG430" s="101"/>
      <c r="AH430" s="101"/>
      <c r="AI430" s="101"/>
      <c r="AJ430" s="101"/>
      <c r="AK430" s="101"/>
      <c r="AL430" s="101"/>
    </row>
    <row r="431" spans="13:38" x14ac:dyDescent="0.35">
      <c r="M431" s="101"/>
      <c r="N431" s="101"/>
      <c r="O431" s="101"/>
      <c r="P431" s="101"/>
      <c r="Q431" s="101"/>
      <c r="R431" s="101"/>
      <c r="S431" s="101"/>
      <c r="T431" s="101"/>
      <c r="AE431" s="101"/>
      <c r="AF431" s="101"/>
      <c r="AG431" s="101"/>
      <c r="AH431" s="101"/>
      <c r="AI431" s="101"/>
      <c r="AJ431" s="101"/>
      <c r="AK431" s="101"/>
      <c r="AL431" s="101"/>
    </row>
    <row r="432" spans="13:38" x14ac:dyDescent="0.35">
      <c r="M432" s="101"/>
      <c r="N432" s="101"/>
      <c r="O432" s="101"/>
      <c r="P432" s="101"/>
      <c r="Q432" s="101"/>
      <c r="R432" s="101"/>
      <c r="S432" s="101"/>
      <c r="T432" s="101"/>
      <c r="AE432" s="101"/>
      <c r="AF432" s="101"/>
      <c r="AG432" s="101"/>
      <c r="AH432" s="101"/>
      <c r="AI432" s="101"/>
      <c r="AJ432" s="101"/>
      <c r="AK432" s="101"/>
      <c r="AL432" s="101"/>
    </row>
    <row r="433" spans="13:38" x14ac:dyDescent="0.35">
      <c r="M433" s="101"/>
      <c r="N433" s="101"/>
      <c r="O433" s="101"/>
      <c r="P433" s="101"/>
      <c r="Q433" s="101"/>
      <c r="R433" s="101"/>
      <c r="S433" s="101"/>
      <c r="T433" s="101"/>
      <c r="AE433" s="101"/>
      <c r="AF433" s="101"/>
      <c r="AG433" s="101"/>
      <c r="AH433" s="101"/>
      <c r="AI433" s="101"/>
      <c r="AJ433" s="101"/>
      <c r="AK433" s="101"/>
      <c r="AL433" s="101"/>
    </row>
    <row r="434" spans="13:38" x14ac:dyDescent="0.35">
      <c r="M434" s="101"/>
      <c r="N434" s="101"/>
      <c r="O434" s="101"/>
      <c r="P434" s="101"/>
      <c r="Q434" s="101"/>
      <c r="R434" s="101"/>
      <c r="S434" s="101"/>
      <c r="T434" s="101"/>
      <c r="AE434" s="101"/>
      <c r="AF434" s="101"/>
      <c r="AG434" s="101"/>
      <c r="AH434" s="101"/>
      <c r="AI434" s="101"/>
      <c r="AJ434" s="101"/>
      <c r="AK434" s="101"/>
      <c r="AL434" s="101"/>
    </row>
    <row r="435" spans="13:38" x14ac:dyDescent="0.35">
      <c r="M435" s="101"/>
      <c r="N435" s="101"/>
      <c r="O435" s="101"/>
      <c r="P435" s="101"/>
      <c r="Q435" s="101"/>
      <c r="R435" s="101"/>
      <c r="S435" s="101"/>
      <c r="T435" s="101"/>
      <c r="AE435" s="101"/>
      <c r="AF435" s="101"/>
      <c r="AG435" s="101"/>
      <c r="AH435" s="101"/>
      <c r="AI435" s="101"/>
      <c r="AJ435" s="101"/>
      <c r="AK435" s="101"/>
      <c r="AL435" s="101"/>
    </row>
    <row r="436" spans="13:38" x14ac:dyDescent="0.35">
      <c r="M436" s="101"/>
      <c r="N436" s="101"/>
      <c r="O436" s="101"/>
      <c r="P436" s="101"/>
      <c r="Q436" s="101"/>
      <c r="R436" s="101"/>
      <c r="S436" s="101"/>
      <c r="T436" s="101"/>
      <c r="AE436" s="101"/>
      <c r="AF436" s="101"/>
      <c r="AG436" s="101"/>
      <c r="AH436" s="101"/>
      <c r="AI436" s="101"/>
      <c r="AJ436" s="101"/>
      <c r="AK436" s="101"/>
      <c r="AL436" s="101"/>
    </row>
    <row r="437" spans="13:38" x14ac:dyDescent="0.35">
      <c r="M437" s="101"/>
      <c r="N437" s="101"/>
      <c r="O437" s="101"/>
      <c r="P437" s="101"/>
      <c r="Q437" s="101"/>
      <c r="R437" s="101"/>
      <c r="S437" s="101"/>
      <c r="T437" s="101"/>
      <c r="AE437" s="101"/>
      <c r="AF437" s="101"/>
      <c r="AG437" s="101"/>
      <c r="AH437" s="101"/>
      <c r="AI437" s="101"/>
      <c r="AJ437" s="101"/>
      <c r="AK437" s="101"/>
      <c r="AL437" s="101"/>
    </row>
    <row r="438" spans="13:38" x14ac:dyDescent="0.35">
      <c r="M438" s="101"/>
      <c r="N438" s="101"/>
      <c r="O438" s="101"/>
      <c r="P438" s="101"/>
      <c r="Q438" s="101"/>
      <c r="R438" s="101"/>
      <c r="S438" s="101"/>
      <c r="T438" s="101"/>
      <c r="AE438" s="101"/>
      <c r="AF438" s="101"/>
      <c r="AG438" s="101"/>
      <c r="AH438" s="101"/>
      <c r="AI438" s="101"/>
      <c r="AJ438" s="101"/>
      <c r="AK438" s="101"/>
      <c r="AL438" s="101"/>
    </row>
    <row r="439" spans="13:38" x14ac:dyDescent="0.35">
      <c r="M439" s="101"/>
      <c r="N439" s="101"/>
      <c r="O439" s="101"/>
      <c r="P439" s="101"/>
      <c r="Q439" s="101"/>
      <c r="R439" s="101"/>
      <c r="S439" s="101"/>
      <c r="T439" s="101"/>
      <c r="AE439" s="101"/>
      <c r="AF439" s="101"/>
      <c r="AG439" s="101"/>
      <c r="AH439" s="101"/>
      <c r="AI439" s="101"/>
      <c r="AJ439" s="101"/>
      <c r="AK439" s="101"/>
      <c r="AL439" s="101"/>
    </row>
    <row r="440" spans="13:38" x14ac:dyDescent="0.35">
      <c r="M440" s="101"/>
      <c r="N440" s="101"/>
      <c r="O440" s="101"/>
      <c r="P440" s="101"/>
      <c r="Q440" s="101"/>
      <c r="R440" s="101"/>
      <c r="S440" s="101"/>
      <c r="T440" s="101"/>
      <c r="AE440" s="101"/>
      <c r="AF440" s="101"/>
      <c r="AG440" s="101"/>
      <c r="AH440" s="101"/>
      <c r="AI440" s="101"/>
      <c r="AJ440" s="101"/>
      <c r="AK440" s="101"/>
      <c r="AL440" s="101"/>
    </row>
    <row r="441" spans="13:38" x14ac:dyDescent="0.35">
      <c r="M441" s="101"/>
      <c r="N441" s="101"/>
      <c r="O441" s="101"/>
      <c r="P441" s="101"/>
      <c r="Q441" s="101"/>
      <c r="R441" s="101"/>
      <c r="S441" s="101"/>
      <c r="T441" s="101"/>
      <c r="AE441" s="101"/>
      <c r="AF441" s="101"/>
      <c r="AG441" s="101"/>
      <c r="AH441" s="101"/>
      <c r="AI441" s="101"/>
      <c r="AJ441" s="101"/>
      <c r="AK441" s="101"/>
      <c r="AL441" s="101"/>
    </row>
    <row r="442" spans="13:38" x14ac:dyDescent="0.35">
      <c r="M442" s="101"/>
      <c r="N442" s="101"/>
      <c r="O442" s="101"/>
      <c r="P442" s="101"/>
      <c r="Q442" s="101"/>
      <c r="R442" s="101"/>
      <c r="S442" s="101"/>
      <c r="T442" s="101"/>
      <c r="AE442" s="101"/>
      <c r="AF442" s="101"/>
      <c r="AG442" s="101"/>
      <c r="AH442" s="101"/>
      <c r="AI442" s="101"/>
      <c r="AJ442" s="101"/>
      <c r="AK442" s="101"/>
      <c r="AL442" s="101"/>
    </row>
    <row r="443" spans="13:38" x14ac:dyDescent="0.35">
      <c r="M443" s="101"/>
      <c r="N443" s="101"/>
      <c r="O443" s="101"/>
      <c r="P443" s="101"/>
      <c r="Q443" s="101"/>
      <c r="R443" s="101"/>
      <c r="S443" s="101"/>
      <c r="T443" s="101"/>
      <c r="AE443" s="101"/>
      <c r="AF443" s="101"/>
      <c r="AG443" s="101"/>
      <c r="AH443" s="101"/>
      <c r="AI443" s="101"/>
      <c r="AJ443" s="101"/>
      <c r="AK443" s="101"/>
      <c r="AL443" s="101"/>
    </row>
    <row r="444" spans="13:38" x14ac:dyDescent="0.35">
      <c r="M444" s="101"/>
      <c r="N444" s="101"/>
      <c r="O444" s="101"/>
      <c r="P444" s="101"/>
      <c r="Q444" s="101"/>
      <c r="R444" s="101"/>
      <c r="S444" s="101"/>
      <c r="T444" s="101"/>
      <c r="AE444" s="101"/>
      <c r="AF444" s="101"/>
      <c r="AG444" s="101"/>
      <c r="AH444" s="101"/>
      <c r="AI444" s="101"/>
      <c r="AJ444" s="101"/>
      <c r="AK444" s="101"/>
      <c r="AL444" s="101"/>
    </row>
    <row r="445" spans="13:38" x14ac:dyDescent="0.35">
      <c r="M445" s="101"/>
      <c r="N445" s="101"/>
      <c r="O445" s="101"/>
      <c r="P445" s="101"/>
      <c r="Q445" s="101"/>
      <c r="R445" s="101"/>
      <c r="S445" s="101"/>
      <c r="T445" s="101"/>
      <c r="AE445" s="101"/>
      <c r="AF445" s="101"/>
      <c r="AG445" s="101"/>
      <c r="AH445" s="101"/>
      <c r="AI445" s="101"/>
      <c r="AJ445" s="101"/>
      <c r="AK445" s="101"/>
      <c r="AL445" s="101"/>
    </row>
    <row r="446" spans="13:38" x14ac:dyDescent="0.35">
      <c r="M446" s="101"/>
      <c r="N446" s="101"/>
      <c r="O446" s="101"/>
      <c r="P446" s="101"/>
      <c r="Q446" s="101"/>
      <c r="R446" s="101"/>
      <c r="S446" s="101"/>
      <c r="T446" s="101"/>
      <c r="AE446" s="101"/>
      <c r="AF446" s="101"/>
      <c r="AG446" s="101"/>
      <c r="AH446" s="101"/>
      <c r="AI446" s="101"/>
      <c r="AJ446" s="101"/>
      <c r="AK446" s="101"/>
      <c r="AL446" s="101"/>
    </row>
    <row r="447" spans="13:38" x14ac:dyDescent="0.35">
      <c r="M447" s="101"/>
      <c r="N447" s="101"/>
      <c r="O447" s="101"/>
      <c r="P447" s="101"/>
      <c r="Q447" s="101"/>
      <c r="R447" s="101"/>
      <c r="S447" s="101"/>
      <c r="T447" s="101"/>
      <c r="AE447" s="101"/>
      <c r="AF447" s="101"/>
      <c r="AG447" s="101"/>
      <c r="AH447" s="101"/>
      <c r="AI447" s="101"/>
      <c r="AJ447" s="101"/>
      <c r="AK447" s="101"/>
      <c r="AL447" s="101"/>
    </row>
    <row r="448" spans="13:38" x14ac:dyDescent="0.35">
      <c r="M448" s="101"/>
      <c r="N448" s="101"/>
      <c r="O448" s="101"/>
      <c r="P448" s="101"/>
      <c r="Q448" s="101"/>
      <c r="R448" s="101"/>
      <c r="S448" s="101"/>
      <c r="T448" s="101"/>
      <c r="AE448" s="101"/>
      <c r="AF448" s="101"/>
      <c r="AG448" s="101"/>
      <c r="AH448" s="101"/>
      <c r="AI448" s="101"/>
      <c r="AJ448" s="101"/>
      <c r="AK448" s="101"/>
      <c r="AL448" s="101"/>
    </row>
    <row r="449" spans="13:38" x14ac:dyDescent="0.35">
      <c r="M449" s="101"/>
      <c r="N449" s="101"/>
      <c r="O449" s="101"/>
      <c r="P449" s="101"/>
      <c r="Q449" s="101"/>
      <c r="R449" s="101"/>
      <c r="S449" s="101"/>
      <c r="T449" s="101"/>
      <c r="AE449" s="101"/>
      <c r="AF449" s="101"/>
      <c r="AG449" s="101"/>
      <c r="AH449" s="101"/>
      <c r="AI449" s="101"/>
      <c r="AJ449" s="101"/>
      <c r="AK449" s="101"/>
      <c r="AL449" s="101"/>
    </row>
    <row r="450" spans="13:38" x14ac:dyDescent="0.35">
      <c r="M450" s="101"/>
      <c r="N450" s="101"/>
      <c r="O450" s="101"/>
      <c r="P450" s="101"/>
      <c r="Q450" s="101"/>
      <c r="R450" s="101"/>
      <c r="S450" s="101"/>
      <c r="T450" s="101"/>
      <c r="AE450" s="101"/>
      <c r="AF450" s="101"/>
      <c r="AG450" s="101"/>
      <c r="AH450" s="101"/>
      <c r="AI450" s="101"/>
      <c r="AJ450" s="101"/>
      <c r="AK450" s="101"/>
      <c r="AL450" s="101"/>
    </row>
    <row r="451" spans="13:38" x14ac:dyDescent="0.35">
      <c r="M451" s="101"/>
      <c r="N451" s="101"/>
      <c r="O451" s="101"/>
      <c r="P451" s="101"/>
      <c r="Q451" s="101"/>
      <c r="R451" s="101"/>
      <c r="S451" s="101"/>
      <c r="T451" s="101"/>
      <c r="AE451" s="101"/>
      <c r="AF451" s="101"/>
      <c r="AG451" s="101"/>
      <c r="AH451" s="101"/>
      <c r="AI451" s="101"/>
      <c r="AJ451" s="101"/>
      <c r="AK451" s="101"/>
      <c r="AL451" s="101"/>
    </row>
    <row r="452" spans="13:38" x14ac:dyDescent="0.35">
      <c r="M452" s="101"/>
      <c r="N452" s="101"/>
      <c r="O452" s="101"/>
      <c r="P452" s="101"/>
      <c r="Q452" s="101"/>
      <c r="R452" s="101"/>
      <c r="S452" s="101"/>
      <c r="T452" s="101"/>
      <c r="AE452" s="101"/>
      <c r="AF452" s="101"/>
      <c r="AG452" s="101"/>
      <c r="AH452" s="101"/>
      <c r="AI452" s="101"/>
      <c r="AJ452" s="101"/>
      <c r="AK452" s="101"/>
      <c r="AL452" s="101"/>
    </row>
    <row r="453" spans="13:38" x14ac:dyDescent="0.35">
      <c r="M453" s="101"/>
      <c r="N453" s="101"/>
      <c r="O453" s="101"/>
      <c r="P453" s="101"/>
      <c r="Q453" s="101"/>
      <c r="R453" s="101"/>
      <c r="S453" s="101"/>
      <c r="T453" s="101"/>
      <c r="AE453" s="101"/>
      <c r="AF453" s="101"/>
      <c r="AG453" s="101"/>
      <c r="AH453" s="101"/>
      <c r="AI453" s="101"/>
      <c r="AJ453" s="101"/>
      <c r="AK453" s="101"/>
      <c r="AL453" s="101"/>
    </row>
    <row r="454" spans="13:38" x14ac:dyDescent="0.35">
      <c r="M454" s="101"/>
      <c r="N454" s="101"/>
      <c r="O454" s="101"/>
      <c r="P454" s="101"/>
      <c r="Q454" s="101"/>
      <c r="R454" s="101"/>
      <c r="S454" s="101"/>
      <c r="T454" s="101"/>
      <c r="AE454" s="101"/>
      <c r="AF454" s="101"/>
      <c r="AG454" s="101"/>
      <c r="AH454" s="101"/>
      <c r="AI454" s="101"/>
      <c r="AJ454" s="101"/>
      <c r="AK454" s="101"/>
      <c r="AL454" s="101"/>
    </row>
    <row r="455" spans="13:38" x14ac:dyDescent="0.35">
      <c r="M455" s="101"/>
      <c r="N455" s="101"/>
      <c r="O455" s="101"/>
      <c r="P455" s="101"/>
      <c r="Q455" s="101"/>
      <c r="R455" s="101"/>
      <c r="S455" s="101"/>
      <c r="T455" s="101"/>
      <c r="AE455" s="101"/>
      <c r="AF455" s="101"/>
      <c r="AG455" s="101"/>
      <c r="AH455" s="101"/>
      <c r="AI455" s="101"/>
      <c r="AJ455" s="101"/>
      <c r="AK455" s="101"/>
      <c r="AL455" s="101"/>
    </row>
    <row r="456" spans="13:38" x14ac:dyDescent="0.35">
      <c r="M456" s="101"/>
      <c r="N456" s="101"/>
      <c r="O456" s="101"/>
      <c r="P456" s="101"/>
      <c r="Q456" s="101"/>
      <c r="R456" s="101"/>
      <c r="S456" s="101"/>
      <c r="T456" s="101"/>
      <c r="AE456" s="101"/>
      <c r="AF456" s="101"/>
      <c r="AG456" s="101"/>
      <c r="AH456" s="101"/>
      <c r="AI456" s="101"/>
      <c r="AJ456" s="101"/>
      <c r="AK456" s="101"/>
      <c r="AL456" s="101"/>
    </row>
    <row r="457" spans="13:38" x14ac:dyDescent="0.35">
      <c r="M457" s="101"/>
      <c r="N457" s="101"/>
      <c r="O457" s="101"/>
      <c r="P457" s="101"/>
      <c r="Q457" s="101"/>
      <c r="R457" s="101"/>
      <c r="S457" s="101"/>
      <c r="T457" s="101"/>
      <c r="AE457" s="101"/>
      <c r="AF457" s="101"/>
      <c r="AG457" s="101"/>
      <c r="AH457" s="101"/>
      <c r="AI457" s="101"/>
      <c r="AJ457" s="101"/>
      <c r="AK457" s="101"/>
      <c r="AL457" s="101"/>
    </row>
    <row r="458" spans="13:38" x14ac:dyDescent="0.35">
      <c r="M458" s="101"/>
      <c r="N458" s="101"/>
      <c r="O458" s="101"/>
      <c r="P458" s="101"/>
      <c r="Q458" s="101"/>
      <c r="R458" s="101"/>
      <c r="S458" s="101"/>
      <c r="T458" s="101"/>
      <c r="AE458" s="101"/>
      <c r="AF458" s="101"/>
      <c r="AG458" s="101"/>
      <c r="AH458" s="101"/>
      <c r="AI458" s="101"/>
      <c r="AJ458" s="101"/>
      <c r="AK458" s="101"/>
      <c r="AL458" s="101"/>
    </row>
    <row r="459" spans="13:38" x14ac:dyDescent="0.35">
      <c r="M459" s="101"/>
      <c r="N459" s="101"/>
      <c r="O459" s="101"/>
      <c r="P459" s="101"/>
      <c r="Q459" s="101"/>
      <c r="R459" s="101"/>
      <c r="S459" s="101"/>
      <c r="T459" s="101"/>
      <c r="AE459" s="101"/>
      <c r="AF459" s="101"/>
      <c r="AG459" s="101"/>
      <c r="AH459" s="101"/>
      <c r="AI459" s="101"/>
      <c r="AJ459" s="101"/>
      <c r="AK459" s="101"/>
      <c r="AL459" s="101"/>
    </row>
    <row r="460" spans="13:38" x14ac:dyDescent="0.35">
      <c r="M460" s="101"/>
      <c r="N460" s="101"/>
      <c r="O460" s="101"/>
      <c r="P460" s="101"/>
      <c r="Q460" s="101"/>
      <c r="R460" s="101"/>
      <c r="S460" s="101"/>
      <c r="T460" s="101"/>
      <c r="AE460" s="101"/>
      <c r="AF460" s="101"/>
      <c r="AG460" s="101"/>
      <c r="AH460" s="101"/>
      <c r="AI460" s="101"/>
      <c r="AJ460" s="101"/>
      <c r="AK460" s="101"/>
      <c r="AL460" s="101"/>
    </row>
    <row r="461" spans="13:38" x14ac:dyDescent="0.35">
      <c r="M461" s="101"/>
      <c r="N461" s="101"/>
      <c r="O461" s="101"/>
      <c r="P461" s="101"/>
      <c r="Q461" s="101"/>
      <c r="R461" s="101"/>
      <c r="S461" s="101"/>
      <c r="T461" s="101"/>
      <c r="AE461" s="101"/>
      <c r="AF461" s="101"/>
      <c r="AG461" s="101"/>
      <c r="AH461" s="101"/>
      <c r="AI461" s="101"/>
      <c r="AJ461" s="101"/>
      <c r="AK461" s="101"/>
      <c r="AL461" s="101"/>
    </row>
    <row r="462" spans="13:38" x14ac:dyDescent="0.35">
      <c r="M462" s="101"/>
      <c r="N462" s="101"/>
      <c r="O462" s="101"/>
      <c r="P462" s="101"/>
      <c r="Q462" s="101"/>
      <c r="R462" s="101"/>
      <c r="S462" s="101"/>
      <c r="T462" s="101"/>
      <c r="AE462" s="101"/>
      <c r="AF462" s="101"/>
      <c r="AG462" s="101"/>
      <c r="AH462" s="101"/>
      <c r="AI462" s="101"/>
      <c r="AJ462" s="101"/>
      <c r="AK462" s="101"/>
      <c r="AL462" s="101"/>
    </row>
    <row r="463" spans="13:38" x14ac:dyDescent="0.35">
      <c r="M463" s="101"/>
      <c r="N463" s="101"/>
      <c r="O463" s="101"/>
      <c r="P463" s="101"/>
      <c r="Q463" s="101"/>
      <c r="R463" s="101"/>
      <c r="S463" s="101"/>
      <c r="T463" s="101"/>
      <c r="AE463" s="101"/>
      <c r="AF463" s="101"/>
      <c r="AG463" s="101"/>
      <c r="AH463" s="101"/>
      <c r="AI463" s="101"/>
      <c r="AJ463" s="101"/>
      <c r="AK463" s="101"/>
      <c r="AL463" s="101"/>
    </row>
    <row r="464" spans="13:38" x14ac:dyDescent="0.35">
      <c r="M464" s="101"/>
      <c r="N464" s="101"/>
      <c r="O464" s="101"/>
      <c r="P464" s="101"/>
      <c r="Q464" s="101"/>
      <c r="R464" s="101"/>
      <c r="S464" s="101"/>
      <c r="T464" s="101"/>
      <c r="AE464" s="101"/>
      <c r="AF464" s="101"/>
      <c r="AG464" s="101"/>
      <c r="AH464" s="101"/>
      <c r="AI464" s="101"/>
      <c r="AJ464" s="101"/>
      <c r="AK464" s="101"/>
      <c r="AL464" s="101"/>
    </row>
    <row r="465" spans="13:38" x14ac:dyDescent="0.35">
      <c r="M465" s="101"/>
      <c r="N465" s="101"/>
      <c r="O465" s="101"/>
      <c r="P465" s="101"/>
      <c r="Q465" s="101"/>
      <c r="R465" s="101"/>
      <c r="S465" s="101"/>
      <c r="T465" s="101"/>
      <c r="AE465" s="101"/>
      <c r="AF465" s="101"/>
      <c r="AG465" s="101"/>
      <c r="AH465" s="101"/>
      <c r="AI465" s="101"/>
      <c r="AJ465" s="101"/>
      <c r="AK465" s="101"/>
      <c r="AL465" s="101"/>
    </row>
    <row r="466" spans="13:38" x14ac:dyDescent="0.35">
      <c r="M466" s="101"/>
      <c r="N466" s="101"/>
      <c r="O466" s="101"/>
      <c r="P466" s="101"/>
      <c r="Q466" s="101"/>
      <c r="R466" s="101"/>
      <c r="S466" s="101"/>
      <c r="T466" s="101"/>
      <c r="AE466" s="101"/>
      <c r="AF466" s="101"/>
      <c r="AG466" s="101"/>
      <c r="AH466" s="101"/>
      <c r="AI466" s="101"/>
      <c r="AJ466" s="101"/>
      <c r="AK466" s="101"/>
      <c r="AL466" s="101"/>
    </row>
    <row r="467" spans="13:38" x14ac:dyDescent="0.35">
      <c r="M467" s="101"/>
      <c r="N467" s="101"/>
      <c r="O467" s="101"/>
      <c r="P467" s="101"/>
      <c r="Q467" s="101"/>
      <c r="R467" s="101"/>
      <c r="S467" s="101"/>
      <c r="T467" s="101"/>
      <c r="AE467" s="101"/>
      <c r="AF467" s="101"/>
      <c r="AG467" s="101"/>
      <c r="AH467" s="101"/>
      <c r="AI467" s="101"/>
      <c r="AJ467" s="101"/>
      <c r="AK467" s="101"/>
      <c r="AL467" s="101"/>
    </row>
    <row r="468" spans="13:38" x14ac:dyDescent="0.35">
      <c r="M468" s="101"/>
      <c r="N468" s="101"/>
      <c r="O468" s="101"/>
      <c r="P468" s="101"/>
      <c r="Q468" s="101"/>
      <c r="R468" s="101"/>
      <c r="S468" s="101"/>
      <c r="T468" s="101"/>
      <c r="AE468" s="101"/>
      <c r="AF468" s="101"/>
      <c r="AG468" s="101"/>
      <c r="AH468" s="101"/>
      <c r="AI468" s="101"/>
      <c r="AJ468" s="101"/>
      <c r="AK468" s="101"/>
      <c r="AL468" s="101"/>
    </row>
    <row r="469" spans="13:38" x14ac:dyDescent="0.35">
      <c r="M469" s="101"/>
      <c r="N469" s="101"/>
      <c r="O469" s="101"/>
      <c r="P469" s="101"/>
      <c r="Q469" s="101"/>
      <c r="R469" s="101"/>
      <c r="S469" s="101"/>
      <c r="T469" s="101"/>
      <c r="AE469" s="101"/>
      <c r="AF469" s="101"/>
      <c r="AG469" s="101"/>
      <c r="AH469" s="101"/>
      <c r="AI469" s="101"/>
      <c r="AJ469" s="101"/>
      <c r="AK469" s="101"/>
      <c r="AL469" s="101"/>
    </row>
    <row r="470" spans="13:38" x14ac:dyDescent="0.35">
      <c r="M470" s="101"/>
      <c r="N470" s="101"/>
      <c r="O470" s="101"/>
      <c r="P470" s="101"/>
      <c r="Q470" s="101"/>
      <c r="R470" s="101"/>
      <c r="S470" s="101"/>
      <c r="T470" s="101"/>
      <c r="AE470" s="101"/>
      <c r="AF470" s="101"/>
      <c r="AG470" s="101"/>
      <c r="AH470" s="101"/>
      <c r="AI470" s="101"/>
      <c r="AJ470" s="101"/>
      <c r="AK470" s="101"/>
      <c r="AL470" s="101"/>
    </row>
    <row r="471" spans="13:38" x14ac:dyDescent="0.35">
      <c r="M471" s="101"/>
      <c r="N471" s="101"/>
      <c r="O471" s="101"/>
      <c r="P471" s="101"/>
      <c r="Q471" s="101"/>
      <c r="R471" s="101"/>
      <c r="S471" s="101"/>
      <c r="T471" s="101"/>
      <c r="AE471" s="101"/>
      <c r="AF471" s="101"/>
      <c r="AG471" s="101"/>
      <c r="AH471" s="101"/>
      <c r="AI471" s="101"/>
      <c r="AJ471" s="101"/>
      <c r="AK471" s="101"/>
      <c r="AL471" s="101"/>
    </row>
    <row r="472" spans="13:38" x14ac:dyDescent="0.35">
      <c r="M472" s="101"/>
      <c r="N472" s="101"/>
      <c r="O472" s="101"/>
      <c r="P472" s="101"/>
      <c r="Q472" s="101"/>
      <c r="R472" s="101"/>
      <c r="S472" s="101"/>
      <c r="T472" s="101"/>
      <c r="AE472" s="101"/>
      <c r="AF472" s="101"/>
      <c r="AG472" s="101"/>
      <c r="AH472" s="101"/>
      <c r="AI472" s="101"/>
      <c r="AJ472" s="101"/>
      <c r="AK472" s="101"/>
      <c r="AL472" s="101"/>
    </row>
    <row r="473" spans="13:38" x14ac:dyDescent="0.35">
      <c r="M473" s="101"/>
      <c r="N473" s="101"/>
      <c r="O473" s="101"/>
      <c r="P473" s="101"/>
      <c r="Q473" s="101"/>
      <c r="R473" s="101"/>
      <c r="S473" s="101"/>
      <c r="T473" s="101"/>
      <c r="AE473" s="101"/>
      <c r="AF473" s="101"/>
      <c r="AG473" s="101"/>
      <c r="AH473" s="101"/>
      <c r="AI473" s="101"/>
      <c r="AJ473" s="101"/>
      <c r="AK473" s="101"/>
      <c r="AL473" s="101"/>
    </row>
    <row r="474" spans="13:38" x14ac:dyDescent="0.35">
      <c r="M474" s="101"/>
      <c r="N474" s="101"/>
      <c r="O474" s="101"/>
      <c r="P474" s="101"/>
      <c r="Q474" s="101"/>
      <c r="R474" s="101"/>
      <c r="S474" s="101"/>
      <c r="T474" s="101"/>
      <c r="AE474" s="101"/>
      <c r="AF474" s="101"/>
      <c r="AG474" s="101"/>
      <c r="AH474" s="101"/>
      <c r="AI474" s="101"/>
      <c r="AJ474" s="101"/>
      <c r="AK474" s="101"/>
      <c r="AL474" s="101"/>
    </row>
    <row r="475" spans="13:38" x14ac:dyDescent="0.35">
      <c r="M475" s="101"/>
      <c r="N475" s="101"/>
      <c r="O475" s="101"/>
      <c r="P475" s="101"/>
      <c r="Q475" s="101"/>
      <c r="R475" s="101"/>
      <c r="S475" s="101"/>
      <c r="T475" s="101"/>
      <c r="AE475" s="101"/>
      <c r="AF475" s="101"/>
      <c r="AG475" s="101"/>
      <c r="AH475" s="101"/>
      <c r="AI475" s="101"/>
      <c r="AJ475" s="101"/>
      <c r="AK475" s="101"/>
      <c r="AL475" s="101"/>
    </row>
    <row r="476" spans="13:38" x14ac:dyDescent="0.35">
      <c r="M476" s="101"/>
      <c r="N476" s="101"/>
      <c r="O476" s="101"/>
      <c r="P476" s="101"/>
      <c r="Q476" s="101"/>
      <c r="R476" s="101"/>
      <c r="S476" s="101"/>
      <c r="T476" s="101"/>
      <c r="AE476" s="101"/>
      <c r="AF476" s="101"/>
      <c r="AG476" s="101"/>
      <c r="AH476" s="101"/>
      <c r="AI476" s="101"/>
      <c r="AJ476" s="101"/>
      <c r="AK476" s="101"/>
      <c r="AL476" s="101"/>
    </row>
    <row r="477" spans="13:38" x14ac:dyDescent="0.35">
      <c r="M477" s="101"/>
      <c r="N477" s="101"/>
      <c r="O477" s="101"/>
      <c r="P477" s="101"/>
      <c r="Q477" s="101"/>
      <c r="R477" s="101"/>
      <c r="S477" s="101"/>
      <c r="T477" s="101"/>
      <c r="AE477" s="101"/>
      <c r="AF477" s="101"/>
      <c r="AG477" s="101"/>
      <c r="AH477" s="101"/>
      <c r="AI477" s="101"/>
      <c r="AJ477" s="101"/>
      <c r="AK477" s="101"/>
      <c r="AL477" s="101"/>
    </row>
    <row r="478" spans="13:38" x14ac:dyDescent="0.35">
      <c r="M478" s="101"/>
      <c r="N478" s="101"/>
      <c r="O478" s="101"/>
      <c r="P478" s="101"/>
      <c r="Q478" s="101"/>
      <c r="R478" s="101"/>
      <c r="S478" s="101"/>
      <c r="T478" s="101"/>
      <c r="AE478" s="101"/>
      <c r="AF478" s="101"/>
      <c r="AG478" s="101"/>
      <c r="AH478" s="101"/>
      <c r="AI478" s="101"/>
      <c r="AJ478" s="101"/>
      <c r="AK478" s="101"/>
      <c r="AL478" s="101"/>
    </row>
    <row r="479" spans="13:38" x14ac:dyDescent="0.35">
      <c r="M479" s="101"/>
      <c r="N479" s="101"/>
      <c r="O479" s="101"/>
      <c r="P479" s="101"/>
      <c r="Q479" s="101"/>
      <c r="R479" s="101"/>
      <c r="S479" s="101"/>
      <c r="T479" s="101"/>
      <c r="AE479" s="101"/>
      <c r="AF479" s="101"/>
      <c r="AG479" s="101"/>
      <c r="AH479" s="101"/>
      <c r="AI479" s="101"/>
      <c r="AJ479" s="101"/>
      <c r="AK479" s="101"/>
      <c r="AL479" s="101"/>
    </row>
    <row r="480" spans="13:38" x14ac:dyDescent="0.35">
      <c r="M480" s="101"/>
      <c r="N480" s="101"/>
      <c r="O480" s="101"/>
      <c r="P480" s="101"/>
      <c r="Q480" s="101"/>
      <c r="R480" s="101"/>
      <c r="S480" s="101"/>
      <c r="T480" s="101"/>
      <c r="AE480" s="101"/>
      <c r="AF480" s="101"/>
      <c r="AG480" s="101"/>
      <c r="AH480" s="101"/>
      <c r="AI480" s="101"/>
      <c r="AJ480" s="101"/>
      <c r="AK480" s="101"/>
      <c r="AL480" s="101"/>
    </row>
    <row r="481" spans="13:38" x14ac:dyDescent="0.35">
      <c r="M481" s="101"/>
      <c r="N481" s="101"/>
      <c r="O481" s="101"/>
      <c r="P481" s="101"/>
      <c r="Q481" s="101"/>
      <c r="R481" s="101"/>
      <c r="S481" s="101"/>
      <c r="T481" s="101"/>
      <c r="AE481" s="101"/>
      <c r="AF481" s="101"/>
      <c r="AG481" s="101"/>
      <c r="AH481" s="101"/>
      <c r="AI481" s="101"/>
      <c r="AJ481" s="101"/>
      <c r="AK481" s="101"/>
      <c r="AL481" s="101"/>
    </row>
    <row r="482" spans="13:38" x14ac:dyDescent="0.35">
      <c r="M482" s="101"/>
      <c r="N482" s="101"/>
      <c r="O482" s="101"/>
      <c r="P482" s="101"/>
      <c r="Q482" s="101"/>
      <c r="R482" s="101"/>
      <c r="S482" s="101"/>
      <c r="T482" s="101"/>
      <c r="AE482" s="101"/>
      <c r="AF482" s="101"/>
      <c r="AG482" s="101"/>
      <c r="AH482" s="101"/>
      <c r="AI482" s="101"/>
      <c r="AJ482" s="101"/>
      <c r="AK482" s="101"/>
      <c r="AL482" s="101"/>
    </row>
    <row r="483" spans="13:38" x14ac:dyDescent="0.35">
      <c r="M483" s="101"/>
      <c r="N483" s="101"/>
      <c r="O483" s="101"/>
      <c r="P483" s="101"/>
      <c r="Q483" s="101"/>
      <c r="R483" s="101"/>
      <c r="S483" s="101"/>
      <c r="T483" s="101"/>
      <c r="AE483" s="101"/>
      <c r="AF483" s="101"/>
      <c r="AG483" s="101"/>
      <c r="AH483" s="101"/>
      <c r="AI483" s="101"/>
      <c r="AJ483" s="101"/>
      <c r="AK483" s="101"/>
      <c r="AL483" s="101"/>
    </row>
    <row r="484" spans="13:38" x14ac:dyDescent="0.35">
      <c r="M484" s="101"/>
      <c r="N484" s="101"/>
      <c r="O484" s="101"/>
      <c r="P484" s="101"/>
      <c r="Q484" s="101"/>
      <c r="R484" s="101"/>
      <c r="S484" s="101"/>
      <c r="T484" s="101"/>
      <c r="AE484" s="101"/>
      <c r="AF484" s="101"/>
      <c r="AG484" s="101"/>
      <c r="AH484" s="101"/>
      <c r="AI484" s="101"/>
      <c r="AJ484" s="101"/>
      <c r="AK484" s="101"/>
      <c r="AL484" s="101"/>
    </row>
    <row r="485" spans="13:38" x14ac:dyDescent="0.35">
      <c r="M485" s="101"/>
      <c r="N485" s="101"/>
      <c r="O485" s="101"/>
      <c r="P485" s="101"/>
      <c r="Q485" s="101"/>
      <c r="R485" s="101"/>
      <c r="S485" s="101"/>
      <c r="T485" s="101"/>
      <c r="AE485" s="101"/>
      <c r="AF485" s="101"/>
      <c r="AG485" s="101"/>
      <c r="AH485" s="101"/>
      <c r="AI485" s="101"/>
      <c r="AJ485" s="101"/>
      <c r="AK485" s="101"/>
      <c r="AL485" s="101"/>
    </row>
    <row r="486" spans="13:38" x14ac:dyDescent="0.35">
      <c r="M486" s="101"/>
      <c r="N486" s="101"/>
      <c r="O486" s="101"/>
      <c r="P486" s="101"/>
      <c r="Q486" s="101"/>
      <c r="R486" s="101"/>
      <c r="S486" s="101"/>
      <c r="T486" s="101"/>
      <c r="AE486" s="101"/>
      <c r="AF486" s="101"/>
      <c r="AG486" s="101"/>
      <c r="AH486" s="101"/>
      <c r="AI486" s="101"/>
      <c r="AJ486" s="101"/>
      <c r="AK486" s="101"/>
      <c r="AL486" s="101"/>
    </row>
    <row r="487" spans="13:38" x14ac:dyDescent="0.35">
      <c r="M487" s="101"/>
      <c r="N487" s="101"/>
      <c r="O487" s="101"/>
      <c r="P487" s="101"/>
      <c r="Q487" s="101"/>
      <c r="R487" s="101"/>
      <c r="S487" s="101"/>
      <c r="T487" s="101"/>
      <c r="AE487" s="101"/>
      <c r="AF487" s="101"/>
      <c r="AG487" s="101"/>
      <c r="AH487" s="101"/>
      <c r="AI487" s="101"/>
      <c r="AJ487" s="101"/>
      <c r="AK487" s="101"/>
      <c r="AL487" s="101"/>
    </row>
    <row r="488" spans="13:38" x14ac:dyDescent="0.35">
      <c r="M488" s="101"/>
      <c r="N488" s="101"/>
      <c r="O488" s="101"/>
      <c r="P488" s="101"/>
      <c r="Q488" s="101"/>
      <c r="R488" s="101"/>
      <c r="S488" s="101"/>
      <c r="T488" s="101"/>
      <c r="AE488" s="101"/>
      <c r="AF488" s="101"/>
      <c r="AG488" s="101"/>
      <c r="AH488" s="101"/>
      <c r="AI488" s="101"/>
      <c r="AJ488" s="101"/>
      <c r="AK488" s="101"/>
      <c r="AL488" s="101"/>
    </row>
    <row r="489" spans="13:38" x14ac:dyDescent="0.35">
      <c r="M489" s="101"/>
      <c r="N489" s="101"/>
      <c r="O489" s="101"/>
      <c r="P489" s="101"/>
      <c r="Q489" s="101"/>
      <c r="R489" s="101"/>
      <c r="S489" s="101"/>
      <c r="T489" s="101"/>
      <c r="AE489" s="101"/>
      <c r="AF489" s="101"/>
      <c r="AG489" s="101"/>
      <c r="AH489" s="101"/>
      <c r="AI489" s="101"/>
      <c r="AJ489" s="101"/>
      <c r="AK489" s="101"/>
      <c r="AL489" s="101"/>
    </row>
    <row r="490" spans="13:38" x14ac:dyDescent="0.35">
      <c r="M490" s="101"/>
      <c r="N490" s="101"/>
      <c r="O490" s="101"/>
      <c r="P490" s="101"/>
      <c r="Q490" s="101"/>
      <c r="R490" s="101"/>
      <c r="S490" s="101"/>
      <c r="T490" s="101"/>
      <c r="AE490" s="101"/>
      <c r="AF490" s="101"/>
      <c r="AG490" s="101"/>
      <c r="AH490" s="101"/>
      <c r="AI490" s="101"/>
      <c r="AJ490" s="101"/>
      <c r="AK490" s="101"/>
      <c r="AL490" s="101"/>
    </row>
    <row r="491" spans="13:38" x14ac:dyDescent="0.35">
      <c r="M491" s="101"/>
      <c r="N491" s="101"/>
      <c r="O491" s="101"/>
      <c r="P491" s="101"/>
      <c r="Q491" s="101"/>
      <c r="R491" s="101"/>
      <c r="S491" s="101"/>
      <c r="T491" s="101"/>
      <c r="AE491" s="101"/>
      <c r="AF491" s="101"/>
      <c r="AG491" s="101"/>
      <c r="AH491" s="101"/>
      <c r="AI491" s="101"/>
      <c r="AJ491" s="101"/>
      <c r="AK491" s="101"/>
      <c r="AL491" s="101"/>
    </row>
    <row r="492" spans="13:38" x14ac:dyDescent="0.35">
      <c r="M492" s="101"/>
      <c r="N492" s="101"/>
      <c r="O492" s="101"/>
      <c r="P492" s="101"/>
      <c r="Q492" s="101"/>
      <c r="R492" s="101"/>
      <c r="S492" s="101"/>
      <c r="T492" s="101"/>
      <c r="AE492" s="101"/>
      <c r="AF492" s="101"/>
      <c r="AG492" s="101"/>
      <c r="AH492" s="101"/>
      <c r="AI492" s="101"/>
      <c r="AJ492" s="101"/>
      <c r="AK492" s="101"/>
      <c r="AL492" s="101"/>
    </row>
    <row r="493" spans="13:38" x14ac:dyDescent="0.35">
      <c r="M493" s="101"/>
      <c r="N493" s="101"/>
      <c r="O493" s="101"/>
      <c r="P493" s="101"/>
      <c r="Q493" s="101"/>
      <c r="R493" s="101"/>
      <c r="S493" s="101"/>
      <c r="T493" s="101"/>
      <c r="AE493" s="101"/>
      <c r="AF493" s="101"/>
      <c r="AG493" s="101"/>
      <c r="AH493" s="101"/>
      <c r="AI493" s="101"/>
      <c r="AJ493" s="101"/>
      <c r="AK493" s="101"/>
      <c r="AL493" s="101"/>
    </row>
    <row r="494" spans="13:38" x14ac:dyDescent="0.35">
      <c r="M494" s="101"/>
      <c r="N494" s="101"/>
      <c r="O494" s="101"/>
      <c r="P494" s="101"/>
      <c r="Q494" s="101"/>
      <c r="R494" s="101"/>
      <c r="S494" s="101"/>
      <c r="T494" s="101"/>
      <c r="AE494" s="101"/>
      <c r="AF494" s="101"/>
      <c r="AG494" s="101"/>
      <c r="AH494" s="101"/>
      <c r="AI494" s="101"/>
      <c r="AJ494" s="101"/>
      <c r="AK494" s="101"/>
      <c r="AL494" s="101"/>
    </row>
    <row r="495" spans="13:38" x14ac:dyDescent="0.35">
      <c r="M495" s="101"/>
      <c r="N495" s="101"/>
      <c r="O495" s="101"/>
      <c r="P495" s="101"/>
      <c r="Q495" s="101"/>
      <c r="R495" s="101"/>
      <c r="S495" s="101"/>
      <c r="T495" s="101"/>
      <c r="AE495" s="101"/>
      <c r="AF495" s="101"/>
      <c r="AG495" s="101"/>
      <c r="AH495" s="101"/>
      <c r="AI495" s="101"/>
      <c r="AJ495" s="101"/>
      <c r="AK495" s="101"/>
      <c r="AL495" s="101"/>
    </row>
    <row r="496" spans="13:38" x14ac:dyDescent="0.35">
      <c r="M496" s="101"/>
      <c r="N496" s="101"/>
      <c r="O496" s="101"/>
      <c r="P496" s="101"/>
      <c r="Q496" s="101"/>
      <c r="R496" s="101"/>
      <c r="S496" s="101"/>
      <c r="T496" s="101"/>
      <c r="AE496" s="101"/>
      <c r="AF496" s="101"/>
      <c r="AG496" s="101"/>
      <c r="AH496" s="101"/>
      <c r="AI496" s="101"/>
      <c r="AJ496" s="101"/>
      <c r="AK496" s="101"/>
      <c r="AL496" s="101"/>
    </row>
    <row r="497" spans="13:38" x14ac:dyDescent="0.35">
      <c r="M497" s="101"/>
      <c r="N497" s="101"/>
      <c r="O497" s="101"/>
      <c r="P497" s="101"/>
      <c r="Q497" s="101"/>
      <c r="R497" s="101"/>
      <c r="S497" s="101"/>
      <c r="T497" s="101"/>
      <c r="AE497" s="101"/>
      <c r="AF497" s="101"/>
      <c r="AG497" s="101"/>
      <c r="AH497" s="101"/>
      <c r="AI497" s="101"/>
      <c r="AJ497" s="101"/>
      <c r="AK497" s="101"/>
      <c r="AL497" s="101"/>
    </row>
    <row r="498" spans="13:38" x14ac:dyDescent="0.35">
      <c r="M498" s="101"/>
      <c r="N498" s="101"/>
      <c r="O498" s="101"/>
      <c r="P498" s="101"/>
      <c r="Q498" s="101"/>
      <c r="R498" s="101"/>
      <c r="S498" s="101"/>
      <c r="T498" s="101"/>
      <c r="AE498" s="101"/>
      <c r="AF498" s="101"/>
      <c r="AG498" s="101"/>
      <c r="AH498" s="101"/>
      <c r="AI498" s="101"/>
      <c r="AJ498" s="101"/>
      <c r="AK498" s="101"/>
      <c r="AL498" s="101"/>
    </row>
    <row r="499" spans="13:38" x14ac:dyDescent="0.35">
      <c r="M499" s="101"/>
      <c r="N499" s="101"/>
      <c r="O499" s="101"/>
      <c r="P499" s="101"/>
      <c r="Q499" s="101"/>
      <c r="R499" s="101"/>
      <c r="S499" s="101"/>
      <c r="T499" s="101"/>
      <c r="AE499" s="101"/>
      <c r="AF499" s="101"/>
      <c r="AG499" s="101"/>
      <c r="AH499" s="101"/>
      <c r="AI499" s="101"/>
      <c r="AJ499" s="101"/>
      <c r="AK499" s="101"/>
      <c r="AL499" s="101"/>
    </row>
    <row r="500" spans="13:38" x14ac:dyDescent="0.35">
      <c r="M500" s="101"/>
      <c r="N500" s="101"/>
      <c r="O500" s="101"/>
      <c r="P500" s="101"/>
      <c r="Q500" s="101"/>
      <c r="R500" s="101"/>
      <c r="S500" s="101"/>
      <c r="T500" s="101"/>
      <c r="AE500" s="101"/>
      <c r="AF500" s="101"/>
      <c r="AG500" s="101"/>
      <c r="AH500" s="101"/>
      <c r="AI500" s="101"/>
      <c r="AJ500" s="101"/>
      <c r="AK500" s="101"/>
      <c r="AL500" s="101"/>
    </row>
    <row r="501" spans="13:38" x14ac:dyDescent="0.35">
      <c r="M501" s="101"/>
      <c r="N501" s="101"/>
      <c r="O501" s="101"/>
      <c r="P501" s="101"/>
      <c r="Q501" s="101"/>
      <c r="R501" s="101"/>
      <c r="S501" s="101"/>
      <c r="T501" s="101"/>
      <c r="AE501" s="101"/>
      <c r="AF501" s="101"/>
      <c r="AG501" s="101"/>
      <c r="AH501" s="101"/>
      <c r="AI501" s="101"/>
      <c r="AJ501" s="101"/>
      <c r="AK501" s="101"/>
      <c r="AL501" s="101"/>
    </row>
    <row r="502" spans="13:38" x14ac:dyDescent="0.35">
      <c r="M502" s="101"/>
      <c r="N502" s="101"/>
      <c r="O502" s="101"/>
      <c r="P502" s="101"/>
      <c r="Q502" s="101"/>
      <c r="R502" s="101"/>
      <c r="S502" s="101"/>
      <c r="T502" s="101"/>
      <c r="AE502" s="101"/>
      <c r="AF502" s="101"/>
      <c r="AG502" s="101"/>
      <c r="AH502" s="101"/>
      <c r="AI502" s="101"/>
      <c r="AJ502" s="101"/>
      <c r="AK502" s="101"/>
      <c r="AL502" s="101"/>
    </row>
    <row r="503" spans="13:38" x14ac:dyDescent="0.35">
      <c r="M503" s="101"/>
      <c r="N503" s="101"/>
      <c r="O503" s="101"/>
      <c r="P503" s="101"/>
      <c r="Q503" s="101"/>
      <c r="R503" s="101"/>
      <c r="S503" s="101"/>
      <c r="T503" s="101"/>
      <c r="AE503" s="101"/>
      <c r="AF503" s="101"/>
      <c r="AG503" s="101"/>
      <c r="AH503" s="101"/>
      <c r="AI503" s="101"/>
      <c r="AJ503" s="101"/>
      <c r="AK503" s="101"/>
      <c r="AL503" s="101"/>
    </row>
    <row r="504" spans="13:38" x14ac:dyDescent="0.35">
      <c r="M504" s="101"/>
      <c r="N504" s="101"/>
      <c r="O504" s="101"/>
      <c r="P504" s="101"/>
      <c r="Q504" s="101"/>
      <c r="R504" s="101"/>
      <c r="S504" s="101"/>
      <c r="T504" s="101"/>
      <c r="AE504" s="101"/>
      <c r="AF504" s="101"/>
      <c r="AG504" s="101"/>
      <c r="AH504" s="101"/>
      <c r="AI504" s="101"/>
      <c r="AJ504" s="101"/>
      <c r="AK504" s="101"/>
      <c r="AL504" s="101"/>
    </row>
    <row r="505" spans="13:38" x14ac:dyDescent="0.35">
      <c r="M505" s="101"/>
      <c r="N505" s="101"/>
      <c r="O505" s="101"/>
      <c r="P505" s="101"/>
      <c r="Q505" s="101"/>
      <c r="R505" s="101"/>
      <c r="S505" s="101"/>
      <c r="T505" s="101"/>
      <c r="AE505" s="101"/>
      <c r="AF505" s="101"/>
      <c r="AG505" s="101"/>
      <c r="AH505" s="101"/>
      <c r="AI505" s="101"/>
      <c r="AJ505" s="101"/>
      <c r="AK505" s="101"/>
      <c r="AL505" s="101"/>
    </row>
    <row r="506" spans="13:38" x14ac:dyDescent="0.35">
      <c r="M506" s="101"/>
      <c r="N506" s="101"/>
      <c r="O506" s="101"/>
      <c r="P506" s="101"/>
      <c r="Q506" s="101"/>
      <c r="R506" s="101"/>
      <c r="S506" s="101"/>
      <c r="T506" s="101"/>
      <c r="AE506" s="101"/>
      <c r="AF506" s="101"/>
      <c r="AG506" s="101"/>
      <c r="AH506" s="101"/>
      <c r="AI506" s="101"/>
      <c r="AJ506" s="101"/>
      <c r="AK506" s="101"/>
      <c r="AL506" s="101"/>
    </row>
    <row r="507" spans="13:38" x14ac:dyDescent="0.35">
      <c r="M507" s="101"/>
      <c r="N507" s="101"/>
      <c r="O507" s="101"/>
      <c r="P507" s="101"/>
      <c r="Q507" s="101"/>
      <c r="R507" s="101"/>
      <c r="S507" s="101"/>
      <c r="T507" s="101"/>
      <c r="AE507" s="101"/>
      <c r="AF507" s="101"/>
      <c r="AG507" s="101"/>
      <c r="AH507" s="101"/>
      <c r="AI507" s="101"/>
      <c r="AJ507" s="101"/>
      <c r="AK507" s="101"/>
      <c r="AL507" s="101"/>
    </row>
    <row r="508" spans="13:38" x14ac:dyDescent="0.35">
      <c r="M508" s="101"/>
      <c r="N508" s="101"/>
      <c r="O508" s="101"/>
      <c r="P508" s="101"/>
      <c r="Q508" s="101"/>
      <c r="R508" s="101"/>
      <c r="S508" s="101"/>
      <c r="T508" s="101"/>
      <c r="AE508" s="101"/>
      <c r="AF508" s="101"/>
      <c r="AG508" s="101"/>
      <c r="AH508" s="101"/>
      <c r="AI508" s="101"/>
      <c r="AJ508" s="101"/>
      <c r="AK508" s="101"/>
      <c r="AL508" s="101"/>
    </row>
    <row r="509" spans="13:38" x14ac:dyDescent="0.35">
      <c r="M509" s="101"/>
      <c r="N509" s="101"/>
      <c r="O509" s="101"/>
      <c r="P509" s="101"/>
      <c r="Q509" s="101"/>
      <c r="R509" s="101"/>
      <c r="S509" s="101"/>
      <c r="T509" s="101"/>
      <c r="AE509" s="101"/>
      <c r="AF509" s="101"/>
      <c r="AG509" s="101"/>
      <c r="AH509" s="101"/>
      <c r="AI509" s="101"/>
      <c r="AJ509" s="101"/>
      <c r="AK509" s="101"/>
      <c r="AL509" s="101"/>
    </row>
    <row r="510" spans="13:38" x14ac:dyDescent="0.35">
      <c r="M510" s="101"/>
      <c r="N510" s="101"/>
      <c r="O510" s="101"/>
      <c r="P510" s="101"/>
      <c r="Q510" s="101"/>
      <c r="R510" s="101"/>
      <c r="S510" s="101"/>
      <c r="T510" s="101"/>
      <c r="AE510" s="101"/>
      <c r="AF510" s="101"/>
      <c r="AG510" s="101"/>
      <c r="AH510" s="101"/>
      <c r="AI510" s="101"/>
      <c r="AJ510" s="101"/>
      <c r="AK510" s="101"/>
      <c r="AL510" s="101"/>
    </row>
    <row r="511" spans="13:38" x14ac:dyDescent="0.35">
      <c r="M511" s="101"/>
      <c r="N511" s="101"/>
      <c r="O511" s="101"/>
      <c r="P511" s="101"/>
      <c r="Q511" s="101"/>
      <c r="R511" s="101"/>
      <c r="S511" s="101"/>
      <c r="T511" s="101"/>
      <c r="AE511" s="101"/>
      <c r="AF511" s="101"/>
      <c r="AG511" s="101"/>
      <c r="AH511" s="101"/>
      <c r="AI511" s="101"/>
      <c r="AJ511" s="101"/>
      <c r="AK511" s="101"/>
      <c r="AL511" s="101"/>
    </row>
    <row r="512" spans="13:38" x14ac:dyDescent="0.35">
      <c r="M512" s="101"/>
      <c r="N512" s="101"/>
      <c r="O512" s="101"/>
      <c r="P512" s="101"/>
      <c r="Q512" s="101"/>
      <c r="R512" s="101"/>
      <c r="S512" s="101"/>
      <c r="T512" s="101"/>
      <c r="AE512" s="101"/>
      <c r="AF512" s="101"/>
      <c r="AG512" s="101"/>
      <c r="AH512" s="101"/>
      <c r="AI512" s="101"/>
      <c r="AJ512" s="101"/>
      <c r="AK512" s="101"/>
      <c r="AL512" s="101"/>
    </row>
    <row r="513" spans="13:38" x14ac:dyDescent="0.35">
      <c r="M513" s="101"/>
      <c r="N513" s="101"/>
      <c r="O513" s="101"/>
      <c r="P513" s="101"/>
      <c r="Q513" s="101"/>
      <c r="R513" s="101"/>
      <c r="S513" s="101"/>
      <c r="T513" s="101"/>
      <c r="AE513" s="101"/>
      <c r="AF513" s="101"/>
      <c r="AG513" s="101"/>
      <c r="AH513" s="101"/>
      <c r="AI513" s="101"/>
      <c r="AJ513" s="101"/>
      <c r="AK513" s="101"/>
      <c r="AL513" s="101"/>
    </row>
    <row r="514" spans="13:38" x14ac:dyDescent="0.35">
      <c r="M514" s="101"/>
      <c r="N514" s="101"/>
      <c r="O514" s="101"/>
      <c r="P514" s="101"/>
      <c r="Q514" s="101"/>
      <c r="R514" s="101"/>
      <c r="S514" s="101"/>
      <c r="T514" s="101"/>
      <c r="AE514" s="101"/>
      <c r="AF514" s="101"/>
      <c r="AG514" s="101"/>
      <c r="AH514" s="101"/>
      <c r="AI514" s="101"/>
      <c r="AJ514" s="101"/>
      <c r="AK514" s="101"/>
      <c r="AL514" s="101"/>
    </row>
    <row r="515" spans="13:38" x14ac:dyDescent="0.35">
      <c r="M515" s="101"/>
      <c r="N515" s="101"/>
      <c r="O515" s="101"/>
      <c r="P515" s="101"/>
      <c r="Q515" s="101"/>
      <c r="R515" s="101"/>
      <c r="S515" s="101"/>
      <c r="T515" s="101"/>
      <c r="AE515" s="101"/>
      <c r="AF515" s="101"/>
      <c r="AG515" s="101"/>
      <c r="AH515" s="101"/>
      <c r="AI515" s="101"/>
      <c r="AJ515" s="101"/>
      <c r="AK515" s="101"/>
      <c r="AL515" s="101"/>
    </row>
    <row r="516" spans="13:38" x14ac:dyDescent="0.35">
      <c r="M516" s="101"/>
      <c r="N516" s="101"/>
      <c r="O516" s="101"/>
      <c r="P516" s="101"/>
      <c r="Q516" s="101"/>
      <c r="R516" s="101"/>
      <c r="S516" s="101"/>
      <c r="T516" s="101"/>
      <c r="AE516" s="101"/>
      <c r="AF516" s="101"/>
      <c r="AG516" s="101"/>
      <c r="AH516" s="101"/>
      <c r="AI516" s="101"/>
      <c r="AJ516" s="101"/>
      <c r="AK516" s="101"/>
      <c r="AL516" s="101"/>
    </row>
    <row r="517" spans="13:38" x14ac:dyDescent="0.35">
      <c r="M517" s="101"/>
      <c r="N517" s="101"/>
      <c r="O517" s="101"/>
      <c r="P517" s="101"/>
      <c r="Q517" s="101"/>
      <c r="R517" s="101"/>
      <c r="S517" s="101"/>
      <c r="T517" s="101"/>
      <c r="AE517" s="101"/>
      <c r="AF517" s="101"/>
      <c r="AG517" s="101"/>
      <c r="AH517" s="101"/>
      <c r="AI517" s="101"/>
      <c r="AJ517" s="101"/>
      <c r="AK517" s="101"/>
      <c r="AL517" s="101"/>
    </row>
    <row r="518" spans="13:38" x14ac:dyDescent="0.35">
      <c r="M518" s="101"/>
      <c r="N518" s="101"/>
      <c r="O518" s="101"/>
      <c r="P518" s="101"/>
      <c r="Q518" s="101"/>
      <c r="R518" s="101"/>
      <c r="S518" s="101"/>
      <c r="T518" s="101"/>
      <c r="AE518" s="101"/>
      <c r="AF518" s="101"/>
      <c r="AG518" s="101"/>
      <c r="AH518" s="101"/>
      <c r="AI518" s="101"/>
      <c r="AJ518" s="101"/>
      <c r="AK518" s="101"/>
      <c r="AL518" s="101"/>
    </row>
    <row r="519" spans="13:38" x14ac:dyDescent="0.35">
      <c r="M519" s="101"/>
      <c r="N519" s="101"/>
      <c r="O519" s="101"/>
      <c r="P519" s="101"/>
      <c r="Q519" s="101"/>
      <c r="R519" s="101"/>
      <c r="S519" s="101"/>
      <c r="T519" s="101"/>
      <c r="AE519" s="101"/>
      <c r="AF519" s="101"/>
      <c r="AG519" s="101"/>
      <c r="AH519" s="101"/>
      <c r="AI519" s="101"/>
      <c r="AJ519" s="101"/>
      <c r="AK519" s="101"/>
      <c r="AL519" s="101"/>
    </row>
    <row r="520" spans="13:38" x14ac:dyDescent="0.35">
      <c r="M520" s="101"/>
      <c r="N520" s="101"/>
      <c r="O520" s="101"/>
      <c r="P520" s="101"/>
      <c r="Q520" s="101"/>
      <c r="R520" s="101"/>
      <c r="S520" s="101"/>
      <c r="T520" s="101"/>
      <c r="AE520" s="101"/>
      <c r="AF520" s="101"/>
      <c r="AG520" s="101"/>
      <c r="AH520" s="101"/>
      <c r="AI520" s="101"/>
      <c r="AJ520" s="101"/>
      <c r="AK520" s="101"/>
      <c r="AL520" s="101"/>
    </row>
    <row r="521" spans="13:38" x14ac:dyDescent="0.35">
      <c r="M521" s="101"/>
      <c r="N521" s="101"/>
      <c r="O521" s="101"/>
      <c r="P521" s="101"/>
      <c r="Q521" s="101"/>
      <c r="R521" s="101"/>
      <c r="S521" s="101"/>
      <c r="T521" s="101"/>
      <c r="AE521" s="101"/>
      <c r="AF521" s="101"/>
      <c r="AG521" s="101"/>
      <c r="AH521" s="101"/>
      <c r="AI521" s="101"/>
      <c r="AJ521" s="101"/>
      <c r="AK521" s="101"/>
      <c r="AL521" s="101"/>
    </row>
    <row r="522" spans="13:38" x14ac:dyDescent="0.35">
      <c r="M522" s="101"/>
      <c r="N522" s="101"/>
      <c r="O522" s="101"/>
      <c r="P522" s="101"/>
      <c r="Q522" s="101"/>
      <c r="R522" s="101"/>
      <c r="S522" s="101"/>
      <c r="T522" s="101"/>
      <c r="AE522" s="101"/>
      <c r="AF522" s="101"/>
      <c r="AG522" s="101"/>
      <c r="AH522" s="101"/>
      <c r="AI522" s="101"/>
      <c r="AJ522" s="101"/>
      <c r="AK522" s="101"/>
      <c r="AL522" s="101"/>
    </row>
    <row r="523" spans="13:38" x14ac:dyDescent="0.35">
      <c r="M523" s="101"/>
      <c r="N523" s="101"/>
      <c r="O523" s="101"/>
      <c r="P523" s="101"/>
      <c r="Q523" s="101"/>
      <c r="R523" s="101"/>
      <c r="S523" s="101"/>
      <c r="T523" s="101"/>
      <c r="AE523" s="101"/>
      <c r="AF523" s="101"/>
      <c r="AG523" s="101"/>
      <c r="AH523" s="101"/>
      <c r="AI523" s="101"/>
      <c r="AJ523" s="101"/>
      <c r="AK523" s="101"/>
      <c r="AL523" s="101"/>
    </row>
    <row r="524" spans="13:38" x14ac:dyDescent="0.35">
      <c r="M524" s="101"/>
      <c r="N524" s="101"/>
      <c r="O524" s="101"/>
      <c r="P524" s="101"/>
      <c r="Q524" s="101"/>
      <c r="R524" s="101"/>
      <c r="S524" s="101"/>
      <c r="T524" s="101"/>
      <c r="AE524" s="101"/>
      <c r="AF524" s="101"/>
      <c r="AG524" s="101"/>
      <c r="AH524" s="101"/>
      <c r="AI524" s="101"/>
      <c r="AJ524" s="101"/>
      <c r="AK524" s="101"/>
      <c r="AL524" s="101"/>
    </row>
    <row r="525" spans="13:38" x14ac:dyDescent="0.35">
      <c r="M525" s="101"/>
      <c r="N525" s="101"/>
      <c r="O525" s="101"/>
      <c r="P525" s="101"/>
      <c r="Q525" s="101"/>
      <c r="R525" s="101"/>
      <c r="S525" s="101"/>
      <c r="T525" s="101"/>
      <c r="AE525" s="101"/>
      <c r="AF525" s="101"/>
      <c r="AG525" s="101"/>
      <c r="AH525" s="101"/>
      <c r="AI525" s="101"/>
      <c r="AJ525" s="101"/>
      <c r="AK525" s="101"/>
      <c r="AL525" s="101"/>
    </row>
    <row r="526" spans="13:38" x14ac:dyDescent="0.35">
      <c r="M526" s="101"/>
      <c r="N526" s="101"/>
      <c r="O526" s="101"/>
      <c r="P526" s="101"/>
      <c r="Q526" s="101"/>
      <c r="R526" s="101"/>
      <c r="S526" s="101"/>
      <c r="T526" s="101"/>
      <c r="AE526" s="101"/>
      <c r="AF526" s="101"/>
      <c r="AG526" s="101"/>
      <c r="AH526" s="101"/>
      <c r="AI526" s="101"/>
      <c r="AJ526" s="101"/>
      <c r="AK526" s="101"/>
      <c r="AL526" s="101"/>
    </row>
    <row r="527" spans="13:38" x14ac:dyDescent="0.35">
      <c r="M527" s="101"/>
      <c r="N527" s="101"/>
      <c r="O527" s="101"/>
      <c r="P527" s="101"/>
      <c r="Q527" s="101"/>
      <c r="R527" s="101"/>
      <c r="S527" s="101"/>
      <c r="T527" s="101"/>
      <c r="AE527" s="101"/>
      <c r="AF527" s="101"/>
      <c r="AG527" s="101"/>
      <c r="AH527" s="101"/>
      <c r="AI527" s="101"/>
      <c r="AJ527" s="101"/>
      <c r="AK527" s="101"/>
      <c r="AL527" s="101"/>
    </row>
    <row r="528" spans="13:38" x14ac:dyDescent="0.35">
      <c r="M528" s="101"/>
      <c r="N528" s="101"/>
      <c r="O528" s="101"/>
      <c r="P528" s="101"/>
      <c r="Q528" s="101"/>
      <c r="R528" s="101"/>
      <c r="S528" s="101"/>
      <c r="T528" s="101"/>
      <c r="AE528" s="101"/>
      <c r="AF528" s="101"/>
      <c r="AG528" s="101"/>
      <c r="AH528" s="101"/>
      <c r="AI528" s="101"/>
      <c r="AJ528" s="101"/>
      <c r="AK528" s="101"/>
      <c r="AL528" s="101"/>
    </row>
    <row r="529" spans="13:38" x14ac:dyDescent="0.35">
      <c r="M529" s="101"/>
      <c r="N529" s="101"/>
      <c r="O529" s="101"/>
      <c r="P529" s="101"/>
      <c r="Q529" s="101"/>
      <c r="R529" s="101"/>
      <c r="S529" s="101"/>
      <c r="T529" s="101"/>
      <c r="AE529" s="101"/>
      <c r="AF529" s="101"/>
      <c r="AG529" s="101"/>
      <c r="AH529" s="101"/>
      <c r="AI529" s="101"/>
      <c r="AJ529" s="101"/>
      <c r="AK529" s="101"/>
      <c r="AL529" s="101"/>
    </row>
    <row r="530" spans="13:38" x14ac:dyDescent="0.35">
      <c r="M530" s="101"/>
      <c r="N530" s="101"/>
      <c r="O530" s="101"/>
      <c r="P530" s="101"/>
      <c r="Q530" s="101"/>
      <c r="R530" s="101"/>
      <c r="S530" s="101"/>
      <c r="T530" s="101"/>
      <c r="AE530" s="101"/>
      <c r="AF530" s="101"/>
      <c r="AG530" s="101"/>
      <c r="AH530" s="101"/>
      <c r="AI530" s="101"/>
      <c r="AJ530" s="101"/>
      <c r="AK530" s="101"/>
      <c r="AL530" s="101"/>
    </row>
    <row r="531" spans="13:38" x14ac:dyDescent="0.35">
      <c r="M531" s="101"/>
      <c r="N531" s="101"/>
      <c r="O531" s="101"/>
      <c r="P531" s="101"/>
      <c r="Q531" s="101"/>
      <c r="R531" s="101"/>
      <c r="S531" s="101"/>
      <c r="T531" s="101"/>
      <c r="AE531" s="101"/>
      <c r="AF531" s="101"/>
      <c r="AG531" s="101"/>
      <c r="AH531" s="101"/>
      <c r="AI531" s="101"/>
      <c r="AJ531" s="101"/>
      <c r="AK531" s="101"/>
      <c r="AL531" s="101"/>
    </row>
    <row r="532" spans="13:38" x14ac:dyDescent="0.35">
      <c r="M532" s="101"/>
      <c r="N532" s="101"/>
      <c r="O532" s="101"/>
      <c r="P532" s="101"/>
      <c r="Q532" s="101"/>
      <c r="R532" s="101"/>
      <c r="S532" s="101"/>
      <c r="T532" s="101"/>
      <c r="AE532" s="101"/>
      <c r="AF532" s="101"/>
      <c r="AG532" s="101"/>
      <c r="AH532" s="101"/>
      <c r="AI532" s="101"/>
      <c r="AJ532" s="101"/>
      <c r="AK532" s="101"/>
      <c r="AL532" s="101"/>
    </row>
    <row r="533" spans="13:38" x14ac:dyDescent="0.35">
      <c r="M533" s="101"/>
      <c r="N533" s="101"/>
      <c r="O533" s="101"/>
      <c r="P533" s="101"/>
      <c r="Q533" s="101"/>
      <c r="R533" s="101"/>
      <c r="S533" s="101"/>
      <c r="T533" s="101"/>
      <c r="AE533" s="101"/>
      <c r="AF533" s="101"/>
      <c r="AG533" s="101"/>
      <c r="AH533" s="101"/>
      <c r="AI533" s="101"/>
      <c r="AJ533" s="101"/>
      <c r="AK533" s="101"/>
      <c r="AL533" s="101"/>
    </row>
    <row r="534" spans="13:38" x14ac:dyDescent="0.35">
      <c r="M534" s="101"/>
      <c r="N534" s="101"/>
      <c r="O534" s="101"/>
      <c r="P534" s="101"/>
      <c r="Q534" s="101"/>
      <c r="R534" s="101"/>
      <c r="S534" s="101"/>
      <c r="T534" s="101"/>
      <c r="AE534" s="101"/>
      <c r="AF534" s="101"/>
      <c r="AG534" s="101"/>
      <c r="AH534" s="101"/>
      <c r="AI534" s="101"/>
      <c r="AJ534" s="101"/>
      <c r="AK534" s="101"/>
      <c r="AL534" s="101"/>
    </row>
    <row r="535" spans="13:38" x14ac:dyDescent="0.35">
      <c r="M535" s="101"/>
      <c r="N535" s="101"/>
      <c r="O535" s="101"/>
      <c r="P535" s="101"/>
      <c r="Q535" s="101"/>
      <c r="R535" s="101"/>
      <c r="S535" s="101"/>
      <c r="T535" s="101"/>
      <c r="AE535" s="101"/>
      <c r="AF535" s="101"/>
      <c r="AG535" s="101"/>
      <c r="AH535" s="101"/>
      <c r="AI535" s="101"/>
      <c r="AJ535" s="101"/>
      <c r="AK535" s="101"/>
      <c r="AL535" s="101"/>
    </row>
    <row r="536" spans="13:38" x14ac:dyDescent="0.35">
      <c r="M536" s="101"/>
      <c r="N536" s="101"/>
      <c r="O536" s="101"/>
      <c r="P536" s="101"/>
      <c r="Q536" s="101"/>
      <c r="R536" s="101"/>
      <c r="S536" s="101"/>
      <c r="T536" s="101"/>
      <c r="AE536" s="101"/>
      <c r="AF536" s="101"/>
      <c r="AG536" s="101"/>
      <c r="AH536" s="101"/>
      <c r="AI536" s="101"/>
      <c r="AJ536" s="101"/>
      <c r="AK536" s="101"/>
      <c r="AL536" s="101"/>
    </row>
    <row r="537" spans="13:38" x14ac:dyDescent="0.35">
      <c r="M537" s="101"/>
      <c r="N537" s="101"/>
      <c r="O537" s="101"/>
      <c r="P537" s="101"/>
      <c r="Q537" s="101"/>
      <c r="R537" s="101"/>
      <c r="S537" s="101"/>
      <c r="T537" s="101"/>
      <c r="AE537" s="101"/>
      <c r="AF537" s="101"/>
      <c r="AG537" s="101"/>
      <c r="AH537" s="101"/>
      <c r="AI537" s="101"/>
      <c r="AJ537" s="101"/>
      <c r="AK537" s="101"/>
      <c r="AL537" s="101"/>
    </row>
    <row r="538" spans="13:38" x14ac:dyDescent="0.35">
      <c r="M538" s="101"/>
      <c r="N538" s="101"/>
      <c r="O538" s="101"/>
      <c r="P538" s="101"/>
      <c r="Q538" s="101"/>
      <c r="R538" s="101"/>
      <c r="S538" s="101"/>
      <c r="T538" s="101"/>
      <c r="AE538" s="101"/>
      <c r="AF538" s="101"/>
      <c r="AG538" s="101"/>
      <c r="AH538" s="101"/>
      <c r="AI538" s="101"/>
      <c r="AJ538" s="101"/>
      <c r="AK538" s="101"/>
      <c r="AL538" s="101"/>
    </row>
    <row r="539" spans="13:38" x14ac:dyDescent="0.35">
      <c r="M539" s="101"/>
      <c r="N539" s="101"/>
      <c r="O539" s="101"/>
      <c r="P539" s="101"/>
      <c r="Q539" s="101"/>
      <c r="R539" s="101"/>
      <c r="S539" s="101"/>
      <c r="T539" s="101"/>
      <c r="AE539" s="101"/>
      <c r="AF539" s="101"/>
      <c r="AG539" s="101"/>
      <c r="AH539" s="101"/>
      <c r="AI539" s="101"/>
      <c r="AJ539" s="101"/>
      <c r="AK539" s="101"/>
      <c r="AL539" s="101"/>
    </row>
    <row r="540" spans="13:38" x14ac:dyDescent="0.35">
      <c r="M540" s="101"/>
      <c r="N540" s="101"/>
      <c r="O540" s="101"/>
      <c r="P540" s="101"/>
      <c r="Q540" s="101"/>
      <c r="R540" s="101"/>
      <c r="S540" s="101"/>
      <c r="T540" s="101"/>
      <c r="AE540" s="101"/>
      <c r="AF540" s="101"/>
      <c r="AG540" s="101"/>
      <c r="AH540" s="101"/>
      <c r="AI540" s="101"/>
      <c r="AJ540" s="101"/>
      <c r="AK540" s="101"/>
      <c r="AL540" s="101"/>
    </row>
    <row r="541" spans="13:38" x14ac:dyDescent="0.35">
      <c r="M541" s="101"/>
      <c r="N541" s="101"/>
      <c r="O541" s="101"/>
      <c r="P541" s="101"/>
      <c r="Q541" s="101"/>
      <c r="R541" s="101"/>
      <c r="S541" s="101"/>
      <c r="T541" s="101"/>
      <c r="AE541" s="101"/>
      <c r="AF541" s="101"/>
      <c r="AG541" s="101"/>
      <c r="AH541" s="101"/>
      <c r="AI541" s="101"/>
      <c r="AJ541" s="101"/>
      <c r="AK541" s="101"/>
      <c r="AL541" s="101"/>
    </row>
    <row r="542" spans="13:38" x14ac:dyDescent="0.35">
      <c r="M542" s="101"/>
      <c r="N542" s="101"/>
      <c r="O542" s="101"/>
      <c r="P542" s="101"/>
      <c r="Q542" s="101"/>
      <c r="R542" s="101"/>
      <c r="S542" s="101"/>
      <c r="T542" s="101"/>
      <c r="AE542" s="101"/>
      <c r="AF542" s="101"/>
      <c r="AG542" s="101"/>
      <c r="AH542" s="101"/>
      <c r="AI542" s="101"/>
      <c r="AJ542" s="101"/>
      <c r="AK542" s="101"/>
      <c r="AL542" s="101"/>
    </row>
    <row r="543" spans="13:38" x14ac:dyDescent="0.35">
      <c r="M543" s="101"/>
      <c r="N543" s="101"/>
      <c r="O543" s="101"/>
      <c r="P543" s="101"/>
      <c r="Q543" s="101"/>
      <c r="R543" s="101"/>
      <c r="S543" s="101"/>
      <c r="T543" s="101"/>
      <c r="AE543" s="101"/>
      <c r="AF543" s="101"/>
      <c r="AG543" s="101"/>
      <c r="AH543" s="101"/>
      <c r="AI543" s="101"/>
      <c r="AJ543" s="101"/>
      <c r="AK543" s="101"/>
      <c r="AL543" s="101"/>
    </row>
    <row r="544" spans="13:38" x14ac:dyDescent="0.35">
      <c r="M544" s="101"/>
      <c r="N544" s="101"/>
      <c r="O544" s="101"/>
      <c r="P544" s="101"/>
      <c r="Q544" s="101"/>
      <c r="R544" s="101"/>
      <c r="S544" s="101"/>
      <c r="T544" s="101"/>
      <c r="AE544" s="101"/>
      <c r="AF544" s="101"/>
      <c r="AG544" s="101"/>
      <c r="AH544" s="101"/>
      <c r="AI544" s="101"/>
      <c r="AJ544" s="101"/>
      <c r="AK544" s="101"/>
      <c r="AL544" s="101"/>
    </row>
    <row r="545" spans="13:38" x14ac:dyDescent="0.35">
      <c r="M545" s="101"/>
      <c r="N545" s="101"/>
      <c r="O545" s="101"/>
      <c r="P545" s="101"/>
      <c r="Q545" s="101"/>
      <c r="R545" s="101"/>
      <c r="S545" s="101"/>
      <c r="T545" s="101"/>
      <c r="AE545" s="101"/>
      <c r="AF545" s="101"/>
      <c r="AG545" s="101"/>
      <c r="AH545" s="101"/>
      <c r="AI545" s="101"/>
      <c r="AJ545" s="101"/>
      <c r="AK545" s="101"/>
      <c r="AL545" s="101"/>
    </row>
    <row r="546" spans="13:38" x14ac:dyDescent="0.35">
      <c r="M546" s="101"/>
      <c r="N546" s="101"/>
      <c r="O546" s="101"/>
      <c r="P546" s="101"/>
      <c r="Q546" s="101"/>
      <c r="R546" s="101"/>
      <c r="S546" s="101"/>
      <c r="T546" s="101"/>
      <c r="AE546" s="101"/>
      <c r="AF546" s="101"/>
      <c r="AG546" s="101"/>
      <c r="AH546" s="101"/>
      <c r="AI546" s="101"/>
      <c r="AJ546" s="101"/>
      <c r="AK546" s="101"/>
      <c r="AL546" s="101"/>
    </row>
    <row r="547" spans="13:38" x14ac:dyDescent="0.35">
      <c r="M547" s="101"/>
      <c r="N547" s="101"/>
      <c r="O547" s="101"/>
      <c r="P547" s="101"/>
      <c r="Q547" s="101"/>
      <c r="R547" s="101"/>
      <c r="S547" s="101"/>
      <c r="T547" s="101"/>
      <c r="AE547" s="101"/>
      <c r="AF547" s="101"/>
      <c r="AG547" s="101"/>
      <c r="AH547" s="101"/>
      <c r="AI547" s="101"/>
      <c r="AJ547" s="101"/>
      <c r="AK547" s="101"/>
      <c r="AL547" s="101"/>
    </row>
    <row r="548" spans="13:38" x14ac:dyDescent="0.35">
      <c r="M548" s="101"/>
      <c r="N548" s="101"/>
      <c r="O548" s="101"/>
      <c r="P548" s="101"/>
      <c r="Q548" s="101"/>
      <c r="R548" s="101"/>
      <c r="S548" s="101"/>
      <c r="T548" s="101"/>
      <c r="AE548" s="101"/>
      <c r="AF548" s="101"/>
      <c r="AG548" s="101"/>
      <c r="AH548" s="101"/>
      <c r="AI548" s="101"/>
      <c r="AJ548" s="101"/>
      <c r="AK548" s="101"/>
      <c r="AL548" s="101"/>
    </row>
    <row r="549" spans="13:38" x14ac:dyDescent="0.35">
      <c r="M549" s="101"/>
      <c r="N549" s="101"/>
      <c r="O549" s="101"/>
      <c r="P549" s="101"/>
      <c r="Q549" s="101"/>
      <c r="R549" s="101"/>
      <c r="S549" s="101"/>
      <c r="T549" s="101"/>
      <c r="AE549" s="101"/>
      <c r="AF549" s="101"/>
      <c r="AG549" s="101"/>
      <c r="AH549" s="101"/>
      <c r="AI549" s="101"/>
      <c r="AJ549" s="101"/>
      <c r="AK549" s="101"/>
      <c r="AL549" s="101"/>
    </row>
    <row r="550" spans="13:38" x14ac:dyDescent="0.35">
      <c r="M550" s="101"/>
      <c r="N550" s="101"/>
      <c r="O550" s="101"/>
      <c r="P550" s="101"/>
      <c r="Q550" s="101"/>
      <c r="R550" s="101"/>
      <c r="S550" s="101"/>
      <c r="T550" s="101"/>
      <c r="AE550" s="101"/>
      <c r="AF550" s="101"/>
      <c r="AG550" s="101"/>
      <c r="AH550" s="101"/>
      <c r="AI550" s="101"/>
      <c r="AJ550" s="101"/>
      <c r="AK550" s="101"/>
      <c r="AL550" s="101"/>
    </row>
    <row r="551" spans="13:38" x14ac:dyDescent="0.35">
      <c r="M551" s="101"/>
      <c r="N551" s="101"/>
      <c r="O551" s="101"/>
      <c r="P551" s="101"/>
      <c r="Q551" s="101"/>
      <c r="R551" s="101"/>
      <c r="S551" s="101"/>
      <c r="T551" s="101"/>
      <c r="AE551" s="101"/>
      <c r="AF551" s="101"/>
      <c r="AG551" s="101"/>
      <c r="AH551" s="101"/>
      <c r="AI551" s="101"/>
      <c r="AJ551" s="101"/>
      <c r="AK551" s="101"/>
      <c r="AL551" s="101"/>
    </row>
    <row r="552" spans="13:38" x14ac:dyDescent="0.35">
      <c r="M552" s="101"/>
      <c r="N552" s="101"/>
      <c r="O552" s="101"/>
      <c r="P552" s="101"/>
      <c r="Q552" s="101"/>
      <c r="R552" s="101"/>
      <c r="S552" s="101"/>
      <c r="T552" s="101"/>
      <c r="AE552" s="101"/>
      <c r="AF552" s="101"/>
      <c r="AG552" s="101"/>
      <c r="AH552" s="101"/>
      <c r="AI552" s="101"/>
      <c r="AJ552" s="101"/>
      <c r="AK552" s="101"/>
      <c r="AL552" s="101"/>
    </row>
    <row r="553" spans="13:38" x14ac:dyDescent="0.35">
      <c r="M553" s="101"/>
      <c r="N553" s="101"/>
      <c r="O553" s="101"/>
      <c r="P553" s="101"/>
      <c r="Q553" s="101"/>
      <c r="R553" s="101"/>
      <c r="S553" s="101"/>
      <c r="T553" s="101"/>
      <c r="AE553" s="101"/>
      <c r="AF553" s="101"/>
      <c r="AG553" s="101"/>
      <c r="AH553" s="101"/>
      <c r="AI553" s="101"/>
      <c r="AJ553" s="101"/>
      <c r="AK553" s="101"/>
      <c r="AL553" s="101"/>
    </row>
    <row r="554" spans="13:38" x14ac:dyDescent="0.35">
      <c r="M554" s="101"/>
      <c r="N554" s="101"/>
      <c r="O554" s="101"/>
      <c r="P554" s="101"/>
      <c r="Q554" s="101"/>
      <c r="R554" s="101"/>
      <c r="S554" s="101"/>
      <c r="T554" s="101"/>
      <c r="AE554" s="101"/>
      <c r="AF554" s="101"/>
      <c r="AG554" s="101"/>
      <c r="AH554" s="101"/>
      <c r="AI554" s="101"/>
      <c r="AJ554" s="101"/>
      <c r="AK554" s="101"/>
      <c r="AL554" s="101"/>
    </row>
    <row r="555" spans="13:38" x14ac:dyDescent="0.35">
      <c r="M555" s="101"/>
      <c r="N555" s="101"/>
      <c r="O555" s="101"/>
      <c r="P555" s="101"/>
      <c r="Q555" s="101"/>
      <c r="R555" s="101"/>
      <c r="S555" s="101"/>
      <c r="T555" s="101"/>
      <c r="AE555" s="101"/>
      <c r="AF555" s="101"/>
      <c r="AG555" s="101"/>
      <c r="AH555" s="101"/>
      <c r="AI555" s="101"/>
      <c r="AJ555" s="101"/>
      <c r="AK555" s="101"/>
      <c r="AL555" s="101"/>
    </row>
    <row r="556" spans="13:38" x14ac:dyDescent="0.35">
      <c r="M556" s="101"/>
      <c r="N556" s="101"/>
      <c r="O556" s="101"/>
      <c r="P556" s="101"/>
      <c r="Q556" s="101"/>
      <c r="R556" s="101"/>
      <c r="S556" s="101"/>
      <c r="T556" s="101"/>
      <c r="AE556" s="101"/>
      <c r="AF556" s="101"/>
      <c r="AG556" s="101"/>
      <c r="AH556" s="101"/>
      <c r="AI556" s="101"/>
      <c r="AJ556" s="101"/>
      <c r="AK556" s="101"/>
      <c r="AL556" s="101"/>
    </row>
    <row r="557" spans="13:38" x14ac:dyDescent="0.35">
      <c r="M557" s="101"/>
      <c r="N557" s="101"/>
      <c r="O557" s="101"/>
      <c r="P557" s="101"/>
      <c r="Q557" s="101"/>
      <c r="R557" s="101"/>
      <c r="S557" s="101"/>
      <c r="T557" s="101"/>
      <c r="AE557" s="101"/>
      <c r="AF557" s="101"/>
      <c r="AG557" s="101"/>
      <c r="AH557" s="101"/>
      <c r="AI557" s="101"/>
      <c r="AJ557" s="101"/>
      <c r="AK557" s="101"/>
      <c r="AL557" s="101"/>
    </row>
    <row r="558" spans="13:38" x14ac:dyDescent="0.35">
      <c r="M558" s="101"/>
      <c r="N558" s="101"/>
      <c r="O558" s="101"/>
      <c r="P558" s="101"/>
      <c r="Q558" s="101"/>
      <c r="R558" s="101"/>
      <c r="S558" s="101"/>
      <c r="T558" s="101"/>
      <c r="AE558" s="101"/>
      <c r="AF558" s="101"/>
      <c r="AG558" s="101"/>
      <c r="AH558" s="101"/>
      <c r="AI558" s="101"/>
      <c r="AJ558" s="101"/>
      <c r="AK558" s="101"/>
      <c r="AL558" s="101"/>
    </row>
    <row r="559" spans="13:38" x14ac:dyDescent="0.35">
      <c r="M559" s="101"/>
      <c r="N559" s="101"/>
      <c r="O559" s="101"/>
      <c r="P559" s="101"/>
      <c r="Q559" s="101"/>
      <c r="R559" s="101"/>
      <c r="S559" s="101"/>
      <c r="T559" s="101"/>
      <c r="AE559" s="101"/>
      <c r="AF559" s="101"/>
      <c r="AG559" s="101"/>
      <c r="AH559" s="101"/>
      <c r="AI559" s="101"/>
      <c r="AJ559" s="101"/>
      <c r="AK559" s="101"/>
      <c r="AL559" s="101"/>
    </row>
    <row r="560" spans="13:38" x14ac:dyDescent="0.35">
      <c r="M560" s="101"/>
      <c r="N560" s="101"/>
      <c r="O560" s="101"/>
      <c r="P560" s="101"/>
      <c r="Q560" s="101"/>
      <c r="R560" s="101"/>
      <c r="S560" s="101"/>
      <c r="T560" s="101"/>
      <c r="AE560" s="101"/>
      <c r="AF560" s="101"/>
      <c r="AG560" s="101"/>
      <c r="AH560" s="101"/>
      <c r="AI560" s="101"/>
      <c r="AJ560" s="101"/>
      <c r="AK560" s="101"/>
      <c r="AL560" s="101"/>
    </row>
    <row r="561" spans="13:38" x14ac:dyDescent="0.35">
      <c r="M561" s="101"/>
      <c r="N561" s="101"/>
      <c r="O561" s="101"/>
      <c r="P561" s="101"/>
      <c r="Q561" s="101"/>
      <c r="R561" s="101"/>
      <c r="S561" s="101"/>
      <c r="T561" s="101"/>
      <c r="AE561" s="101"/>
      <c r="AF561" s="101"/>
      <c r="AG561" s="101"/>
      <c r="AH561" s="101"/>
      <c r="AI561" s="101"/>
      <c r="AJ561" s="101"/>
      <c r="AK561" s="101"/>
      <c r="AL561" s="101"/>
    </row>
    <row r="562" spans="13:38" x14ac:dyDescent="0.35">
      <c r="M562" s="101"/>
      <c r="N562" s="101"/>
      <c r="O562" s="101"/>
      <c r="P562" s="101"/>
      <c r="Q562" s="101"/>
      <c r="R562" s="101"/>
      <c r="S562" s="101"/>
      <c r="T562" s="101"/>
      <c r="AE562" s="101"/>
      <c r="AF562" s="101"/>
      <c r="AG562" s="101"/>
      <c r="AH562" s="101"/>
      <c r="AI562" s="101"/>
      <c r="AJ562" s="101"/>
      <c r="AK562" s="101"/>
      <c r="AL562" s="101"/>
    </row>
    <row r="563" spans="13:38" x14ac:dyDescent="0.35">
      <c r="M563" s="101"/>
      <c r="N563" s="101"/>
      <c r="O563" s="101"/>
      <c r="P563" s="101"/>
      <c r="Q563" s="101"/>
      <c r="R563" s="101"/>
      <c r="S563" s="101"/>
      <c r="T563" s="101"/>
      <c r="AE563" s="101"/>
      <c r="AF563" s="101"/>
      <c r="AG563" s="101"/>
      <c r="AH563" s="101"/>
      <c r="AI563" s="101"/>
      <c r="AJ563" s="101"/>
      <c r="AK563" s="101"/>
      <c r="AL563" s="101"/>
    </row>
    <row r="564" spans="13:38" x14ac:dyDescent="0.35">
      <c r="M564" s="101"/>
      <c r="N564" s="101"/>
      <c r="O564" s="101"/>
      <c r="P564" s="101"/>
      <c r="Q564" s="101"/>
      <c r="R564" s="101"/>
      <c r="S564" s="101"/>
      <c r="T564" s="101"/>
      <c r="AE564" s="101"/>
      <c r="AF564" s="101"/>
      <c r="AG564" s="101"/>
      <c r="AH564" s="101"/>
      <c r="AI564" s="101"/>
      <c r="AJ564" s="101"/>
      <c r="AK564" s="101"/>
      <c r="AL564" s="101"/>
    </row>
    <row r="565" spans="13:38" x14ac:dyDescent="0.35">
      <c r="M565" s="101"/>
      <c r="N565" s="101"/>
      <c r="O565" s="101"/>
      <c r="P565" s="101"/>
      <c r="Q565" s="101"/>
      <c r="R565" s="101"/>
      <c r="S565" s="101"/>
      <c r="T565" s="101"/>
      <c r="AE565" s="101"/>
      <c r="AF565" s="101"/>
      <c r="AG565" s="101"/>
      <c r="AH565" s="101"/>
      <c r="AI565" s="101"/>
      <c r="AJ565" s="101"/>
      <c r="AK565" s="101"/>
      <c r="AL565" s="101"/>
    </row>
    <row r="566" spans="13:38" x14ac:dyDescent="0.35">
      <c r="M566" s="101"/>
      <c r="N566" s="101"/>
      <c r="O566" s="101"/>
      <c r="P566" s="101"/>
      <c r="Q566" s="101"/>
      <c r="R566" s="101"/>
      <c r="S566" s="101"/>
      <c r="T566" s="101"/>
      <c r="AE566" s="101"/>
      <c r="AF566" s="101"/>
      <c r="AG566" s="101"/>
      <c r="AH566" s="101"/>
      <c r="AI566" s="101"/>
      <c r="AJ566" s="101"/>
      <c r="AK566" s="101"/>
      <c r="AL566" s="101"/>
    </row>
    <row r="567" spans="13:38" x14ac:dyDescent="0.35">
      <c r="M567" s="101"/>
      <c r="N567" s="101"/>
      <c r="O567" s="101"/>
      <c r="P567" s="101"/>
      <c r="Q567" s="101"/>
      <c r="R567" s="101"/>
      <c r="S567" s="101"/>
      <c r="T567" s="101"/>
      <c r="AE567" s="101"/>
      <c r="AF567" s="101"/>
      <c r="AG567" s="101"/>
      <c r="AH567" s="101"/>
      <c r="AI567" s="101"/>
      <c r="AJ567" s="101"/>
      <c r="AK567" s="101"/>
      <c r="AL567" s="101"/>
    </row>
    <row r="568" spans="13:38" x14ac:dyDescent="0.35">
      <c r="M568" s="101"/>
      <c r="N568" s="101"/>
      <c r="O568" s="101"/>
      <c r="P568" s="101"/>
      <c r="Q568" s="101"/>
      <c r="R568" s="101"/>
      <c r="S568" s="101"/>
      <c r="T568" s="101"/>
      <c r="AE568" s="101"/>
      <c r="AF568" s="101"/>
      <c r="AG568" s="101"/>
      <c r="AH568" s="101"/>
      <c r="AI568" s="101"/>
      <c r="AJ568" s="101"/>
      <c r="AK568" s="101"/>
      <c r="AL568" s="101"/>
    </row>
    <row r="569" spans="13:38" x14ac:dyDescent="0.35">
      <c r="M569" s="101"/>
      <c r="N569" s="101"/>
      <c r="O569" s="101"/>
      <c r="P569" s="101"/>
      <c r="Q569" s="101"/>
      <c r="R569" s="101"/>
      <c r="S569" s="101"/>
      <c r="T569" s="101"/>
      <c r="AE569" s="101"/>
      <c r="AF569" s="101"/>
      <c r="AG569" s="101"/>
      <c r="AH569" s="101"/>
      <c r="AI569" s="101"/>
      <c r="AJ569" s="101"/>
      <c r="AK569" s="101"/>
      <c r="AL569" s="101"/>
    </row>
    <row r="570" spans="13:38" x14ac:dyDescent="0.35">
      <c r="M570" s="101"/>
      <c r="N570" s="101"/>
      <c r="O570" s="101"/>
      <c r="P570" s="101"/>
      <c r="Q570" s="101"/>
      <c r="R570" s="101"/>
      <c r="S570" s="101"/>
      <c r="T570" s="101"/>
      <c r="AE570" s="101"/>
      <c r="AF570" s="101"/>
      <c r="AG570" s="101"/>
      <c r="AH570" s="101"/>
      <c r="AI570" s="101"/>
      <c r="AJ570" s="101"/>
      <c r="AK570" s="101"/>
      <c r="AL570" s="101"/>
    </row>
    <row r="571" spans="13:38" x14ac:dyDescent="0.35">
      <c r="M571" s="101"/>
      <c r="N571" s="101"/>
      <c r="O571" s="101"/>
      <c r="P571" s="101"/>
      <c r="Q571" s="101"/>
      <c r="R571" s="101"/>
      <c r="S571" s="101"/>
      <c r="T571" s="101"/>
      <c r="AE571" s="101"/>
      <c r="AF571" s="101"/>
      <c r="AG571" s="101"/>
      <c r="AH571" s="101"/>
      <c r="AI571" s="101"/>
      <c r="AJ571" s="101"/>
      <c r="AK571" s="101"/>
      <c r="AL571" s="101"/>
    </row>
    <row r="572" spans="13:38" x14ac:dyDescent="0.35">
      <c r="M572" s="101"/>
      <c r="N572" s="101"/>
      <c r="O572" s="101"/>
      <c r="P572" s="101"/>
      <c r="Q572" s="101"/>
      <c r="R572" s="101"/>
      <c r="S572" s="101"/>
      <c r="T572" s="101"/>
      <c r="AE572" s="101"/>
      <c r="AF572" s="101"/>
      <c r="AG572" s="101"/>
      <c r="AH572" s="101"/>
      <c r="AI572" s="101"/>
      <c r="AJ572" s="101"/>
      <c r="AK572" s="101"/>
      <c r="AL572" s="101"/>
    </row>
    <row r="573" spans="13:38" x14ac:dyDescent="0.35">
      <c r="M573" s="101"/>
      <c r="N573" s="101"/>
      <c r="O573" s="101"/>
      <c r="P573" s="101"/>
      <c r="Q573" s="101"/>
      <c r="R573" s="101"/>
      <c r="S573" s="101"/>
      <c r="T573" s="101"/>
      <c r="AE573" s="101"/>
      <c r="AF573" s="101"/>
      <c r="AG573" s="101"/>
      <c r="AH573" s="101"/>
      <c r="AI573" s="101"/>
      <c r="AJ573" s="101"/>
      <c r="AK573" s="101"/>
      <c r="AL573" s="101"/>
    </row>
    <row r="574" spans="13:38" x14ac:dyDescent="0.35">
      <c r="M574" s="101"/>
      <c r="N574" s="101"/>
      <c r="O574" s="101"/>
      <c r="P574" s="101"/>
      <c r="Q574" s="101"/>
      <c r="R574" s="101"/>
      <c r="S574" s="101"/>
      <c r="T574" s="101"/>
      <c r="AE574" s="101"/>
      <c r="AF574" s="101"/>
      <c r="AG574" s="101"/>
      <c r="AH574" s="101"/>
      <c r="AI574" s="101"/>
      <c r="AJ574" s="101"/>
      <c r="AK574" s="101"/>
      <c r="AL574" s="101"/>
    </row>
    <row r="575" spans="13:38" x14ac:dyDescent="0.35">
      <c r="M575" s="101"/>
      <c r="N575" s="101"/>
      <c r="O575" s="101"/>
      <c r="P575" s="101"/>
      <c r="Q575" s="101"/>
      <c r="R575" s="101"/>
      <c r="S575" s="101"/>
      <c r="T575" s="101"/>
      <c r="AE575" s="101"/>
      <c r="AF575" s="101"/>
      <c r="AG575" s="101"/>
      <c r="AH575" s="101"/>
      <c r="AI575" s="101"/>
      <c r="AJ575" s="101"/>
      <c r="AK575" s="101"/>
      <c r="AL575" s="101"/>
    </row>
    <row r="576" spans="13:38" x14ac:dyDescent="0.35">
      <c r="M576" s="101"/>
      <c r="N576" s="101"/>
      <c r="O576" s="101"/>
      <c r="P576" s="101"/>
      <c r="Q576" s="101"/>
      <c r="R576" s="101"/>
      <c r="S576" s="101"/>
      <c r="T576" s="101"/>
      <c r="AE576" s="101"/>
      <c r="AF576" s="101"/>
      <c r="AG576" s="101"/>
      <c r="AH576" s="101"/>
      <c r="AI576" s="101"/>
      <c r="AJ576" s="101"/>
      <c r="AK576" s="101"/>
      <c r="AL576" s="101"/>
    </row>
    <row r="577" spans="13:38" x14ac:dyDescent="0.35">
      <c r="M577" s="101"/>
      <c r="N577" s="101"/>
      <c r="O577" s="101"/>
      <c r="P577" s="101"/>
      <c r="Q577" s="101"/>
      <c r="R577" s="101"/>
      <c r="S577" s="101"/>
      <c r="T577" s="101"/>
      <c r="AE577" s="101"/>
      <c r="AF577" s="101"/>
      <c r="AG577" s="101"/>
      <c r="AH577" s="101"/>
      <c r="AI577" s="101"/>
      <c r="AJ577" s="101"/>
      <c r="AK577" s="101"/>
      <c r="AL577" s="101"/>
    </row>
    <row r="578" spans="13:38" x14ac:dyDescent="0.35">
      <c r="M578" s="101"/>
      <c r="N578" s="101"/>
      <c r="O578" s="101"/>
      <c r="P578" s="101"/>
      <c r="Q578" s="101"/>
      <c r="R578" s="101"/>
      <c r="S578" s="101"/>
      <c r="T578" s="101"/>
      <c r="AE578" s="101"/>
      <c r="AF578" s="101"/>
      <c r="AG578" s="101"/>
      <c r="AH578" s="101"/>
      <c r="AI578" s="101"/>
      <c r="AJ578" s="101"/>
      <c r="AK578" s="101"/>
      <c r="AL578" s="101"/>
    </row>
    <row r="579" spans="13:38" x14ac:dyDescent="0.35">
      <c r="M579" s="101"/>
      <c r="N579" s="101"/>
      <c r="O579" s="101"/>
      <c r="P579" s="101"/>
      <c r="Q579" s="101"/>
      <c r="R579" s="101"/>
      <c r="S579" s="101"/>
      <c r="T579" s="101"/>
      <c r="AE579" s="101"/>
      <c r="AF579" s="101"/>
      <c r="AG579" s="101"/>
      <c r="AH579" s="101"/>
      <c r="AI579" s="101"/>
      <c r="AJ579" s="101"/>
      <c r="AK579" s="101"/>
      <c r="AL579" s="101"/>
    </row>
    <row r="580" spans="13:38" x14ac:dyDescent="0.35">
      <c r="M580" s="101"/>
      <c r="N580" s="101"/>
      <c r="O580" s="101"/>
      <c r="P580" s="101"/>
      <c r="Q580" s="101"/>
      <c r="R580" s="101"/>
      <c r="S580" s="101"/>
      <c r="T580" s="101"/>
      <c r="AE580" s="101"/>
      <c r="AF580" s="101"/>
      <c r="AG580" s="101"/>
      <c r="AH580" s="101"/>
      <c r="AI580" s="101"/>
      <c r="AJ580" s="101"/>
      <c r="AK580" s="101"/>
      <c r="AL580" s="101"/>
    </row>
    <row r="581" spans="13:38" x14ac:dyDescent="0.35">
      <c r="M581" s="101"/>
      <c r="N581" s="101"/>
      <c r="O581" s="101"/>
      <c r="P581" s="101"/>
      <c r="Q581" s="101"/>
      <c r="R581" s="101"/>
      <c r="S581" s="101"/>
      <c r="T581" s="101"/>
      <c r="AE581" s="101"/>
      <c r="AF581" s="101"/>
      <c r="AG581" s="101"/>
      <c r="AH581" s="101"/>
      <c r="AI581" s="101"/>
      <c r="AJ581" s="101"/>
      <c r="AK581" s="101"/>
      <c r="AL581" s="101"/>
    </row>
    <row r="582" spans="13:38" x14ac:dyDescent="0.35">
      <c r="M582" s="101"/>
      <c r="N582" s="101"/>
      <c r="O582" s="101"/>
      <c r="P582" s="101"/>
      <c r="Q582" s="101"/>
      <c r="R582" s="101"/>
      <c r="S582" s="101"/>
      <c r="T582" s="101"/>
      <c r="AE582" s="101"/>
      <c r="AF582" s="101"/>
      <c r="AG582" s="101"/>
      <c r="AH582" s="101"/>
      <c r="AI582" s="101"/>
      <c r="AJ582" s="101"/>
      <c r="AK582" s="101"/>
      <c r="AL582" s="101"/>
    </row>
    <row r="583" spans="13:38" x14ac:dyDescent="0.35">
      <c r="M583" s="101"/>
      <c r="N583" s="101"/>
      <c r="O583" s="101"/>
      <c r="P583" s="101"/>
      <c r="Q583" s="101"/>
      <c r="R583" s="101"/>
      <c r="S583" s="101"/>
      <c r="T583" s="101"/>
      <c r="AE583" s="101"/>
      <c r="AF583" s="101"/>
      <c r="AG583" s="101"/>
      <c r="AH583" s="101"/>
      <c r="AI583" s="101"/>
      <c r="AJ583" s="101"/>
      <c r="AK583" s="101"/>
      <c r="AL583" s="101"/>
    </row>
    <row r="584" spans="13:38" x14ac:dyDescent="0.35">
      <c r="M584" s="101"/>
      <c r="N584" s="101"/>
      <c r="O584" s="101"/>
      <c r="P584" s="101"/>
      <c r="Q584" s="101"/>
      <c r="R584" s="101"/>
      <c r="S584" s="101"/>
      <c r="T584" s="101"/>
      <c r="AE584" s="101"/>
      <c r="AF584" s="101"/>
      <c r="AG584" s="101"/>
      <c r="AH584" s="101"/>
      <c r="AI584" s="101"/>
      <c r="AJ584" s="101"/>
      <c r="AK584" s="101"/>
      <c r="AL584" s="101"/>
    </row>
    <row r="585" spans="13:38" x14ac:dyDescent="0.35">
      <c r="M585" s="101"/>
      <c r="N585" s="101"/>
      <c r="O585" s="101"/>
      <c r="P585" s="101"/>
      <c r="Q585" s="101"/>
      <c r="R585" s="101"/>
      <c r="S585" s="101"/>
      <c r="T585" s="101"/>
      <c r="AE585" s="101"/>
      <c r="AF585" s="101"/>
      <c r="AG585" s="101"/>
      <c r="AH585" s="101"/>
      <c r="AI585" s="101"/>
      <c r="AJ585" s="101"/>
      <c r="AK585" s="101"/>
      <c r="AL585" s="101"/>
    </row>
    <row r="586" spans="13:38" x14ac:dyDescent="0.35">
      <c r="M586" s="101"/>
      <c r="N586" s="101"/>
      <c r="O586" s="101"/>
      <c r="P586" s="101"/>
      <c r="Q586" s="101"/>
      <c r="R586" s="101"/>
      <c r="S586" s="101"/>
      <c r="T586" s="101"/>
      <c r="AE586" s="101"/>
      <c r="AF586" s="101"/>
      <c r="AG586" s="101"/>
      <c r="AH586" s="101"/>
      <c r="AI586" s="101"/>
      <c r="AJ586" s="101"/>
      <c r="AK586" s="101"/>
      <c r="AL586" s="101"/>
    </row>
    <row r="587" spans="13:38" x14ac:dyDescent="0.35">
      <c r="M587" s="101"/>
      <c r="N587" s="101"/>
      <c r="O587" s="101"/>
      <c r="P587" s="101"/>
      <c r="Q587" s="101"/>
      <c r="R587" s="101"/>
      <c r="S587" s="101"/>
      <c r="T587" s="101"/>
      <c r="AE587" s="101"/>
      <c r="AF587" s="101"/>
      <c r="AG587" s="101"/>
      <c r="AH587" s="101"/>
      <c r="AI587" s="101"/>
      <c r="AJ587" s="101"/>
      <c r="AK587" s="101"/>
      <c r="AL587" s="101"/>
    </row>
    <row r="588" spans="13:38" x14ac:dyDescent="0.35">
      <c r="M588" s="101"/>
      <c r="N588" s="101"/>
      <c r="O588" s="101"/>
      <c r="P588" s="101"/>
      <c r="Q588" s="101"/>
      <c r="R588" s="101"/>
      <c r="S588" s="101"/>
      <c r="T588" s="101"/>
      <c r="AE588" s="101"/>
      <c r="AF588" s="101"/>
      <c r="AG588" s="101"/>
      <c r="AH588" s="101"/>
      <c r="AI588" s="101"/>
      <c r="AJ588" s="101"/>
      <c r="AK588" s="101"/>
      <c r="AL588" s="101"/>
    </row>
    <row r="589" spans="13:38" x14ac:dyDescent="0.35">
      <c r="M589" s="101"/>
      <c r="N589" s="101"/>
      <c r="O589" s="101"/>
      <c r="P589" s="101"/>
      <c r="Q589" s="101"/>
      <c r="R589" s="101"/>
      <c r="S589" s="101"/>
      <c r="T589" s="101"/>
      <c r="AE589" s="101"/>
      <c r="AF589" s="101"/>
      <c r="AG589" s="101"/>
      <c r="AH589" s="101"/>
      <c r="AI589" s="101"/>
      <c r="AJ589" s="101"/>
      <c r="AK589" s="101"/>
      <c r="AL589" s="101"/>
    </row>
    <row r="590" spans="13:38" x14ac:dyDescent="0.35">
      <c r="M590" s="101"/>
      <c r="N590" s="101"/>
      <c r="O590" s="101"/>
      <c r="P590" s="101"/>
      <c r="Q590" s="101"/>
      <c r="R590" s="101"/>
      <c r="S590" s="101"/>
      <c r="T590" s="101"/>
      <c r="AE590" s="101"/>
      <c r="AF590" s="101"/>
      <c r="AG590" s="101"/>
      <c r="AH590" s="101"/>
      <c r="AI590" s="101"/>
      <c r="AJ590" s="101"/>
      <c r="AK590" s="101"/>
      <c r="AL590" s="101"/>
    </row>
    <row r="591" spans="13:38" x14ac:dyDescent="0.35">
      <c r="M591" s="101"/>
      <c r="N591" s="101"/>
      <c r="O591" s="101"/>
      <c r="P591" s="101"/>
      <c r="Q591" s="101"/>
      <c r="R591" s="101"/>
      <c r="S591" s="101"/>
      <c r="T591" s="101"/>
      <c r="AE591" s="101"/>
      <c r="AF591" s="101"/>
      <c r="AG591" s="101"/>
      <c r="AH591" s="101"/>
      <c r="AI591" s="101"/>
      <c r="AJ591" s="101"/>
      <c r="AK591" s="101"/>
      <c r="AL591" s="101"/>
    </row>
    <row r="592" spans="13:38" x14ac:dyDescent="0.35">
      <c r="M592" s="101"/>
      <c r="N592" s="101"/>
      <c r="O592" s="101"/>
      <c r="P592" s="101"/>
      <c r="Q592" s="101"/>
      <c r="R592" s="101"/>
      <c r="S592" s="101"/>
      <c r="T592" s="101"/>
      <c r="AE592" s="101"/>
      <c r="AF592" s="101"/>
      <c r="AG592" s="101"/>
      <c r="AH592" s="101"/>
      <c r="AI592" s="101"/>
      <c r="AJ592" s="101"/>
      <c r="AK592" s="101"/>
      <c r="AL592" s="101"/>
    </row>
    <row r="593" spans="13:38" x14ac:dyDescent="0.35">
      <c r="M593" s="101"/>
      <c r="N593" s="101"/>
      <c r="O593" s="101"/>
      <c r="P593" s="101"/>
      <c r="Q593" s="101"/>
      <c r="R593" s="101"/>
      <c r="S593" s="101"/>
      <c r="T593" s="101"/>
      <c r="AE593" s="101"/>
      <c r="AF593" s="101"/>
      <c r="AG593" s="101"/>
      <c r="AH593" s="101"/>
      <c r="AI593" s="101"/>
      <c r="AJ593" s="101"/>
      <c r="AK593" s="101"/>
      <c r="AL593" s="101"/>
    </row>
    <row r="594" spans="13:38" x14ac:dyDescent="0.35">
      <c r="M594" s="101"/>
      <c r="N594" s="101"/>
      <c r="O594" s="101"/>
      <c r="P594" s="101"/>
      <c r="Q594" s="101"/>
      <c r="R594" s="101"/>
      <c r="S594" s="101"/>
      <c r="T594" s="101"/>
      <c r="AE594" s="101"/>
      <c r="AF594" s="101"/>
      <c r="AG594" s="101"/>
      <c r="AH594" s="101"/>
      <c r="AI594" s="101"/>
      <c r="AJ594" s="101"/>
      <c r="AK594" s="101"/>
      <c r="AL594" s="101"/>
    </row>
    <row r="595" spans="13:38" x14ac:dyDescent="0.35">
      <c r="M595" s="101"/>
      <c r="N595" s="101"/>
      <c r="O595" s="101"/>
      <c r="P595" s="101"/>
      <c r="Q595" s="101"/>
      <c r="R595" s="101"/>
      <c r="S595" s="101"/>
      <c r="T595" s="101"/>
      <c r="AE595" s="101"/>
      <c r="AF595" s="101"/>
      <c r="AG595" s="101"/>
      <c r="AH595" s="101"/>
      <c r="AI595" s="101"/>
      <c r="AJ595" s="101"/>
      <c r="AK595" s="101"/>
      <c r="AL595" s="101"/>
    </row>
    <row r="596" spans="13:38" x14ac:dyDescent="0.35">
      <c r="M596" s="101"/>
      <c r="N596" s="101"/>
      <c r="O596" s="101"/>
      <c r="P596" s="101"/>
      <c r="Q596" s="101"/>
      <c r="R596" s="101"/>
      <c r="S596" s="101"/>
      <c r="T596" s="101"/>
      <c r="AE596" s="101"/>
      <c r="AF596" s="101"/>
      <c r="AG596" s="101"/>
      <c r="AH596" s="101"/>
      <c r="AI596" s="101"/>
      <c r="AJ596" s="101"/>
      <c r="AK596" s="101"/>
      <c r="AL596" s="101"/>
    </row>
    <row r="597" spans="13:38" x14ac:dyDescent="0.35">
      <c r="M597" s="101"/>
      <c r="N597" s="101"/>
      <c r="O597" s="101"/>
      <c r="P597" s="101"/>
      <c r="Q597" s="101"/>
      <c r="R597" s="101"/>
      <c r="S597" s="101"/>
      <c r="T597" s="101"/>
      <c r="AE597" s="101"/>
      <c r="AF597" s="101"/>
      <c r="AG597" s="101"/>
      <c r="AH597" s="101"/>
      <c r="AI597" s="101"/>
      <c r="AJ597" s="101"/>
      <c r="AK597" s="101"/>
      <c r="AL597" s="101"/>
    </row>
    <row r="598" spans="13:38" x14ac:dyDescent="0.35">
      <c r="M598" s="101"/>
      <c r="N598" s="101"/>
      <c r="O598" s="101"/>
      <c r="P598" s="101"/>
      <c r="Q598" s="101"/>
      <c r="R598" s="101"/>
      <c r="S598" s="101"/>
      <c r="T598" s="101"/>
      <c r="AE598" s="101"/>
      <c r="AF598" s="101"/>
      <c r="AG598" s="101"/>
      <c r="AH598" s="101"/>
      <c r="AI598" s="101"/>
      <c r="AJ598" s="101"/>
      <c r="AK598" s="101"/>
      <c r="AL598" s="101"/>
    </row>
    <row r="599" spans="13:38" x14ac:dyDescent="0.35">
      <c r="M599" s="101"/>
      <c r="N599" s="101"/>
      <c r="O599" s="101"/>
      <c r="P599" s="101"/>
      <c r="Q599" s="101"/>
      <c r="R599" s="101"/>
      <c r="S599" s="101"/>
      <c r="T599" s="101"/>
      <c r="AE599" s="101"/>
      <c r="AF599" s="101"/>
      <c r="AG599" s="101"/>
      <c r="AH599" s="101"/>
      <c r="AI599" s="101"/>
      <c r="AJ599" s="101"/>
      <c r="AK599" s="101"/>
      <c r="AL599" s="101"/>
    </row>
    <row r="600" spans="13:38" x14ac:dyDescent="0.35">
      <c r="M600" s="101"/>
      <c r="N600" s="101"/>
      <c r="O600" s="101"/>
      <c r="P600" s="101"/>
      <c r="Q600" s="101"/>
      <c r="R600" s="101"/>
      <c r="S600" s="101"/>
      <c r="T600" s="101"/>
      <c r="AE600" s="101"/>
      <c r="AF600" s="101"/>
      <c r="AG600" s="101"/>
      <c r="AH600" s="101"/>
      <c r="AI600" s="101"/>
      <c r="AJ600" s="101"/>
      <c r="AK600" s="101"/>
      <c r="AL600" s="101"/>
    </row>
    <row r="601" spans="13:38" x14ac:dyDescent="0.35">
      <c r="M601" s="101"/>
      <c r="N601" s="101"/>
      <c r="O601" s="101"/>
      <c r="P601" s="101"/>
      <c r="Q601" s="101"/>
      <c r="R601" s="101"/>
      <c r="S601" s="101"/>
      <c r="T601" s="101"/>
      <c r="AE601" s="101"/>
      <c r="AF601" s="101"/>
      <c r="AG601" s="101"/>
      <c r="AH601" s="101"/>
      <c r="AI601" s="101"/>
      <c r="AJ601" s="101"/>
      <c r="AK601" s="101"/>
      <c r="AL601" s="101"/>
    </row>
    <row r="602" spans="13:38" x14ac:dyDescent="0.35">
      <c r="M602" s="101"/>
      <c r="N602" s="101"/>
      <c r="O602" s="101"/>
      <c r="P602" s="101"/>
      <c r="Q602" s="101"/>
      <c r="R602" s="101"/>
      <c r="S602" s="101"/>
      <c r="T602" s="101"/>
      <c r="AE602" s="101"/>
      <c r="AF602" s="101"/>
      <c r="AG602" s="101"/>
      <c r="AH602" s="101"/>
      <c r="AI602" s="101"/>
      <c r="AJ602" s="101"/>
      <c r="AK602" s="101"/>
      <c r="AL602" s="101"/>
    </row>
    <row r="603" spans="13:38" x14ac:dyDescent="0.35">
      <c r="M603" s="101"/>
      <c r="N603" s="101"/>
      <c r="O603" s="101"/>
      <c r="P603" s="101"/>
      <c r="Q603" s="101"/>
      <c r="R603" s="101"/>
      <c r="S603" s="101"/>
      <c r="T603" s="101"/>
      <c r="AE603" s="101"/>
      <c r="AF603" s="101"/>
      <c r="AG603" s="101"/>
      <c r="AH603" s="101"/>
      <c r="AI603" s="101"/>
      <c r="AJ603" s="101"/>
      <c r="AK603" s="101"/>
      <c r="AL603" s="101"/>
    </row>
    <row r="604" spans="13:38" x14ac:dyDescent="0.35">
      <c r="M604" s="101"/>
      <c r="N604" s="101"/>
      <c r="O604" s="101"/>
      <c r="P604" s="101"/>
      <c r="Q604" s="101"/>
      <c r="R604" s="101"/>
      <c r="S604" s="101"/>
      <c r="T604" s="101"/>
      <c r="AE604" s="101"/>
      <c r="AF604" s="101"/>
      <c r="AG604" s="101"/>
      <c r="AH604" s="101"/>
      <c r="AI604" s="101"/>
      <c r="AJ604" s="101"/>
      <c r="AK604" s="101"/>
      <c r="AL604" s="101"/>
    </row>
    <row r="605" spans="13:38" x14ac:dyDescent="0.35">
      <c r="M605" s="101"/>
      <c r="N605" s="101"/>
      <c r="O605" s="101"/>
      <c r="P605" s="101"/>
      <c r="Q605" s="101"/>
      <c r="R605" s="101"/>
      <c r="S605" s="101"/>
      <c r="T605" s="101"/>
      <c r="AE605" s="101"/>
      <c r="AF605" s="101"/>
      <c r="AG605" s="101"/>
      <c r="AH605" s="101"/>
      <c r="AI605" s="101"/>
      <c r="AJ605" s="101"/>
      <c r="AK605" s="101"/>
      <c r="AL605" s="101"/>
    </row>
    <row r="606" spans="13:38" x14ac:dyDescent="0.35">
      <c r="M606" s="101"/>
      <c r="N606" s="101"/>
      <c r="O606" s="101"/>
      <c r="P606" s="101"/>
      <c r="Q606" s="101"/>
      <c r="R606" s="101"/>
      <c r="S606" s="101"/>
      <c r="T606" s="101"/>
      <c r="AE606" s="101"/>
      <c r="AF606" s="101"/>
      <c r="AG606" s="101"/>
      <c r="AH606" s="101"/>
      <c r="AI606" s="101"/>
      <c r="AJ606" s="101"/>
      <c r="AK606" s="101"/>
      <c r="AL606" s="101"/>
    </row>
    <row r="607" spans="13:38" x14ac:dyDescent="0.35">
      <c r="M607" s="101"/>
      <c r="N607" s="101"/>
      <c r="O607" s="101"/>
      <c r="P607" s="101"/>
      <c r="Q607" s="101"/>
      <c r="R607" s="101"/>
      <c r="S607" s="101"/>
      <c r="T607" s="101"/>
      <c r="AE607" s="101"/>
      <c r="AF607" s="101"/>
      <c r="AG607" s="101"/>
      <c r="AH607" s="101"/>
      <c r="AI607" s="101"/>
      <c r="AJ607" s="101"/>
      <c r="AK607" s="101"/>
      <c r="AL607" s="101"/>
    </row>
    <row r="608" spans="13:38" x14ac:dyDescent="0.35">
      <c r="M608" s="101"/>
      <c r="N608" s="101"/>
      <c r="O608" s="101"/>
      <c r="P608" s="101"/>
      <c r="Q608" s="101"/>
      <c r="R608" s="101"/>
      <c r="S608" s="101"/>
      <c r="T608" s="101"/>
      <c r="AE608" s="101"/>
      <c r="AF608" s="101"/>
      <c r="AG608" s="101"/>
      <c r="AH608" s="101"/>
      <c r="AI608" s="101"/>
      <c r="AJ608" s="101"/>
      <c r="AK608" s="101"/>
      <c r="AL608" s="101"/>
    </row>
    <row r="609" spans="13:38" x14ac:dyDescent="0.35">
      <c r="M609" s="101"/>
      <c r="N609" s="101"/>
      <c r="O609" s="101"/>
      <c r="P609" s="101"/>
      <c r="Q609" s="101"/>
      <c r="R609" s="101"/>
      <c r="S609" s="101"/>
      <c r="T609" s="101"/>
      <c r="AE609" s="101"/>
      <c r="AF609" s="101"/>
      <c r="AG609" s="101"/>
      <c r="AH609" s="101"/>
      <c r="AI609" s="101"/>
      <c r="AJ609" s="101"/>
      <c r="AK609" s="101"/>
      <c r="AL609" s="101"/>
    </row>
    <row r="610" spans="13:38" x14ac:dyDescent="0.35">
      <c r="M610" s="101"/>
      <c r="N610" s="101"/>
      <c r="O610" s="101"/>
      <c r="P610" s="101"/>
      <c r="Q610" s="101"/>
      <c r="R610" s="101"/>
      <c r="S610" s="101"/>
      <c r="T610" s="101"/>
      <c r="AE610" s="101"/>
      <c r="AF610" s="101"/>
      <c r="AG610" s="101"/>
      <c r="AH610" s="101"/>
      <c r="AI610" s="101"/>
      <c r="AJ610" s="101"/>
      <c r="AK610" s="101"/>
      <c r="AL610" s="101"/>
    </row>
    <row r="611" spans="13:38" x14ac:dyDescent="0.35">
      <c r="M611" s="101"/>
      <c r="N611" s="101"/>
      <c r="O611" s="101"/>
      <c r="P611" s="101"/>
      <c r="Q611" s="101"/>
      <c r="R611" s="101"/>
      <c r="S611" s="101"/>
      <c r="T611" s="101"/>
      <c r="AE611" s="101"/>
      <c r="AF611" s="101"/>
      <c r="AG611" s="101"/>
      <c r="AH611" s="101"/>
      <c r="AI611" s="101"/>
      <c r="AJ611" s="101"/>
      <c r="AK611" s="101"/>
      <c r="AL611" s="101"/>
    </row>
    <row r="612" spans="13:38" x14ac:dyDescent="0.35">
      <c r="M612" s="101"/>
      <c r="N612" s="101"/>
      <c r="O612" s="101"/>
      <c r="P612" s="101"/>
      <c r="Q612" s="101"/>
      <c r="R612" s="101"/>
      <c r="S612" s="101"/>
      <c r="T612" s="101"/>
      <c r="AE612" s="101"/>
      <c r="AF612" s="101"/>
      <c r="AG612" s="101"/>
      <c r="AH612" s="101"/>
      <c r="AI612" s="101"/>
      <c r="AJ612" s="101"/>
      <c r="AK612" s="101"/>
      <c r="AL612" s="101"/>
    </row>
    <row r="613" spans="13:38" x14ac:dyDescent="0.35">
      <c r="M613" s="101"/>
      <c r="N613" s="101"/>
      <c r="O613" s="101"/>
      <c r="P613" s="101"/>
      <c r="Q613" s="101"/>
      <c r="R613" s="101"/>
      <c r="S613" s="101"/>
      <c r="T613" s="101"/>
      <c r="AE613" s="101"/>
      <c r="AF613" s="101"/>
      <c r="AG613" s="101"/>
      <c r="AH613" s="101"/>
      <c r="AI613" s="101"/>
      <c r="AJ613" s="101"/>
      <c r="AK613" s="101"/>
      <c r="AL613" s="101"/>
    </row>
    <row r="614" spans="13:38" x14ac:dyDescent="0.35">
      <c r="M614" s="101"/>
      <c r="N614" s="101"/>
      <c r="O614" s="101"/>
      <c r="P614" s="101"/>
      <c r="Q614" s="101"/>
      <c r="R614" s="101"/>
      <c r="S614" s="101"/>
      <c r="T614" s="101"/>
      <c r="AE614" s="101"/>
      <c r="AF614" s="101"/>
      <c r="AG614" s="101"/>
      <c r="AH614" s="101"/>
      <c r="AI614" s="101"/>
      <c r="AJ614" s="101"/>
      <c r="AK614" s="101"/>
      <c r="AL614" s="101"/>
    </row>
    <row r="615" spans="13:38" x14ac:dyDescent="0.35">
      <c r="M615" s="101"/>
      <c r="N615" s="101"/>
      <c r="O615" s="101"/>
      <c r="P615" s="101"/>
      <c r="Q615" s="101"/>
      <c r="R615" s="101"/>
      <c r="S615" s="101"/>
      <c r="T615" s="101"/>
      <c r="AE615" s="101"/>
      <c r="AF615" s="101"/>
      <c r="AG615" s="101"/>
      <c r="AH615" s="101"/>
      <c r="AI615" s="101"/>
      <c r="AJ615" s="101"/>
      <c r="AK615" s="101"/>
      <c r="AL615" s="101"/>
    </row>
    <row r="616" spans="13:38" x14ac:dyDescent="0.35">
      <c r="M616" s="101"/>
      <c r="N616" s="101"/>
      <c r="O616" s="101"/>
      <c r="P616" s="101"/>
      <c r="Q616" s="101"/>
      <c r="R616" s="101"/>
      <c r="S616" s="101"/>
      <c r="T616" s="101"/>
      <c r="AE616" s="101"/>
      <c r="AF616" s="101"/>
      <c r="AG616" s="101"/>
      <c r="AH616" s="101"/>
      <c r="AI616" s="101"/>
      <c r="AJ616" s="101"/>
      <c r="AK616" s="101"/>
      <c r="AL616" s="101"/>
    </row>
    <row r="617" spans="13:38" x14ac:dyDescent="0.35">
      <c r="M617" s="101"/>
      <c r="N617" s="101"/>
      <c r="O617" s="101"/>
      <c r="P617" s="101"/>
      <c r="Q617" s="101"/>
      <c r="R617" s="101"/>
      <c r="S617" s="101"/>
      <c r="T617" s="101"/>
      <c r="AE617" s="101"/>
      <c r="AF617" s="101"/>
      <c r="AG617" s="101"/>
      <c r="AH617" s="101"/>
      <c r="AI617" s="101"/>
      <c r="AJ617" s="101"/>
      <c r="AK617" s="101"/>
      <c r="AL617" s="101"/>
    </row>
    <row r="618" spans="13:38" x14ac:dyDescent="0.35">
      <c r="M618" s="101"/>
      <c r="N618" s="101"/>
      <c r="O618" s="101"/>
      <c r="P618" s="101"/>
      <c r="Q618" s="101"/>
      <c r="R618" s="101"/>
      <c r="S618" s="101"/>
      <c r="T618" s="101"/>
      <c r="AE618" s="101"/>
      <c r="AF618" s="101"/>
      <c r="AG618" s="101"/>
      <c r="AH618" s="101"/>
      <c r="AI618" s="101"/>
      <c r="AJ618" s="101"/>
      <c r="AK618" s="101"/>
      <c r="AL618" s="101"/>
    </row>
    <row r="619" spans="13:38" x14ac:dyDescent="0.35">
      <c r="M619" s="101"/>
      <c r="N619" s="101"/>
      <c r="O619" s="101"/>
      <c r="P619" s="101"/>
      <c r="Q619" s="101"/>
      <c r="R619" s="101"/>
      <c r="S619" s="101"/>
      <c r="T619" s="101"/>
      <c r="AE619" s="101"/>
      <c r="AF619" s="101"/>
      <c r="AG619" s="101"/>
      <c r="AH619" s="101"/>
      <c r="AI619" s="101"/>
      <c r="AJ619" s="101"/>
      <c r="AK619" s="101"/>
      <c r="AL619" s="101"/>
    </row>
    <row r="620" spans="13:38" x14ac:dyDescent="0.35">
      <c r="M620" s="101"/>
      <c r="N620" s="101"/>
      <c r="O620" s="101"/>
      <c r="P620" s="101"/>
      <c r="Q620" s="101"/>
      <c r="R620" s="101"/>
      <c r="S620" s="101"/>
      <c r="T620" s="101"/>
      <c r="AE620" s="101"/>
      <c r="AF620" s="101"/>
      <c r="AG620" s="101"/>
      <c r="AH620" s="101"/>
      <c r="AI620" s="101"/>
      <c r="AJ620" s="101"/>
      <c r="AK620" s="101"/>
      <c r="AL620" s="101"/>
    </row>
    <row r="621" spans="13:38" x14ac:dyDescent="0.35">
      <c r="M621" s="101"/>
      <c r="N621" s="101"/>
      <c r="O621" s="101"/>
      <c r="P621" s="101"/>
      <c r="Q621" s="101"/>
      <c r="R621" s="101"/>
      <c r="S621" s="101"/>
      <c r="T621" s="101"/>
      <c r="AE621" s="101"/>
      <c r="AF621" s="101"/>
      <c r="AG621" s="101"/>
      <c r="AH621" s="101"/>
      <c r="AI621" s="101"/>
      <c r="AJ621" s="101"/>
      <c r="AK621" s="101"/>
      <c r="AL621" s="101"/>
    </row>
    <row r="622" spans="13:38" x14ac:dyDescent="0.35">
      <c r="M622" s="101"/>
      <c r="N622" s="101"/>
      <c r="O622" s="101"/>
      <c r="P622" s="101"/>
      <c r="Q622" s="101"/>
      <c r="R622" s="101"/>
      <c r="S622" s="101"/>
      <c r="T622" s="101"/>
      <c r="AE622" s="101"/>
      <c r="AF622" s="101"/>
      <c r="AG622" s="101"/>
      <c r="AH622" s="101"/>
      <c r="AI622" s="101"/>
      <c r="AJ622" s="101"/>
      <c r="AK622" s="101"/>
      <c r="AL622" s="101"/>
    </row>
    <row r="623" spans="13:38" x14ac:dyDescent="0.35">
      <c r="M623" s="101"/>
      <c r="N623" s="101"/>
      <c r="O623" s="101"/>
      <c r="P623" s="101"/>
      <c r="Q623" s="101"/>
      <c r="R623" s="101"/>
      <c r="S623" s="101"/>
      <c r="T623" s="101"/>
      <c r="AE623" s="101"/>
      <c r="AF623" s="101"/>
      <c r="AG623" s="101"/>
      <c r="AH623" s="101"/>
      <c r="AI623" s="101"/>
      <c r="AJ623" s="101"/>
      <c r="AK623" s="101"/>
      <c r="AL623" s="101"/>
    </row>
    <row r="624" spans="13:38" x14ac:dyDescent="0.35">
      <c r="M624" s="101"/>
      <c r="N624" s="101"/>
      <c r="O624" s="101"/>
      <c r="P624" s="101"/>
      <c r="Q624" s="101"/>
      <c r="R624" s="101"/>
      <c r="S624" s="101"/>
      <c r="T624" s="101"/>
      <c r="AE624" s="101"/>
      <c r="AF624" s="101"/>
      <c r="AG624" s="101"/>
      <c r="AH624" s="101"/>
      <c r="AI624" s="101"/>
      <c r="AJ624" s="101"/>
      <c r="AK624" s="101"/>
      <c r="AL624" s="101"/>
    </row>
    <row r="625" spans="13:38" x14ac:dyDescent="0.35">
      <c r="M625" s="101"/>
      <c r="N625" s="101"/>
      <c r="O625" s="101"/>
      <c r="P625" s="101"/>
      <c r="Q625" s="101"/>
      <c r="R625" s="101"/>
      <c r="S625" s="101"/>
      <c r="T625" s="101"/>
      <c r="AE625" s="101"/>
      <c r="AF625" s="101"/>
      <c r="AG625" s="101"/>
      <c r="AH625" s="101"/>
      <c r="AI625" s="101"/>
      <c r="AJ625" s="101"/>
      <c r="AK625" s="101"/>
      <c r="AL625" s="101"/>
    </row>
    <row r="626" spans="13:38" x14ac:dyDescent="0.35">
      <c r="M626" s="101"/>
      <c r="N626" s="101"/>
      <c r="O626" s="101"/>
      <c r="P626" s="101"/>
      <c r="Q626" s="101"/>
      <c r="R626" s="101"/>
      <c r="S626" s="101"/>
      <c r="T626" s="101"/>
      <c r="AE626" s="101"/>
      <c r="AF626" s="101"/>
      <c r="AG626" s="101"/>
      <c r="AH626" s="101"/>
      <c r="AI626" s="101"/>
      <c r="AJ626" s="101"/>
      <c r="AK626" s="101"/>
      <c r="AL626" s="101"/>
    </row>
    <row r="627" spans="13:38" x14ac:dyDescent="0.35">
      <c r="M627" s="101"/>
      <c r="N627" s="101"/>
      <c r="O627" s="101"/>
      <c r="P627" s="101"/>
      <c r="Q627" s="101"/>
      <c r="R627" s="101"/>
      <c r="S627" s="101"/>
      <c r="T627" s="101"/>
      <c r="AE627" s="101"/>
      <c r="AF627" s="101"/>
      <c r="AG627" s="101"/>
      <c r="AH627" s="101"/>
      <c r="AI627" s="101"/>
      <c r="AJ627" s="101"/>
      <c r="AK627" s="101"/>
      <c r="AL627" s="101"/>
    </row>
    <row r="628" spans="13:38" x14ac:dyDescent="0.35">
      <c r="M628" s="101"/>
      <c r="N628" s="101"/>
      <c r="O628" s="101"/>
      <c r="P628" s="101"/>
      <c r="Q628" s="101"/>
      <c r="R628" s="101"/>
      <c r="S628" s="101"/>
      <c r="T628" s="101"/>
      <c r="AE628" s="101"/>
      <c r="AF628" s="101"/>
      <c r="AG628" s="101"/>
      <c r="AH628" s="101"/>
      <c r="AI628" s="101"/>
      <c r="AJ628" s="101"/>
      <c r="AK628" s="101"/>
      <c r="AL628" s="101"/>
    </row>
    <row r="629" spans="13:38" x14ac:dyDescent="0.35">
      <c r="M629" s="101"/>
      <c r="N629" s="101"/>
      <c r="O629" s="101"/>
      <c r="P629" s="101"/>
      <c r="Q629" s="101"/>
      <c r="R629" s="101"/>
      <c r="S629" s="101"/>
      <c r="T629" s="101"/>
      <c r="AE629" s="101"/>
      <c r="AF629" s="101"/>
      <c r="AG629" s="101"/>
      <c r="AH629" s="101"/>
      <c r="AI629" s="101"/>
      <c r="AJ629" s="101"/>
      <c r="AK629" s="101"/>
      <c r="AL629" s="101"/>
    </row>
    <row r="630" spans="13:38" x14ac:dyDescent="0.35">
      <c r="M630" s="101"/>
      <c r="N630" s="101"/>
      <c r="O630" s="101"/>
      <c r="P630" s="101"/>
      <c r="Q630" s="101"/>
      <c r="R630" s="101"/>
      <c r="S630" s="101"/>
      <c r="T630" s="101"/>
      <c r="AE630" s="101"/>
      <c r="AF630" s="101"/>
      <c r="AG630" s="101"/>
      <c r="AH630" s="101"/>
      <c r="AI630" s="101"/>
      <c r="AJ630" s="101"/>
      <c r="AK630" s="101"/>
      <c r="AL630" s="101"/>
    </row>
    <row r="631" spans="13:38" x14ac:dyDescent="0.35">
      <c r="M631" s="101"/>
      <c r="N631" s="101"/>
      <c r="O631" s="101"/>
      <c r="P631" s="101"/>
      <c r="Q631" s="101"/>
      <c r="R631" s="101"/>
      <c r="S631" s="101"/>
      <c r="T631" s="101"/>
      <c r="AE631" s="101"/>
      <c r="AF631" s="101"/>
      <c r="AG631" s="101"/>
      <c r="AH631" s="101"/>
      <c r="AI631" s="101"/>
      <c r="AJ631" s="101"/>
      <c r="AK631" s="101"/>
      <c r="AL631" s="101"/>
    </row>
    <row r="632" spans="13:38" x14ac:dyDescent="0.35">
      <c r="M632" s="101"/>
      <c r="N632" s="101"/>
      <c r="O632" s="101"/>
      <c r="P632" s="101"/>
      <c r="Q632" s="101"/>
      <c r="R632" s="101"/>
      <c r="S632" s="101"/>
      <c r="T632" s="101"/>
      <c r="AE632" s="101"/>
      <c r="AF632" s="101"/>
      <c r="AG632" s="101"/>
      <c r="AH632" s="101"/>
      <c r="AI632" s="101"/>
      <c r="AJ632" s="101"/>
      <c r="AK632" s="101"/>
      <c r="AL632" s="101"/>
    </row>
    <row r="633" spans="13:38" x14ac:dyDescent="0.35">
      <c r="M633" s="101"/>
      <c r="N633" s="101"/>
      <c r="O633" s="101"/>
      <c r="P633" s="101"/>
      <c r="Q633" s="101"/>
      <c r="R633" s="101"/>
      <c r="S633" s="101"/>
      <c r="T633" s="101"/>
      <c r="AE633" s="101"/>
      <c r="AF633" s="101"/>
      <c r="AG633" s="101"/>
      <c r="AH633" s="101"/>
      <c r="AI633" s="101"/>
      <c r="AJ633" s="101"/>
      <c r="AK633" s="101"/>
      <c r="AL633" s="101"/>
    </row>
    <row r="634" spans="13:38" x14ac:dyDescent="0.35">
      <c r="M634" s="101"/>
      <c r="N634" s="101"/>
      <c r="O634" s="101"/>
      <c r="P634" s="101"/>
      <c r="Q634" s="101"/>
      <c r="R634" s="101"/>
      <c r="S634" s="101"/>
      <c r="T634" s="101"/>
      <c r="AE634" s="101"/>
      <c r="AF634" s="101"/>
      <c r="AG634" s="101"/>
      <c r="AH634" s="101"/>
      <c r="AI634" s="101"/>
      <c r="AJ634" s="101"/>
      <c r="AK634" s="101"/>
      <c r="AL634" s="101"/>
    </row>
    <row r="635" spans="13:38" x14ac:dyDescent="0.35">
      <c r="M635" s="101"/>
      <c r="N635" s="101"/>
      <c r="O635" s="101"/>
      <c r="P635" s="101"/>
      <c r="Q635" s="101"/>
      <c r="R635" s="101"/>
      <c r="S635" s="101"/>
      <c r="T635" s="101"/>
      <c r="AE635" s="101"/>
      <c r="AF635" s="101"/>
      <c r="AG635" s="101"/>
      <c r="AH635" s="101"/>
      <c r="AI635" s="101"/>
      <c r="AJ635" s="101"/>
      <c r="AK635" s="101"/>
      <c r="AL635" s="101"/>
    </row>
    <row r="636" spans="13:38" x14ac:dyDescent="0.35">
      <c r="M636" s="101"/>
      <c r="N636" s="101"/>
      <c r="O636" s="101"/>
      <c r="P636" s="101"/>
      <c r="Q636" s="101"/>
      <c r="R636" s="101"/>
      <c r="S636" s="101"/>
      <c r="T636" s="101"/>
      <c r="AE636" s="101"/>
      <c r="AF636" s="101"/>
      <c r="AG636" s="101"/>
      <c r="AH636" s="101"/>
      <c r="AI636" s="101"/>
      <c r="AJ636" s="101"/>
      <c r="AK636" s="101"/>
      <c r="AL636" s="101"/>
    </row>
    <row r="637" spans="13:38" x14ac:dyDescent="0.35">
      <c r="M637" s="101"/>
      <c r="N637" s="101"/>
      <c r="O637" s="101"/>
      <c r="P637" s="101"/>
      <c r="Q637" s="101"/>
      <c r="R637" s="101"/>
      <c r="S637" s="101"/>
      <c r="T637" s="101"/>
      <c r="AE637" s="101"/>
      <c r="AF637" s="101"/>
      <c r="AG637" s="101"/>
      <c r="AH637" s="101"/>
      <c r="AI637" s="101"/>
      <c r="AJ637" s="101"/>
      <c r="AK637" s="101"/>
      <c r="AL637" s="101"/>
    </row>
    <row r="638" spans="13:38" x14ac:dyDescent="0.35">
      <c r="M638" s="101"/>
      <c r="N638" s="101"/>
      <c r="O638" s="101"/>
      <c r="P638" s="101"/>
      <c r="Q638" s="101"/>
      <c r="R638" s="101"/>
      <c r="S638" s="101"/>
      <c r="T638" s="101"/>
      <c r="AE638" s="101"/>
      <c r="AF638" s="101"/>
      <c r="AG638" s="101"/>
      <c r="AH638" s="101"/>
      <c r="AI638" s="101"/>
      <c r="AJ638" s="101"/>
      <c r="AK638" s="101"/>
      <c r="AL638" s="101"/>
    </row>
    <row r="639" spans="13:38" x14ac:dyDescent="0.35">
      <c r="M639" s="101"/>
      <c r="N639" s="101"/>
      <c r="O639" s="101"/>
      <c r="P639" s="101"/>
      <c r="Q639" s="101"/>
      <c r="R639" s="101"/>
      <c r="S639" s="101"/>
      <c r="T639" s="101"/>
      <c r="AE639" s="101"/>
      <c r="AF639" s="101"/>
      <c r="AG639" s="101"/>
      <c r="AH639" s="101"/>
      <c r="AI639" s="101"/>
      <c r="AJ639" s="101"/>
      <c r="AK639" s="101"/>
      <c r="AL639" s="101"/>
    </row>
    <row r="640" spans="13:38" x14ac:dyDescent="0.35">
      <c r="M640" s="101"/>
      <c r="N640" s="101"/>
      <c r="O640" s="101"/>
      <c r="P640" s="101"/>
      <c r="Q640" s="101"/>
      <c r="R640" s="101"/>
      <c r="S640" s="101"/>
      <c r="T640" s="101"/>
      <c r="AE640" s="101"/>
      <c r="AF640" s="101"/>
      <c r="AG640" s="101"/>
      <c r="AH640" s="101"/>
      <c r="AI640" s="101"/>
      <c r="AJ640" s="101"/>
      <c r="AK640" s="101"/>
      <c r="AL640" s="101"/>
    </row>
    <row r="641" spans="13:38" x14ac:dyDescent="0.35">
      <c r="M641" s="101"/>
      <c r="N641" s="101"/>
      <c r="O641" s="101"/>
      <c r="P641" s="101"/>
      <c r="Q641" s="101"/>
      <c r="R641" s="101"/>
      <c r="S641" s="101"/>
      <c r="T641" s="101"/>
      <c r="AE641" s="101"/>
      <c r="AF641" s="101"/>
      <c r="AG641" s="101"/>
      <c r="AH641" s="101"/>
      <c r="AI641" s="101"/>
      <c r="AJ641" s="101"/>
      <c r="AK641" s="101"/>
      <c r="AL641" s="101"/>
    </row>
    <row r="642" spans="13:38" x14ac:dyDescent="0.35">
      <c r="M642" s="101"/>
      <c r="N642" s="101"/>
      <c r="O642" s="101"/>
      <c r="P642" s="101"/>
      <c r="Q642" s="101"/>
      <c r="R642" s="101"/>
      <c r="S642" s="101"/>
      <c r="T642" s="101"/>
      <c r="AE642" s="101"/>
      <c r="AF642" s="101"/>
      <c r="AG642" s="101"/>
      <c r="AH642" s="101"/>
      <c r="AI642" s="101"/>
      <c r="AJ642" s="101"/>
      <c r="AK642" s="101"/>
      <c r="AL642" s="101"/>
    </row>
    <row r="643" spans="13:38" x14ac:dyDescent="0.35">
      <c r="M643" s="101"/>
      <c r="N643" s="101"/>
      <c r="O643" s="101"/>
      <c r="P643" s="101"/>
      <c r="Q643" s="101"/>
      <c r="R643" s="101"/>
      <c r="S643" s="101"/>
      <c r="T643" s="101"/>
      <c r="AE643" s="101"/>
      <c r="AF643" s="101"/>
      <c r="AG643" s="101"/>
      <c r="AH643" s="101"/>
      <c r="AI643" s="101"/>
      <c r="AJ643" s="101"/>
      <c r="AK643" s="101"/>
      <c r="AL643" s="101"/>
    </row>
    <row r="644" spans="13:38" x14ac:dyDescent="0.35">
      <c r="M644" s="101"/>
      <c r="N644" s="101"/>
      <c r="O644" s="101"/>
      <c r="P644" s="101"/>
      <c r="Q644" s="101"/>
      <c r="R644" s="101"/>
      <c r="S644" s="101"/>
      <c r="T644" s="101"/>
      <c r="AE644" s="101"/>
      <c r="AF644" s="101"/>
      <c r="AG644" s="101"/>
      <c r="AH644" s="101"/>
      <c r="AI644" s="101"/>
      <c r="AJ644" s="101"/>
      <c r="AK644" s="101"/>
      <c r="AL644" s="101"/>
    </row>
    <row r="645" spans="13:38" x14ac:dyDescent="0.35">
      <c r="M645" s="101"/>
      <c r="N645" s="101"/>
      <c r="O645" s="101"/>
      <c r="P645" s="101"/>
      <c r="Q645" s="101"/>
      <c r="R645" s="101"/>
      <c r="S645" s="101"/>
      <c r="T645" s="101"/>
      <c r="AE645" s="101"/>
      <c r="AF645" s="101"/>
      <c r="AG645" s="101"/>
      <c r="AH645" s="101"/>
      <c r="AI645" s="101"/>
      <c r="AJ645" s="101"/>
      <c r="AK645" s="101"/>
      <c r="AL645" s="101"/>
    </row>
    <row r="646" spans="13:38" x14ac:dyDescent="0.35">
      <c r="M646" s="101"/>
      <c r="N646" s="101"/>
      <c r="O646" s="101"/>
      <c r="P646" s="101"/>
      <c r="Q646" s="101"/>
      <c r="R646" s="101"/>
      <c r="S646" s="101"/>
      <c r="T646" s="101"/>
      <c r="AE646" s="101"/>
      <c r="AF646" s="101"/>
      <c r="AG646" s="101"/>
      <c r="AH646" s="101"/>
      <c r="AI646" s="101"/>
      <c r="AJ646" s="101"/>
      <c r="AK646" s="101"/>
      <c r="AL646" s="101"/>
    </row>
    <row r="647" spans="13:38" x14ac:dyDescent="0.35">
      <c r="M647" s="101"/>
      <c r="N647" s="101"/>
      <c r="O647" s="101"/>
      <c r="P647" s="101"/>
      <c r="Q647" s="101"/>
      <c r="R647" s="101"/>
      <c r="S647" s="101"/>
      <c r="T647" s="101"/>
      <c r="AE647" s="101"/>
      <c r="AF647" s="101"/>
      <c r="AG647" s="101"/>
      <c r="AH647" s="101"/>
      <c r="AI647" s="101"/>
      <c r="AJ647" s="101"/>
      <c r="AK647" s="101"/>
      <c r="AL647" s="101"/>
    </row>
    <row r="648" spans="13:38" x14ac:dyDescent="0.35">
      <c r="M648" s="101"/>
      <c r="N648" s="101"/>
      <c r="O648" s="101"/>
      <c r="P648" s="101"/>
      <c r="Q648" s="101"/>
      <c r="R648" s="101"/>
      <c r="S648" s="101"/>
      <c r="T648" s="101"/>
      <c r="AE648" s="101"/>
      <c r="AF648" s="101"/>
      <c r="AG648" s="101"/>
      <c r="AH648" s="101"/>
      <c r="AI648" s="101"/>
      <c r="AJ648" s="101"/>
      <c r="AK648" s="101"/>
      <c r="AL648" s="101"/>
    </row>
    <row r="649" spans="13:38" x14ac:dyDescent="0.35">
      <c r="M649" s="101"/>
      <c r="N649" s="101"/>
      <c r="O649" s="101"/>
      <c r="P649" s="101"/>
      <c r="Q649" s="101"/>
      <c r="R649" s="101"/>
      <c r="S649" s="101"/>
      <c r="T649" s="101"/>
      <c r="AE649" s="101"/>
      <c r="AF649" s="101"/>
      <c r="AG649" s="101"/>
      <c r="AH649" s="101"/>
      <c r="AI649" s="101"/>
      <c r="AJ649" s="101"/>
      <c r="AK649" s="101"/>
      <c r="AL649" s="101"/>
    </row>
    <row r="650" spans="13:38" x14ac:dyDescent="0.35">
      <c r="M650" s="101"/>
      <c r="N650" s="101"/>
      <c r="O650" s="101"/>
      <c r="P650" s="101"/>
      <c r="Q650" s="101"/>
      <c r="R650" s="101"/>
      <c r="S650" s="101"/>
      <c r="T650" s="101"/>
      <c r="AE650" s="101"/>
      <c r="AF650" s="101"/>
      <c r="AG650" s="101"/>
      <c r="AH650" s="101"/>
      <c r="AI650" s="101"/>
      <c r="AJ650" s="101"/>
      <c r="AK650" s="101"/>
      <c r="AL650" s="101"/>
    </row>
    <row r="651" spans="13:38" x14ac:dyDescent="0.35">
      <c r="M651" s="101"/>
      <c r="N651" s="101"/>
      <c r="O651" s="101"/>
      <c r="P651" s="101"/>
      <c r="Q651" s="101"/>
      <c r="R651" s="101"/>
      <c r="S651" s="101"/>
      <c r="T651" s="101"/>
      <c r="AE651" s="101"/>
      <c r="AF651" s="101"/>
      <c r="AG651" s="101"/>
      <c r="AH651" s="101"/>
      <c r="AI651" s="101"/>
      <c r="AJ651" s="101"/>
      <c r="AK651" s="101"/>
      <c r="AL651" s="101"/>
    </row>
    <row r="652" spans="13:38" x14ac:dyDescent="0.35">
      <c r="M652" s="101"/>
      <c r="N652" s="101"/>
      <c r="O652" s="101"/>
      <c r="P652" s="101"/>
      <c r="Q652" s="101"/>
      <c r="R652" s="101"/>
      <c r="S652" s="101"/>
      <c r="T652" s="101"/>
      <c r="AE652" s="101"/>
      <c r="AF652" s="101"/>
      <c r="AG652" s="101"/>
      <c r="AH652" s="101"/>
      <c r="AI652" s="101"/>
      <c r="AJ652" s="101"/>
      <c r="AK652" s="101"/>
      <c r="AL652" s="101"/>
    </row>
    <row r="653" spans="13:38" x14ac:dyDescent="0.35">
      <c r="M653" s="101"/>
      <c r="N653" s="101"/>
      <c r="O653" s="101"/>
      <c r="P653" s="101"/>
      <c r="Q653" s="101"/>
      <c r="R653" s="101"/>
      <c r="S653" s="101"/>
      <c r="T653" s="101"/>
      <c r="AE653" s="101"/>
      <c r="AF653" s="101"/>
      <c r="AG653" s="101"/>
      <c r="AH653" s="101"/>
      <c r="AI653" s="101"/>
      <c r="AJ653" s="101"/>
      <c r="AK653" s="101"/>
      <c r="AL653" s="101"/>
    </row>
    <row r="654" spans="13:38" x14ac:dyDescent="0.35">
      <c r="M654" s="101"/>
      <c r="N654" s="101"/>
      <c r="O654" s="101"/>
      <c r="P654" s="101"/>
      <c r="Q654" s="101"/>
      <c r="R654" s="101"/>
      <c r="S654" s="101"/>
      <c r="T654" s="101"/>
      <c r="AE654" s="101"/>
      <c r="AF654" s="101"/>
      <c r="AG654" s="101"/>
      <c r="AH654" s="101"/>
      <c r="AI654" s="101"/>
      <c r="AJ654" s="101"/>
      <c r="AK654" s="101"/>
      <c r="AL654" s="101"/>
    </row>
    <row r="655" spans="13:38" x14ac:dyDescent="0.35">
      <c r="M655" s="101"/>
      <c r="N655" s="101"/>
      <c r="O655" s="101"/>
      <c r="P655" s="101"/>
      <c r="Q655" s="101"/>
      <c r="R655" s="101"/>
      <c r="S655" s="101"/>
      <c r="T655" s="101"/>
      <c r="AE655" s="101"/>
      <c r="AF655" s="101"/>
      <c r="AG655" s="101"/>
      <c r="AH655" s="101"/>
      <c r="AI655" s="101"/>
      <c r="AJ655" s="101"/>
      <c r="AK655" s="101"/>
      <c r="AL655" s="101"/>
    </row>
    <row r="656" spans="13:38" x14ac:dyDescent="0.35">
      <c r="M656" s="101"/>
      <c r="N656" s="101"/>
      <c r="O656" s="101"/>
      <c r="P656" s="101"/>
      <c r="Q656" s="101"/>
      <c r="R656" s="101"/>
      <c r="S656" s="101"/>
      <c r="T656" s="101"/>
      <c r="AE656" s="101"/>
      <c r="AF656" s="101"/>
      <c r="AG656" s="101"/>
      <c r="AH656" s="101"/>
      <c r="AI656" s="101"/>
      <c r="AJ656" s="101"/>
      <c r="AK656" s="101"/>
      <c r="AL656" s="101"/>
    </row>
    <row r="657" spans="13:38" x14ac:dyDescent="0.35">
      <c r="M657" s="101"/>
      <c r="N657" s="101"/>
      <c r="O657" s="101"/>
      <c r="P657" s="101"/>
      <c r="Q657" s="101"/>
      <c r="R657" s="101"/>
      <c r="S657" s="101"/>
      <c r="T657" s="101"/>
      <c r="AE657" s="101"/>
      <c r="AF657" s="101"/>
      <c r="AG657" s="101"/>
      <c r="AH657" s="101"/>
      <c r="AI657" s="101"/>
      <c r="AJ657" s="101"/>
      <c r="AK657" s="101"/>
      <c r="AL657" s="101"/>
    </row>
    <row r="658" spans="13:38" x14ac:dyDescent="0.35">
      <c r="M658" s="101"/>
      <c r="N658" s="101"/>
      <c r="O658" s="101"/>
      <c r="P658" s="101"/>
      <c r="Q658" s="101"/>
      <c r="R658" s="101"/>
      <c r="S658" s="101"/>
      <c r="T658" s="101"/>
      <c r="AE658" s="101"/>
      <c r="AF658" s="101"/>
      <c r="AG658" s="101"/>
      <c r="AH658" s="101"/>
      <c r="AI658" s="101"/>
      <c r="AJ658" s="101"/>
      <c r="AK658" s="101"/>
      <c r="AL658" s="101"/>
    </row>
    <row r="659" spans="13:38" x14ac:dyDescent="0.35">
      <c r="M659" s="101"/>
      <c r="N659" s="101"/>
      <c r="O659" s="101"/>
      <c r="P659" s="101"/>
      <c r="Q659" s="101"/>
      <c r="R659" s="101"/>
      <c r="S659" s="101"/>
      <c r="T659" s="101"/>
      <c r="AE659" s="101"/>
      <c r="AF659" s="101"/>
      <c r="AG659" s="101"/>
      <c r="AH659" s="101"/>
      <c r="AI659" s="101"/>
      <c r="AJ659" s="101"/>
      <c r="AK659" s="101"/>
      <c r="AL659" s="101"/>
    </row>
    <row r="660" spans="13:38" x14ac:dyDescent="0.35">
      <c r="M660" s="101"/>
      <c r="N660" s="101"/>
      <c r="O660" s="101"/>
      <c r="P660" s="101"/>
      <c r="Q660" s="101"/>
      <c r="R660" s="101"/>
      <c r="S660" s="101"/>
      <c r="T660" s="101"/>
      <c r="AE660" s="101"/>
      <c r="AF660" s="101"/>
      <c r="AG660" s="101"/>
      <c r="AH660" s="101"/>
      <c r="AI660" s="101"/>
      <c r="AJ660" s="101"/>
      <c r="AK660" s="101"/>
      <c r="AL660" s="101"/>
    </row>
    <row r="661" spans="13:38" x14ac:dyDescent="0.35">
      <c r="M661" s="101"/>
      <c r="N661" s="101"/>
      <c r="O661" s="101"/>
      <c r="P661" s="101"/>
      <c r="Q661" s="101"/>
      <c r="R661" s="101"/>
      <c r="S661" s="101"/>
      <c r="T661" s="101"/>
      <c r="AE661" s="101"/>
      <c r="AF661" s="101"/>
      <c r="AG661" s="101"/>
      <c r="AH661" s="101"/>
      <c r="AI661" s="101"/>
      <c r="AJ661" s="101"/>
      <c r="AK661" s="101"/>
      <c r="AL661" s="101"/>
    </row>
    <row r="662" spans="13:38" x14ac:dyDescent="0.35">
      <c r="M662" s="101"/>
      <c r="N662" s="101"/>
      <c r="O662" s="101"/>
      <c r="P662" s="101"/>
      <c r="Q662" s="101"/>
      <c r="R662" s="101"/>
      <c r="S662" s="101"/>
      <c r="T662" s="101"/>
      <c r="AE662" s="101"/>
      <c r="AF662" s="101"/>
      <c r="AG662" s="101"/>
      <c r="AH662" s="101"/>
      <c r="AI662" s="101"/>
      <c r="AJ662" s="101"/>
      <c r="AK662" s="101"/>
      <c r="AL662" s="101"/>
    </row>
    <row r="663" spans="13:38" x14ac:dyDescent="0.35">
      <c r="M663" s="101"/>
      <c r="N663" s="101"/>
      <c r="O663" s="101"/>
      <c r="P663" s="101"/>
      <c r="Q663" s="101"/>
      <c r="R663" s="101"/>
      <c r="S663" s="101"/>
      <c r="T663" s="101"/>
      <c r="AE663" s="101"/>
      <c r="AF663" s="101"/>
      <c r="AG663" s="101"/>
      <c r="AH663" s="101"/>
      <c r="AI663" s="101"/>
      <c r="AJ663" s="101"/>
      <c r="AK663" s="101"/>
      <c r="AL663" s="101"/>
    </row>
    <row r="664" spans="13:38" x14ac:dyDescent="0.35">
      <c r="M664" s="101"/>
      <c r="N664" s="101"/>
      <c r="O664" s="101"/>
      <c r="P664" s="101"/>
      <c r="Q664" s="101"/>
      <c r="R664" s="101"/>
      <c r="S664" s="101"/>
      <c r="T664" s="101"/>
      <c r="AE664" s="101"/>
      <c r="AF664" s="101"/>
      <c r="AG664" s="101"/>
      <c r="AH664" s="101"/>
      <c r="AI664" s="101"/>
      <c r="AJ664" s="101"/>
      <c r="AK664" s="101"/>
      <c r="AL664" s="101"/>
    </row>
    <row r="665" spans="13:38" x14ac:dyDescent="0.35">
      <c r="M665" s="101"/>
      <c r="N665" s="101"/>
      <c r="O665" s="101"/>
      <c r="P665" s="101"/>
      <c r="Q665" s="101"/>
      <c r="R665" s="101"/>
      <c r="S665" s="101"/>
      <c r="T665" s="101"/>
      <c r="AE665" s="101"/>
      <c r="AF665" s="101"/>
      <c r="AG665" s="101"/>
      <c r="AH665" s="101"/>
      <c r="AI665" s="101"/>
      <c r="AJ665" s="101"/>
      <c r="AK665" s="101"/>
      <c r="AL665" s="101"/>
    </row>
    <row r="666" spans="13:38" x14ac:dyDescent="0.35">
      <c r="M666" s="101"/>
      <c r="N666" s="101"/>
      <c r="O666" s="101"/>
      <c r="P666" s="101"/>
      <c r="Q666" s="101"/>
      <c r="R666" s="101"/>
      <c r="S666" s="101"/>
      <c r="T666" s="101"/>
      <c r="AE666" s="101"/>
      <c r="AF666" s="101"/>
      <c r="AG666" s="101"/>
      <c r="AH666" s="101"/>
      <c r="AI666" s="101"/>
      <c r="AJ666" s="101"/>
      <c r="AK666" s="101"/>
      <c r="AL666" s="101"/>
    </row>
    <row r="667" spans="13:38" x14ac:dyDescent="0.35">
      <c r="M667" s="101"/>
      <c r="N667" s="101"/>
      <c r="O667" s="101"/>
      <c r="P667" s="101"/>
      <c r="Q667" s="101"/>
      <c r="R667" s="101"/>
      <c r="S667" s="101"/>
      <c r="T667" s="101"/>
      <c r="AE667" s="101"/>
      <c r="AF667" s="101"/>
      <c r="AG667" s="101"/>
      <c r="AH667" s="101"/>
      <c r="AI667" s="101"/>
      <c r="AJ667" s="101"/>
      <c r="AK667" s="101"/>
      <c r="AL667" s="101"/>
    </row>
    <row r="668" spans="13:38" x14ac:dyDescent="0.35">
      <c r="M668" s="101"/>
      <c r="N668" s="101"/>
      <c r="O668" s="101"/>
      <c r="P668" s="101"/>
      <c r="Q668" s="101"/>
      <c r="R668" s="101"/>
      <c r="S668" s="101"/>
      <c r="T668" s="101"/>
      <c r="AE668" s="101"/>
      <c r="AF668" s="101"/>
      <c r="AG668" s="101"/>
      <c r="AH668" s="101"/>
      <c r="AI668" s="101"/>
      <c r="AJ668" s="101"/>
      <c r="AK668" s="101"/>
      <c r="AL668" s="101"/>
    </row>
    <row r="669" spans="13:38" x14ac:dyDescent="0.35">
      <c r="M669" s="101"/>
      <c r="N669" s="101"/>
      <c r="O669" s="101"/>
      <c r="P669" s="101"/>
      <c r="Q669" s="101"/>
      <c r="R669" s="101"/>
      <c r="S669" s="101"/>
      <c r="T669" s="101"/>
      <c r="AE669" s="101"/>
      <c r="AF669" s="101"/>
      <c r="AG669" s="101"/>
      <c r="AH669" s="101"/>
      <c r="AI669" s="101"/>
      <c r="AJ669" s="101"/>
      <c r="AK669" s="101"/>
      <c r="AL669" s="101"/>
    </row>
    <row r="670" spans="13:38" x14ac:dyDescent="0.35">
      <c r="M670" s="101"/>
      <c r="N670" s="101"/>
      <c r="O670" s="101"/>
      <c r="P670" s="101"/>
      <c r="Q670" s="101"/>
      <c r="R670" s="101"/>
      <c r="S670" s="101"/>
      <c r="T670" s="101"/>
      <c r="AE670" s="101"/>
      <c r="AF670" s="101"/>
      <c r="AG670" s="101"/>
      <c r="AH670" s="101"/>
      <c r="AI670" s="101"/>
      <c r="AJ670" s="101"/>
      <c r="AK670" s="101"/>
      <c r="AL670" s="101"/>
    </row>
    <row r="671" spans="13:38" x14ac:dyDescent="0.35">
      <c r="M671" s="101"/>
      <c r="N671" s="101"/>
      <c r="O671" s="101"/>
      <c r="P671" s="101"/>
      <c r="Q671" s="101"/>
      <c r="R671" s="101"/>
      <c r="S671" s="101"/>
      <c r="T671" s="101"/>
      <c r="AE671" s="101"/>
      <c r="AF671" s="101"/>
      <c r="AG671" s="101"/>
      <c r="AH671" s="101"/>
      <c r="AI671" s="101"/>
      <c r="AJ671" s="101"/>
      <c r="AK671" s="101"/>
      <c r="AL671" s="101"/>
    </row>
    <row r="672" spans="13:38" x14ac:dyDescent="0.35">
      <c r="M672" s="101"/>
      <c r="N672" s="101"/>
      <c r="O672" s="101"/>
      <c r="P672" s="101"/>
      <c r="Q672" s="101"/>
      <c r="R672" s="101"/>
      <c r="S672" s="101"/>
      <c r="T672" s="101"/>
      <c r="AE672" s="101"/>
      <c r="AF672" s="101"/>
      <c r="AG672" s="101"/>
      <c r="AH672" s="101"/>
      <c r="AI672" s="101"/>
      <c r="AJ672" s="101"/>
      <c r="AK672" s="101"/>
      <c r="AL672" s="101"/>
    </row>
    <row r="673" spans="13:38" x14ac:dyDescent="0.35">
      <c r="M673" s="101"/>
      <c r="N673" s="101"/>
      <c r="O673" s="101"/>
      <c r="P673" s="101"/>
      <c r="Q673" s="101"/>
      <c r="R673" s="101"/>
      <c r="S673" s="101"/>
      <c r="T673" s="101"/>
      <c r="AE673" s="101"/>
      <c r="AF673" s="101"/>
      <c r="AG673" s="101"/>
      <c r="AH673" s="101"/>
      <c r="AI673" s="101"/>
      <c r="AJ673" s="101"/>
      <c r="AK673" s="101"/>
      <c r="AL673" s="101"/>
    </row>
    <row r="674" spans="13:38" x14ac:dyDescent="0.35">
      <c r="M674" s="101"/>
      <c r="N674" s="101"/>
      <c r="O674" s="101"/>
      <c r="P674" s="101"/>
      <c r="Q674" s="101"/>
      <c r="R674" s="101"/>
      <c r="S674" s="101"/>
      <c r="T674" s="101"/>
      <c r="AE674" s="101"/>
      <c r="AF674" s="101"/>
      <c r="AG674" s="101"/>
      <c r="AH674" s="101"/>
      <c r="AI674" s="101"/>
      <c r="AJ674" s="101"/>
      <c r="AK674" s="101"/>
      <c r="AL674" s="101"/>
    </row>
    <row r="675" spans="13:38" x14ac:dyDescent="0.35">
      <c r="M675" s="101"/>
      <c r="N675" s="101"/>
      <c r="O675" s="101"/>
      <c r="P675" s="101"/>
      <c r="Q675" s="101"/>
      <c r="R675" s="101"/>
      <c r="S675" s="101"/>
      <c r="T675" s="101"/>
      <c r="AE675" s="101"/>
      <c r="AF675" s="101"/>
      <c r="AG675" s="101"/>
      <c r="AH675" s="101"/>
      <c r="AI675" s="101"/>
      <c r="AJ675" s="101"/>
      <c r="AK675" s="101"/>
      <c r="AL675" s="101"/>
    </row>
    <row r="676" spans="13:38" x14ac:dyDescent="0.35">
      <c r="M676" s="101"/>
      <c r="N676" s="101"/>
      <c r="O676" s="101"/>
      <c r="P676" s="101"/>
      <c r="Q676" s="101"/>
      <c r="R676" s="101"/>
      <c r="S676" s="101"/>
      <c r="T676" s="101"/>
      <c r="AE676" s="101"/>
      <c r="AF676" s="101"/>
      <c r="AG676" s="101"/>
      <c r="AH676" s="101"/>
      <c r="AI676" s="101"/>
      <c r="AJ676" s="101"/>
      <c r="AK676" s="101"/>
      <c r="AL676" s="101"/>
    </row>
    <row r="677" spans="13:38" x14ac:dyDescent="0.35">
      <c r="M677" s="101"/>
      <c r="N677" s="101"/>
      <c r="O677" s="101"/>
      <c r="P677" s="101"/>
      <c r="Q677" s="101"/>
      <c r="R677" s="101"/>
      <c r="S677" s="101"/>
      <c r="T677" s="101"/>
      <c r="AE677" s="101"/>
      <c r="AF677" s="101"/>
      <c r="AG677" s="101"/>
      <c r="AH677" s="101"/>
      <c r="AI677" s="101"/>
      <c r="AJ677" s="101"/>
      <c r="AK677" s="101"/>
      <c r="AL677" s="101"/>
    </row>
    <row r="678" spans="13:38" x14ac:dyDescent="0.35">
      <c r="M678" s="101"/>
      <c r="N678" s="101"/>
      <c r="O678" s="101"/>
      <c r="P678" s="101"/>
      <c r="Q678" s="101"/>
      <c r="R678" s="101"/>
      <c r="S678" s="101"/>
      <c r="T678" s="101"/>
      <c r="AE678" s="101"/>
      <c r="AF678" s="101"/>
      <c r="AG678" s="101"/>
      <c r="AH678" s="101"/>
      <c r="AI678" s="101"/>
      <c r="AJ678" s="101"/>
      <c r="AK678" s="101"/>
      <c r="AL678" s="101"/>
    </row>
    <row r="679" spans="13:38" x14ac:dyDescent="0.35">
      <c r="M679" s="101"/>
      <c r="N679" s="101"/>
      <c r="O679" s="101"/>
      <c r="P679" s="101"/>
      <c r="Q679" s="101"/>
      <c r="R679" s="101"/>
      <c r="S679" s="101"/>
      <c r="T679" s="101"/>
      <c r="AE679" s="101"/>
      <c r="AF679" s="101"/>
      <c r="AG679" s="101"/>
      <c r="AH679" s="101"/>
      <c r="AI679" s="101"/>
      <c r="AJ679" s="101"/>
      <c r="AK679" s="101"/>
      <c r="AL679" s="101"/>
    </row>
    <row r="680" spans="13:38" x14ac:dyDescent="0.35">
      <c r="M680" s="101"/>
      <c r="N680" s="101"/>
      <c r="O680" s="101"/>
      <c r="P680" s="101"/>
      <c r="Q680" s="101"/>
      <c r="R680" s="101"/>
      <c r="S680" s="101"/>
      <c r="T680" s="101"/>
      <c r="AE680" s="101"/>
      <c r="AF680" s="101"/>
      <c r="AG680" s="101"/>
      <c r="AH680" s="101"/>
      <c r="AI680" s="101"/>
      <c r="AJ680" s="101"/>
      <c r="AK680" s="101"/>
      <c r="AL680" s="101"/>
    </row>
    <row r="681" spans="13:38" x14ac:dyDescent="0.35">
      <c r="M681" s="101"/>
      <c r="N681" s="101"/>
      <c r="O681" s="101"/>
      <c r="P681" s="101"/>
      <c r="Q681" s="101"/>
      <c r="R681" s="101"/>
      <c r="S681" s="101"/>
      <c r="T681" s="101"/>
      <c r="AE681" s="101"/>
      <c r="AF681" s="101"/>
      <c r="AG681" s="101"/>
      <c r="AH681" s="101"/>
      <c r="AI681" s="101"/>
      <c r="AJ681" s="101"/>
      <c r="AK681" s="101"/>
      <c r="AL681" s="101"/>
    </row>
    <row r="682" spans="13:38" x14ac:dyDescent="0.35">
      <c r="M682" s="101"/>
      <c r="N682" s="101"/>
      <c r="O682" s="101"/>
      <c r="P682" s="101"/>
      <c r="Q682" s="101"/>
      <c r="R682" s="101"/>
      <c r="S682" s="101"/>
      <c r="T682" s="101"/>
      <c r="AE682" s="101"/>
      <c r="AF682" s="101"/>
      <c r="AG682" s="101"/>
      <c r="AH682" s="101"/>
      <c r="AI682" s="101"/>
      <c r="AJ682" s="101"/>
      <c r="AK682" s="101"/>
      <c r="AL682" s="101"/>
    </row>
    <row r="683" spans="13:38" x14ac:dyDescent="0.35">
      <c r="M683" s="101"/>
      <c r="N683" s="101"/>
      <c r="O683" s="101"/>
      <c r="P683" s="101"/>
      <c r="Q683" s="101"/>
      <c r="R683" s="101"/>
      <c r="S683" s="101"/>
      <c r="T683" s="101"/>
      <c r="AE683" s="101"/>
      <c r="AF683" s="101"/>
      <c r="AG683" s="101"/>
      <c r="AH683" s="101"/>
      <c r="AI683" s="101"/>
      <c r="AJ683" s="101"/>
      <c r="AK683" s="101"/>
      <c r="AL683" s="101"/>
    </row>
    <row r="684" spans="13:38" x14ac:dyDescent="0.35">
      <c r="M684" s="101"/>
      <c r="N684" s="101"/>
      <c r="O684" s="101"/>
      <c r="P684" s="101"/>
      <c r="Q684" s="101"/>
      <c r="R684" s="101"/>
      <c r="S684" s="101"/>
      <c r="T684" s="101"/>
      <c r="AE684" s="101"/>
      <c r="AF684" s="101"/>
      <c r="AG684" s="101"/>
      <c r="AH684" s="101"/>
      <c r="AI684" s="101"/>
      <c r="AJ684" s="101"/>
      <c r="AK684" s="101"/>
      <c r="AL684" s="101"/>
    </row>
    <row r="685" spans="13:38" x14ac:dyDescent="0.35">
      <c r="M685" s="101"/>
      <c r="N685" s="101"/>
      <c r="O685" s="101"/>
      <c r="P685" s="101"/>
      <c r="Q685" s="101"/>
      <c r="R685" s="101"/>
      <c r="S685" s="101"/>
      <c r="T685" s="101"/>
      <c r="AE685" s="101"/>
      <c r="AF685" s="101"/>
      <c r="AG685" s="101"/>
      <c r="AH685" s="101"/>
      <c r="AI685" s="101"/>
      <c r="AJ685" s="101"/>
      <c r="AK685" s="101"/>
      <c r="AL685" s="101"/>
    </row>
    <row r="686" spans="13:38" x14ac:dyDescent="0.35">
      <c r="M686" s="101"/>
      <c r="N686" s="101"/>
      <c r="O686" s="101"/>
      <c r="P686" s="101"/>
      <c r="Q686" s="101"/>
      <c r="R686" s="101"/>
      <c r="S686" s="101"/>
      <c r="T686" s="101"/>
      <c r="AE686" s="101"/>
      <c r="AF686" s="101"/>
      <c r="AG686" s="101"/>
      <c r="AH686" s="101"/>
      <c r="AI686" s="101"/>
      <c r="AJ686" s="101"/>
      <c r="AK686" s="101"/>
      <c r="AL686" s="101"/>
    </row>
    <row r="687" spans="13:38" x14ac:dyDescent="0.35">
      <c r="M687" s="101"/>
      <c r="N687" s="101"/>
      <c r="O687" s="101"/>
      <c r="P687" s="101"/>
      <c r="Q687" s="101"/>
      <c r="R687" s="101"/>
      <c r="S687" s="101"/>
      <c r="T687" s="101"/>
      <c r="AE687" s="101"/>
      <c r="AF687" s="101"/>
      <c r="AG687" s="101"/>
      <c r="AH687" s="101"/>
      <c r="AI687" s="101"/>
      <c r="AJ687" s="101"/>
      <c r="AK687" s="101"/>
      <c r="AL687" s="101"/>
    </row>
    <row r="688" spans="13:38" x14ac:dyDescent="0.35">
      <c r="M688" s="101"/>
      <c r="N688" s="101"/>
      <c r="O688" s="101"/>
      <c r="P688" s="101"/>
      <c r="Q688" s="101"/>
      <c r="R688" s="101"/>
      <c r="S688" s="101"/>
      <c r="T688" s="101"/>
      <c r="AE688" s="101"/>
      <c r="AF688" s="101"/>
      <c r="AG688" s="101"/>
      <c r="AH688" s="101"/>
      <c r="AI688" s="101"/>
      <c r="AJ688" s="101"/>
      <c r="AK688" s="101"/>
      <c r="AL688" s="101"/>
    </row>
    <row r="689" spans="13:38" x14ac:dyDescent="0.35">
      <c r="M689" s="101"/>
      <c r="N689" s="101"/>
      <c r="O689" s="101"/>
      <c r="P689" s="101"/>
      <c r="Q689" s="101"/>
      <c r="R689" s="101"/>
      <c r="S689" s="101"/>
      <c r="T689" s="101"/>
      <c r="AE689" s="101"/>
      <c r="AF689" s="101"/>
      <c r="AG689" s="101"/>
      <c r="AH689" s="101"/>
      <c r="AI689" s="101"/>
      <c r="AJ689" s="101"/>
      <c r="AK689" s="101"/>
      <c r="AL689" s="101"/>
    </row>
    <row r="690" spans="13:38" x14ac:dyDescent="0.35">
      <c r="M690" s="101"/>
      <c r="N690" s="101"/>
      <c r="O690" s="101"/>
      <c r="P690" s="101"/>
      <c r="Q690" s="101"/>
      <c r="R690" s="101"/>
      <c r="S690" s="101"/>
      <c r="T690" s="101"/>
      <c r="AE690" s="101"/>
      <c r="AF690" s="101"/>
      <c r="AG690" s="101"/>
      <c r="AH690" s="101"/>
      <c r="AI690" s="101"/>
      <c r="AJ690" s="101"/>
      <c r="AK690" s="101"/>
      <c r="AL690" s="101"/>
    </row>
    <row r="691" spans="13:38" x14ac:dyDescent="0.35">
      <c r="M691" s="101"/>
      <c r="N691" s="101"/>
      <c r="O691" s="101"/>
      <c r="P691" s="101"/>
      <c r="Q691" s="101"/>
      <c r="R691" s="101"/>
      <c r="S691" s="101"/>
      <c r="T691" s="101"/>
      <c r="AE691" s="101"/>
      <c r="AF691" s="101"/>
      <c r="AG691" s="101"/>
      <c r="AH691" s="101"/>
      <c r="AI691" s="101"/>
      <c r="AJ691" s="101"/>
      <c r="AK691" s="101"/>
      <c r="AL691" s="101"/>
    </row>
    <row r="692" spans="13:38" x14ac:dyDescent="0.35">
      <c r="M692" s="101"/>
      <c r="N692" s="101"/>
      <c r="O692" s="101"/>
      <c r="P692" s="101"/>
      <c r="Q692" s="101"/>
      <c r="R692" s="101"/>
      <c r="S692" s="101"/>
      <c r="T692" s="101"/>
      <c r="AE692" s="101"/>
      <c r="AF692" s="101"/>
      <c r="AG692" s="101"/>
      <c r="AH692" s="101"/>
      <c r="AI692" s="101"/>
      <c r="AJ692" s="101"/>
      <c r="AK692" s="101"/>
      <c r="AL692" s="101"/>
    </row>
    <row r="693" spans="13:38" x14ac:dyDescent="0.35">
      <c r="M693" s="101"/>
      <c r="N693" s="101"/>
      <c r="O693" s="101"/>
      <c r="P693" s="101"/>
      <c r="Q693" s="101"/>
      <c r="R693" s="101"/>
      <c r="S693" s="101"/>
      <c r="T693" s="101"/>
      <c r="AE693" s="101"/>
      <c r="AF693" s="101"/>
      <c r="AG693" s="101"/>
      <c r="AH693" s="101"/>
      <c r="AI693" s="101"/>
      <c r="AJ693" s="101"/>
      <c r="AK693" s="101"/>
      <c r="AL693" s="101"/>
    </row>
    <row r="694" spans="13:38" x14ac:dyDescent="0.35">
      <c r="M694" s="101"/>
      <c r="N694" s="101"/>
      <c r="O694" s="101"/>
      <c r="P694" s="101"/>
      <c r="Q694" s="101"/>
      <c r="R694" s="101"/>
      <c r="S694" s="101"/>
      <c r="T694" s="101"/>
      <c r="AE694" s="101"/>
      <c r="AF694" s="101"/>
      <c r="AG694" s="101"/>
      <c r="AH694" s="101"/>
      <c r="AI694" s="101"/>
      <c r="AJ694" s="101"/>
      <c r="AK694" s="101"/>
      <c r="AL694" s="101"/>
    </row>
    <row r="695" spans="13:38" x14ac:dyDescent="0.35">
      <c r="M695" s="101"/>
      <c r="N695" s="101"/>
      <c r="O695" s="101"/>
      <c r="P695" s="101"/>
      <c r="Q695" s="101"/>
      <c r="R695" s="101"/>
      <c r="S695" s="101"/>
      <c r="T695" s="101"/>
      <c r="AE695" s="101"/>
      <c r="AF695" s="101"/>
      <c r="AG695" s="101"/>
      <c r="AH695" s="101"/>
      <c r="AI695" s="101"/>
      <c r="AJ695" s="101"/>
      <c r="AK695" s="101"/>
      <c r="AL695" s="101"/>
    </row>
    <row r="696" spans="13:38" x14ac:dyDescent="0.35">
      <c r="M696" s="101"/>
      <c r="N696" s="101"/>
      <c r="O696" s="101"/>
      <c r="P696" s="101"/>
      <c r="Q696" s="101"/>
      <c r="R696" s="101"/>
      <c r="S696" s="101"/>
      <c r="T696" s="101"/>
      <c r="AE696" s="101"/>
      <c r="AF696" s="101"/>
      <c r="AG696" s="101"/>
      <c r="AH696" s="101"/>
      <c r="AI696" s="101"/>
      <c r="AJ696" s="101"/>
      <c r="AK696" s="101"/>
      <c r="AL696" s="101"/>
    </row>
    <row r="697" spans="13:38" x14ac:dyDescent="0.35">
      <c r="M697" s="101"/>
      <c r="N697" s="101"/>
      <c r="O697" s="101"/>
      <c r="P697" s="101"/>
      <c r="Q697" s="101"/>
      <c r="R697" s="101"/>
      <c r="S697" s="101"/>
      <c r="T697" s="101"/>
      <c r="AE697" s="101"/>
      <c r="AF697" s="101"/>
      <c r="AG697" s="101"/>
      <c r="AH697" s="101"/>
      <c r="AI697" s="101"/>
      <c r="AJ697" s="101"/>
      <c r="AK697" s="101"/>
      <c r="AL697" s="101"/>
    </row>
    <row r="698" spans="13:38" x14ac:dyDescent="0.35">
      <c r="M698" s="101"/>
      <c r="N698" s="101"/>
      <c r="O698" s="101"/>
      <c r="P698" s="101"/>
      <c r="Q698" s="101"/>
      <c r="R698" s="101"/>
      <c r="S698" s="101"/>
      <c r="T698" s="101"/>
      <c r="AE698" s="101"/>
      <c r="AF698" s="101"/>
      <c r="AG698" s="101"/>
      <c r="AH698" s="101"/>
      <c r="AI698" s="101"/>
      <c r="AJ698" s="101"/>
      <c r="AK698" s="101"/>
      <c r="AL698" s="101"/>
    </row>
    <row r="699" spans="13:38" x14ac:dyDescent="0.35">
      <c r="M699" s="101"/>
      <c r="N699" s="101"/>
      <c r="O699" s="101"/>
      <c r="P699" s="101"/>
      <c r="Q699" s="101"/>
      <c r="R699" s="101"/>
      <c r="S699" s="101"/>
      <c r="T699" s="101"/>
      <c r="AE699" s="101"/>
      <c r="AF699" s="101"/>
      <c r="AG699" s="101"/>
      <c r="AH699" s="101"/>
      <c r="AI699" s="101"/>
      <c r="AJ699" s="101"/>
      <c r="AK699" s="101"/>
      <c r="AL699" s="101"/>
    </row>
    <row r="700" spans="13:38" x14ac:dyDescent="0.35">
      <c r="M700" s="101"/>
      <c r="N700" s="101"/>
      <c r="O700" s="101"/>
      <c r="P700" s="101"/>
      <c r="Q700" s="101"/>
      <c r="R700" s="101"/>
      <c r="S700" s="101"/>
      <c r="T700" s="101"/>
      <c r="AE700" s="101"/>
      <c r="AF700" s="101"/>
      <c r="AG700" s="101"/>
      <c r="AH700" s="101"/>
      <c r="AI700" s="101"/>
      <c r="AJ700" s="101"/>
      <c r="AK700" s="101"/>
      <c r="AL700" s="101"/>
    </row>
    <row r="701" spans="13:38" x14ac:dyDescent="0.35">
      <c r="M701" s="101"/>
      <c r="N701" s="101"/>
      <c r="O701" s="101"/>
      <c r="P701" s="101"/>
      <c r="Q701" s="101"/>
      <c r="R701" s="101"/>
      <c r="S701" s="101"/>
      <c r="T701" s="101"/>
      <c r="AE701" s="101"/>
      <c r="AF701" s="101"/>
      <c r="AG701" s="101"/>
      <c r="AH701" s="101"/>
      <c r="AI701" s="101"/>
      <c r="AJ701" s="101"/>
      <c r="AK701" s="101"/>
      <c r="AL701" s="101"/>
    </row>
    <row r="702" spans="13:38" x14ac:dyDescent="0.35">
      <c r="M702" s="101"/>
      <c r="N702" s="101"/>
      <c r="O702" s="101"/>
      <c r="P702" s="101"/>
      <c r="Q702" s="101"/>
      <c r="R702" s="101"/>
      <c r="S702" s="101"/>
      <c r="T702" s="101"/>
      <c r="AE702" s="101"/>
      <c r="AF702" s="101"/>
      <c r="AG702" s="101"/>
      <c r="AH702" s="101"/>
      <c r="AI702" s="101"/>
      <c r="AJ702" s="101"/>
      <c r="AK702" s="101"/>
      <c r="AL702" s="101"/>
    </row>
    <row r="703" spans="13:38" x14ac:dyDescent="0.35">
      <c r="M703" s="101"/>
      <c r="N703" s="101"/>
      <c r="O703" s="101"/>
      <c r="P703" s="101"/>
      <c r="Q703" s="101"/>
      <c r="R703" s="101"/>
      <c r="S703" s="101"/>
      <c r="T703" s="101"/>
      <c r="AE703" s="101"/>
      <c r="AF703" s="101"/>
      <c r="AG703" s="101"/>
      <c r="AH703" s="101"/>
      <c r="AI703" s="101"/>
      <c r="AJ703" s="101"/>
      <c r="AK703" s="101"/>
      <c r="AL703" s="101"/>
    </row>
    <row r="704" spans="13:38" x14ac:dyDescent="0.35">
      <c r="M704" s="101"/>
      <c r="N704" s="101"/>
      <c r="O704" s="101"/>
      <c r="P704" s="101"/>
      <c r="Q704" s="101"/>
      <c r="R704" s="101"/>
      <c r="S704" s="101"/>
      <c r="T704" s="101"/>
      <c r="AE704" s="101"/>
      <c r="AF704" s="101"/>
      <c r="AG704" s="101"/>
      <c r="AH704" s="101"/>
      <c r="AI704" s="101"/>
      <c r="AJ704" s="101"/>
      <c r="AK704" s="101"/>
      <c r="AL704" s="101"/>
    </row>
    <row r="705" spans="13:38" x14ac:dyDescent="0.35">
      <c r="M705" s="101"/>
      <c r="N705" s="101"/>
      <c r="O705" s="101"/>
      <c r="P705" s="101"/>
      <c r="Q705" s="101"/>
      <c r="R705" s="101"/>
      <c r="S705" s="101"/>
      <c r="T705" s="101"/>
      <c r="AE705" s="101"/>
      <c r="AF705" s="101"/>
      <c r="AG705" s="101"/>
      <c r="AH705" s="101"/>
      <c r="AI705" s="101"/>
      <c r="AJ705" s="101"/>
      <c r="AK705" s="101"/>
      <c r="AL705" s="101"/>
    </row>
    <row r="706" spans="13:38" x14ac:dyDescent="0.35">
      <c r="M706" s="101"/>
      <c r="N706" s="101"/>
      <c r="O706" s="101"/>
      <c r="P706" s="101"/>
      <c r="Q706" s="101"/>
      <c r="R706" s="101"/>
      <c r="S706" s="101"/>
      <c r="T706" s="101"/>
      <c r="AE706" s="101"/>
      <c r="AF706" s="101"/>
      <c r="AG706" s="101"/>
      <c r="AH706" s="101"/>
      <c r="AI706" s="101"/>
      <c r="AJ706" s="101"/>
      <c r="AK706" s="101"/>
      <c r="AL706" s="101"/>
    </row>
    <row r="707" spans="13:38" x14ac:dyDescent="0.35">
      <c r="M707" s="101"/>
      <c r="N707" s="101"/>
      <c r="O707" s="101"/>
      <c r="P707" s="101"/>
      <c r="Q707" s="101"/>
      <c r="R707" s="101"/>
      <c r="S707" s="101"/>
      <c r="T707" s="101"/>
      <c r="AE707" s="101"/>
      <c r="AF707" s="101"/>
      <c r="AG707" s="101"/>
      <c r="AH707" s="101"/>
      <c r="AI707" s="101"/>
      <c r="AJ707" s="101"/>
      <c r="AK707" s="101"/>
      <c r="AL707" s="101"/>
    </row>
    <row r="708" spans="13:38" x14ac:dyDescent="0.35">
      <c r="M708" s="101"/>
      <c r="N708" s="101"/>
      <c r="O708" s="101"/>
      <c r="P708" s="101"/>
      <c r="Q708" s="101"/>
      <c r="R708" s="101"/>
      <c r="S708" s="101"/>
      <c r="T708" s="101"/>
      <c r="AE708" s="101"/>
      <c r="AF708" s="101"/>
      <c r="AG708" s="101"/>
      <c r="AH708" s="101"/>
      <c r="AI708" s="101"/>
      <c r="AJ708" s="101"/>
      <c r="AK708" s="101"/>
      <c r="AL708" s="101"/>
    </row>
    <row r="709" spans="13:38" x14ac:dyDescent="0.35">
      <c r="M709" s="101"/>
      <c r="N709" s="101"/>
      <c r="O709" s="101"/>
      <c r="P709" s="101"/>
      <c r="Q709" s="101"/>
      <c r="R709" s="101"/>
      <c r="S709" s="101"/>
      <c r="T709" s="101"/>
      <c r="AE709" s="101"/>
      <c r="AF709" s="101"/>
      <c r="AG709" s="101"/>
      <c r="AH709" s="101"/>
      <c r="AI709" s="101"/>
      <c r="AJ709" s="101"/>
      <c r="AK709" s="101"/>
      <c r="AL709" s="101"/>
    </row>
    <row r="710" spans="13:38" x14ac:dyDescent="0.35">
      <c r="M710" s="101"/>
      <c r="N710" s="101"/>
      <c r="O710" s="101"/>
      <c r="P710" s="101"/>
      <c r="Q710" s="101"/>
      <c r="R710" s="101"/>
      <c r="S710" s="101"/>
      <c r="T710" s="101"/>
      <c r="AE710" s="101"/>
      <c r="AF710" s="101"/>
      <c r="AG710" s="101"/>
      <c r="AH710" s="101"/>
      <c r="AI710" s="101"/>
      <c r="AJ710" s="101"/>
      <c r="AK710" s="101"/>
      <c r="AL710" s="101"/>
    </row>
    <row r="711" spans="13:38" x14ac:dyDescent="0.35">
      <c r="M711" s="101"/>
      <c r="N711" s="101"/>
      <c r="O711" s="101"/>
      <c r="P711" s="101"/>
      <c r="Q711" s="101"/>
      <c r="R711" s="101"/>
      <c r="S711" s="101"/>
      <c r="T711" s="101"/>
      <c r="AE711" s="101"/>
      <c r="AF711" s="101"/>
      <c r="AG711" s="101"/>
      <c r="AH711" s="101"/>
      <c r="AI711" s="101"/>
      <c r="AJ711" s="101"/>
      <c r="AK711" s="101"/>
      <c r="AL711" s="101"/>
    </row>
    <row r="712" spans="13:38" x14ac:dyDescent="0.35">
      <c r="M712" s="101"/>
      <c r="N712" s="101"/>
      <c r="O712" s="101"/>
      <c r="P712" s="101"/>
      <c r="Q712" s="101"/>
      <c r="R712" s="101"/>
      <c r="S712" s="101"/>
      <c r="T712" s="101"/>
      <c r="AE712" s="101"/>
      <c r="AF712" s="101"/>
      <c r="AG712" s="101"/>
      <c r="AH712" s="101"/>
      <c r="AI712" s="101"/>
      <c r="AJ712" s="101"/>
      <c r="AK712" s="101"/>
      <c r="AL712" s="101"/>
    </row>
    <row r="713" spans="13:38" x14ac:dyDescent="0.35">
      <c r="M713" s="101"/>
      <c r="N713" s="101"/>
      <c r="O713" s="101"/>
      <c r="P713" s="101"/>
      <c r="Q713" s="101"/>
      <c r="R713" s="101"/>
      <c r="S713" s="101"/>
      <c r="T713" s="101"/>
      <c r="AE713" s="101"/>
      <c r="AF713" s="101"/>
      <c r="AG713" s="101"/>
      <c r="AH713" s="101"/>
      <c r="AI713" s="101"/>
      <c r="AJ713" s="101"/>
      <c r="AK713" s="101"/>
      <c r="AL713" s="101"/>
    </row>
    <row r="714" spans="13:38" x14ac:dyDescent="0.35">
      <c r="M714" s="101"/>
      <c r="N714" s="101"/>
      <c r="O714" s="101"/>
      <c r="P714" s="101"/>
      <c r="Q714" s="101"/>
      <c r="R714" s="101"/>
      <c r="S714" s="101"/>
      <c r="T714" s="101"/>
      <c r="AE714" s="101"/>
      <c r="AF714" s="101"/>
      <c r="AG714" s="101"/>
      <c r="AH714" s="101"/>
      <c r="AI714" s="101"/>
      <c r="AJ714" s="101"/>
      <c r="AK714" s="101"/>
      <c r="AL714" s="101"/>
    </row>
    <row r="715" spans="13:38" x14ac:dyDescent="0.35">
      <c r="M715" s="101"/>
      <c r="N715" s="101"/>
      <c r="O715" s="101"/>
      <c r="P715" s="101"/>
      <c r="Q715" s="101"/>
      <c r="R715" s="101"/>
      <c r="S715" s="101"/>
      <c r="T715" s="101"/>
      <c r="AE715" s="101"/>
      <c r="AF715" s="101"/>
      <c r="AG715" s="101"/>
      <c r="AH715" s="101"/>
      <c r="AI715" s="101"/>
      <c r="AJ715" s="101"/>
      <c r="AK715" s="101"/>
      <c r="AL715" s="101"/>
    </row>
    <row r="716" spans="13:38" x14ac:dyDescent="0.35">
      <c r="M716" s="101"/>
      <c r="N716" s="101"/>
      <c r="O716" s="101"/>
      <c r="P716" s="101"/>
      <c r="Q716" s="101"/>
      <c r="R716" s="101"/>
      <c r="S716" s="101"/>
      <c r="T716" s="101"/>
      <c r="AE716" s="101"/>
      <c r="AF716" s="101"/>
      <c r="AG716" s="101"/>
      <c r="AH716" s="101"/>
      <c r="AI716" s="101"/>
      <c r="AJ716" s="101"/>
      <c r="AK716" s="101"/>
      <c r="AL716" s="101"/>
    </row>
    <row r="717" spans="13:38" x14ac:dyDescent="0.35">
      <c r="M717" s="101"/>
      <c r="N717" s="101"/>
      <c r="O717" s="101"/>
      <c r="P717" s="101"/>
      <c r="Q717" s="101"/>
      <c r="R717" s="101"/>
      <c r="S717" s="101"/>
      <c r="T717" s="101"/>
      <c r="AE717" s="101"/>
      <c r="AF717" s="101"/>
      <c r="AG717" s="101"/>
      <c r="AH717" s="101"/>
      <c r="AI717" s="101"/>
      <c r="AJ717" s="101"/>
      <c r="AK717" s="101"/>
      <c r="AL717" s="101"/>
    </row>
    <row r="718" spans="13:38" x14ac:dyDescent="0.35">
      <c r="M718" s="101"/>
      <c r="N718" s="101"/>
      <c r="O718" s="101"/>
      <c r="P718" s="101"/>
      <c r="Q718" s="101"/>
      <c r="R718" s="101"/>
      <c r="S718" s="101"/>
      <c r="T718" s="101"/>
      <c r="AE718" s="101"/>
      <c r="AF718" s="101"/>
      <c r="AG718" s="101"/>
      <c r="AH718" s="101"/>
      <c r="AI718" s="101"/>
      <c r="AJ718" s="101"/>
      <c r="AK718" s="101"/>
      <c r="AL718" s="101"/>
    </row>
    <row r="719" spans="13:38" x14ac:dyDescent="0.35">
      <c r="M719" s="101"/>
      <c r="N719" s="101"/>
      <c r="O719" s="101"/>
      <c r="P719" s="101"/>
      <c r="Q719" s="101"/>
      <c r="R719" s="101"/>
      <c r="S719" s="101"/>
      <c r="T719" s="101"/>
      <c r="AE719" s="101"/>
      <c r="AF719" s="101"/>
      <c r="AG719" s="101"/>
      <c r="AH719" s="101"/>
      <c r="AI719" s="101"/>
      <c r="AJ719" s="101"/>
      <c r="AK719" s="101"/>
      <c r="AL719" s="101"/>
    </row>
    <row r="720" spans="13:38" x14ac:dyDescent="0.35">
      <c r="M720" s="101"/>
      <c r="N720" s="101"/>
      <c r="O720" s="101"/>
      <c r="P720" s="101"/>
      <c r="Q720" s="101"/>
      <c r="R720" s="101"/>
      <c r="S720" s="101"/>
      <c r="T720" s="101"/>
      <c r="AE720" s="101"/>
      <c r="AF720" s="101"/>
      <c r="AG720" s="101"/>
      <c r="AH720" s="101"/>
      <c r="AI720" s="101"/>
      <c r="AJ720" s="101"/>
      <c r="AK720" s="101"/>
      <c r="AL720" s="101"/>
    </row>
    <row r="721" spans="13:38" x14ac:dyDescent="0.35">
      <c r="M721" s="101"/>
      <c r="N721" s="101"/>
      <c r="O721" s="101"/>
      <c r="P721" s="101"/>
      <c r="Q721" s="101"/>
      <c r="R721" s="101"/>
      <c r="S721" s="101"/>
      <c r="T721" s="101"/>
      <c r="AE721" s="101"/>
      <c r="AF721" s="101"/>
      <c r="AG721" s="101"/>
      <c r="AH721" s="101"/>
      <c r="AI721" s="101"/>
      <c r="AJ721" s="101"/>
      <c r="AK721" s="101"/>
      <c r="AL721" s="101"/>
    </row>
    <row r="722" spans="13:38" x14ac:dyDescent="0.35">
      <c r="M722" s="101"/>
      <c r="N722" s="101"/>
      <c r="O722" s="101"/>
      <c r="P722" s="101"/>
      <c r="Q722" s="101"/>
      <c r="R722" s="101"/>
      <c r="S722" s="101"/>
      <c r="T722" s="101"/>
      <c r="AE722" s="101"/>
      <c r="AF722" s="101"/>
      <c r="AG722" s="101"/>
      <c r="AH722" s="101"/>
      <c r="AI722" s="101"/>
      <c r="AJ722" s="101"/>
      <c r="AK722" s="101"/>
      <c r="AL722" s="101"/>
    </row>
    <row r="723" spans="13:38" x14ac:dyDescent="0.35">
      <c r="M723" s="101"/>
      <c r="N723" s="101"/>
      <c r="O723" s="101"/>
      <c r="P723" s="101"/>
      <c r="Q723" s="101"/>
      <c r="R723" s="101"/>
      <c r="S723" s="101"/>
      <c r="T723" s="101"/>
      <c r="AE723" s="101"/>
      <c r="AF723" s="101"/>
      <c r="AG723" s="101"/>
      <c r="AH723" s="101"/>
      <c r="AI723" s="101"/>
      <c r="AJ723" s="101"/>
      <c r="AK723" s="101"/>
      <c r="AL723" s="101"/>
    </row>
    <row r="724" spans="13:38" x14ac:dyDescent="0.35">
      <c r="M724" s="101"/>
      <c r="N724" s="101"/>
      <c r="O724" s="101"/>
      <c r="P724" s="101"/>
      <c r="Q724" s="101"/>
      <c r="R724" s="101"/>
      <c r="S724" s="101"/>
      <c r="T724" s="101"/>
      <c r="AE724" s="101"/>
      <c r="AF724" s="101"/>
      <c r="AG724" s="101"/>
      <c r="AH724" s="101"/>
      <c r="AI724" s="101"/>
      <c r="AJ724" s="101"/>
      <c r="AK724" s="101"/>
      <c r="AL724" s="101"/>
    </row>
    <row r="725" spans="13:38" x14ac:dyDescent="0.35">
      <c r="M725" s="101"/>
      <c r="N725" s="101"/>
      <c r="O725" s="101"/>
      <c r="P725" s="101"/>
      <c r="Q725" s="101"/>
      <c r="R725" s="101"/>
      <c r="S725" s="101"/>
      <c r="T725" s="101"/>
      <c r="AE725" s="101"/>
      <c r="AF725" s="101"/>
      <c r="AG725" s="101"/>
      <c r="AH725" s="101"/>
      <c r="AI725" s="101"/>
      <c r="AJ725" s="101"/>
      <c r="AK725" s="101"/>
      <c r="AL725" s="101"/>
    </row>
    <row r="726" spans="13:38" x14ac:dyDescent="0.35">
      <c r="M726" s="101"/>
      <c r="N726" s="101"/>
      <c r="O726" s="101"/>
      <c r="P726" s="101"/>
      <c r="Q726" s="101"/>
      <c r="R726" s="101"/>
      <c r="S726" s="101"/>
      <c r="T726" s="101"/>
      <c r="AE726" s="101"/>
      <c r="AF726" s="101"/>
      <c r="AG726" s="101"/>
      <c r="AH726" s="101"/>
      <c r="AI726" s="101"/>
      <c r="AJ726" s="101"/>
      <c r="AK726" s="101"/>
      <c r="AL726" s="101"/>
    </row>
    <row r="727" spans="13:38" x14ac:dyDescent="0.35">
      <c r="M727" s="101"/>
      <c r="N727" s="101"/>
      <c r="O727" s="101"/>
      <c r="P727" s="101"/>
      <c r="Q727" s="101"/>
      <c r="R727" s="101"/>
      <c r="S727" s="101"/>
      <c r="T727" s="101"/>
      <c r="AE727" s="101"/>
      <c r="AF727" s="101"/>
      <c r="AG727" s="101"/>
      <c r="AH727" s="101"/>
      <c r="AI727" s="101"/>
      <c r="AJ727" s="101"/>
      <c r="AK727" s="101"/>
      <c r="AL727" s="101"/>
    </row>
    <row r="728" spans="13:38" x14ac:dyDescent="0.35">
      <c r="M728" s="101"/>
      <c r="N728" s="101"/>
      <c r="O728" s="101"/>
      <c r="P728" s="101"/>
      <c r="Q728" s="101"/>
      <c r="R728" s="101"/>
      <c r="S728" s="101"/>
      <c r="T728" s="101"/>
      <c r="AE728" s="101"/>
      <c r="AF728" s="101"/>
      <c r="AG728" s="101"/>
      <c r="AH728" s="101"/>
      <c r="AI728" s="101"/>
      <c r="AJ728" s="101"/>
      <c r="AK728" s="101"/>
      <c r="AL728" s="101"/>
    </row>
    <row r="729" spans="13:38" x14ac:dyDescent="0.35">
      <c r="M729" s="101"/>
      <c r="N729" s="101"/>
      <c r="O729" s="101"/>
      <c r="P729" s="101"/>
      <c r="Q729" s="101"/>
      <c r="R729" s="101"/>
      <c r="S729" s="101"/>
      <c r="T729" s="101"/>
      <c r="AE729" s="101"/>
      <c r="AF729" s="101"/>
      <c r="AG729" s="101"/>
      <c r="AH729" s="101"/>
      <c r="AI729" s="101"/>
      <c r="AJ729" s="101"/>
      <c r="AK729" s="101"/>
      <c r="AL729" s="101"/>
    </row>
    <row r="730" spans="13:38" x14ac:dyDescent="0.35">
      <c r="M730" s="101"/>
      <c r="N730" s="101"/>
      <c r="O730" s="101"/>
      <c r="P730" s="101"/>
      <c r="Q730" s="101"/>
      <c r="R730" s="101"/>
      <c r="S730" s="101"/>
      <c r="T730" s="101"/>
      <c r="AE730" s="101"/>
      <c r="AF730" s="101"/>
      <c r="AG730" s="101"/>
      <c r="AH730" s="101"/>
      <c r="AI730" s="101"/>
      <c r="AJ730" s="101"/>
      <c r="AK730" s="101"/>
      <c r="AL730" s="101"/>
    </row>
    <row r="731" spans="13:38" x14ac:dyDescent="0.35">
      <c r="M731" s="101"/>
      <c r="N731" s="101"/>
      <c r="O731" s="101"/>
      <c r="P731" s="101"/>
      <c r="Q731" s="101"/>
      <c r="R731" s="101"/>
      <c r="S731" s="101"/>
      <c r="T731" s="101"/>
      <c r="AE731" s="101"/>
      <c r="AF731" s="101"/>
      <c r="AG731" s="101"/>
      <c r="AH731" s="101"/>
      <c r="AI731" s="101"/>
      <c r="AJ731" s="101"/>
      <c r="AK731" s="101"/>
      <c r="AL731" s="101"/>
    </row>
    <row r="732" spans="13:38" x14ac:dyDescent="0.35">
      <c r="M732" s="101"/>
      <c r="N732" s="101"/>
      <c r="O732" s="101"/>
      <c r="P732" s="101"/>
      <c r="Q732" s="101"/>
      <c r="R732" s="101"/>
      <c r="S732" s="101"/>
      <c r="T732" s="101"/>
      <c r="AE732" s="101"/>
      <c r="AF732" s="101"/>
      <c r="AG732" s="101"/>
      <c r="AH732" s="101"/>
      <c r="AI732" s="101"/>
      <c r="AJ732" s="101"/>
      <c r="AK732" s="101"/>
      <c r="AL732" s="101"/>
    </row>
    <row r="733" spans="13:38" x14ac:dyDescent="0.35">
      <c r="M733" s="101"/>
      <c r="N733" s="101"/>
      <c r="O733" s="101"/>
      <c r="P733" s="101"/>
      <c r="Q733" s="101"/>
      <c r="R733" s="101"/>
      <c r="S733" s="101"/>
      <c r="T733" s="101"/>
      <c r="AE733" s="101"/>
      <c r="AF733" s="101"/>
      <c r="AG733" s="101"/>
      <c r="AH733" s="101"/>
      <c r="AI733" s="101"/>
      <c r="AJ733" s="101"/>
      <c r="AK733" s="101"/>
      <c r="AL733" s="101"/>
    </row>
    <row r="734" spans="13:38" x14ac:dyDescent="0.35">
      <c r="M734" s="101"/>
      <c r="N734" s="101"/>
      <c r="O734" s="101"/>
      <c r="P734" s="101"/>
      <c r="Q734" s="101"/>
      <c r="R734" s="101"/>
      <c r="S734" s="101"/>
      <c r="T734" s="101"/>
      <c r="AE734" s="101"/>
      <c r="AF734" s="101"/>
      <c r="AG734" s="101"/>
      <c r="AH734" s="101"/>
      <c r="AI734" s="101"/>
      <c r="AJ734" s="101"/>
      <c r="AK734" s="101"/>
      <c r="AL734" s="101"/>
    </row>
    <row r="735" spans="13:38" x14ac:dyDescent="0.35">
      <c r="M735" s="101"/>
      <c r="N735" s="101"/>
      <c r="O735" s="101"/>
      <c r="P735" s="101"/>
      <c r="Q735" s="101"/>
      <c r="R735" s="101"/>
      <c r="S735" s="101"/>
      <c r="T735" s="101"/>
      <c r="AE735" s="101"/>
      <c r="AF735" s="101"/>
      <c r="AG735" s="101"/>
      <c r="AH735" s="101"/>
      <c r="AI735" s="101"/>
      <c r="AJ735" s="101"/>
      <c r="AK735" s="101"/>
      <c r="AL735" s="101"/>
    </row>
    <row r="736" spans="13:38" x14ac:dyDescent="0.35">
      <c r="M736" s="101"/>
      <c r="N736" s="101"/>
      <c r="O736" s="101"/>
      <c r="P736" s="101"/>
      <c r="Q736" s="101"/>
      <c r="R736" s="101"/>
      <c r="S736" s="101"/>
      <c r="T736" s="101"/>
      <c r="AE736" s="101"/>
      <c r="AF736" s="101"/>
      <c r="AG736" s="101"/>
      <c r="AH736" s="101"/>
      <c r="AI736" s="101"/>
      <c r="AJ736" s="101"/>
      <c r="AK736" s="101"/>
      <c r="AL736" s="101"/>
    </row>
    <row r="737" spans="13:38" x14ac:dyDescent="0.35">
      <c r="M737" s="101"/>
      <c r="N737" s="101"/>
      <c r="O737" s="101"/>
      <c r="P737" s="101"/>
      <c r="Q737" s="101"/>
      <c r="R737" s="101"/>
      <c r="S737" s="101"/>
      <c r="T737" s="101"/>
      <c r="AE737" s="101"/>
      <c r="AF737" s="101"/>
      <c r="AG737" s="101"/>
      <c r="AH737" s="101"/>
      <c r="AI737" s="101"/>
      <c r="AJ737" s="101"/>
      <c r="AK737" s="101"/>
      <c r="AL737" s="101"/>
    </row>
    <row r="738" spans="13:38" x14ac:dyDescent="0.35">
      <c r="M738" s="101"/>
      <c r="N738" s="101"/>
      <c r="O738" s="101"/>
      <c r="P738" s="101"/>
      <c r="Q738" s="101"/>
      <c r="R738" s="101"/>
      <c r="S738" s="101"/>
      <c r="T738" s="101"/>
      <c r="AE738" s="101"/>
      <c r="AF738" s="101"/>
      <c r="AG738" s="101"/>
      <c r="AH738" s="101"/>
      <c r="AI738" s="101"/>
      <c r="AJ738" s="101"/>
      <c r="AK738" s="101"/>
      <c r="AL738" s="101"/>
    </row>
    <row r="739" spans="13:38" x14ac:dyDescent="0.35">
      <c r="M739" s="101"/>
      <c r="N739" s="101"/>
      <c r="O739" s="101"/>
      <c r="P739" s="101"/>
      <c r="Q739" s="101"/>
      <c r="R739" s="101"/>
      <c r="S739" s="101"/>
      <c r="T739" s="101"/>
      <c r="AE739" s="101"/>
      <c r="AF739" s="101"/>
      <c r="AG739" s="101"/>
      <c r="AH739" s="101"/>
      <c r="AI739" s="101"/>
      <c r="AJ739" s="101"/>
      <c r="AK739" s="101"/>
      <c r="AL739" s="101"/>
    </row>
    <row r="740" spans="13:38" x14ac:dyDescent="0.35">
      <c r="M740" s="101"/>
      <c r="N740" s="101"/>
      <c r="O740" s="101"/>
      <c r="P740" s="101"/>
      <c r="Q740" s="101"/>
      <c r="R740" s="101"/>
      <c r="S740" s="101"/>
      <c r="T740" s="101"/>
      <c r="AE740" s="101"/>
      <c r="AF740" s="101"/>
      <c r="AG740" s="101"/>
      <c r="AH740" s="101"/>
      <c r="AI740" s="101"/>
      <c r="AJ740" s="101"/>
      <c r="AK740" s="101"/>
      <c r="AL740" s="101"/>
    </row>
    <row r="741" spans="13:38" x14ac:dyDescent="0.35">
      <c r="M741" s="101"/>
      <c r="N741" s="101"/>
      <c r="O741" s="101"/>
      <c r="P741" s="101"/>
      <c r="Q741" s="101"/>
      <c r="R741" s="101"/>
      <c r="S741" s="101"/>
      <c r="T741" s="101"/>
      <c r="AE741" s="101"/>
      <c r="AF741" s="101"/>
      <c r="AG741" s="101"/>
      <c r="AH741" s="101"/>
      <c r="AI741" s="101"/>
      <c r="AJ741" s="101"/>
      <c r="AK741" s="101"/>
      <c r="AL741" s="101"/>
    </row>
    <row r="742" spans="13:38" x14ac:dyDescent="0.35">
      <c r="M742" s="101"/>
      <c r="N742" s="101"/>
      <c r="O742" s="101"/>
      <c r="P742" s="101"/>
      <c r="Q742" s="101"/>
      <c r="R742" s="101"/>
      <c r="S742" s="101"/>
      <c r="T742" s="101"/>
      <c r="AE742" s="101"/>
      <c r="AF742" s="101"/>
      <c r="AG742" s="101"/>
      <c r="AH742" s="101"/>
      <c r="AI742" s="101"/>
      <c r="AJ742" s="101"/>
      <c r="AK742" s="101"/>
      <c r="AL742" s="101"/>
    </row>
    <row r="743" spans="13:38" x14ac:dyDescent="0.35">
      <c r="M743" s="101"/>
      <c r="N743" s="101"/>
      <c r="O743" s="101"/>
      <c r="P743" s="101"/>
      <c r="Q743" s="101"/>
      <c r="R743" s="101"/>
      <c r="S743" s="101"/>
      <c r="T743" s="101"/>
      <c r="AE743" s="101"/>
      <c r="AF743" s="101"/>
      <c r="AG743" s="101"/>
      <c r="AH743" s="101"/>
      <c r="AI743" s="101"/>
      <c r="AJ743" s="101"/>
      <c r="AK743" s="101"/>
      <c r="AL743" s="101"/>
    </row>
    <row r="744" spans="13:38" x14ac:dyDescent="0.35">
      <c r="M744" s="101"/>
      <c r="N744" s="101"/>
      <c r="O744" s="101"/>
      <c r="P744" s="101"/>
      <c r="Q744" s="101"/>
      <c r="R744" s="101"/>
      <c r="S744" s="101"/>
      <c r="T744" s="101"/>
      <c r="AE744" s="101"/>
      <c r="AF744" s="101"/>
      <c r="AG744" s="101"/>
      <c r="AH744" s="101"/>
      <c r="AI744" s="101"/>
      <c r="AJ744" s="101"/>
      <c r="AK744" s="101"/>
      <c r="AL744" s="101"/>
    </row>
    <row r="745" spans="13:38" x14ac:dyDescent="0.35">
      <c r="M745" s="101"/>
      <c r="N745" s="101"/>
      <c r="O745" s="101"/>
      <c r="P745" s="101"/>
      <c r="Q745" s="101"/>
      <c r="R745" s="101"/>
      <c r="S745" s="101"/>
      <c r="T745" s="101"/>
      <c r="AE745" s="101"/>
      <c r="AF745" s="101"/>
      <c r="AG745" s="101"/>
      <c r="AH745" s="101"/>
      <c r="AI745" s="101"/>
      <c r="AJ745" s="101"/>
      <c r="AK745" s="101"/>
      <c r="AL745" s="101"/>
    </row>
    <row r="746" spans="13:38" x14ac:dyDescent="0.35">
      <c r="M746" s="101"/>
      <c r="N746" s="101"/>
      <c r="O746" s="101"/>
      <c r="P746" s="101"/>
      <c r="Q746" s="101"/>
      <c r="R746" s="101"/>
      <c r="S746" s="101"/>
      <c r="T746" s="101"/>
      <c r="AE746" s="101"/>
      <c r="AF746" s="101"/>
      <c r="AG746" s="101"/>
      <c r="AH746" s="101"/>
      <c r="AI746" s="101"/>
      <c r="AJ746" s="101"/>
      <c r="AK746" s="101"/>
      <c r="AL746" s="101"/>
    </row>
    <row r="747" spans="13:38" x14ac:dyDescent="0.35">
      <c r="M747" s="101"/>
      <c r="N747" s="101"/>
      <c r="O747" s="101"/>
      <c r="P747" s="101"/>
      <c r="Q747" s="101"/>
      <c r="R747" s="101"/>
      <c r="S747" s="101"/>
      <c r="T747" s="101"/>
      <c r="AE747" s="101"/>
      <c r="AF747" s="101"/>
      <c r="AG747" s="101"/>
      <c r="AH747" s="101"/>
      <c r="AI747" s="101"/>
      <c r="AJ747" s="101"/>
      <c r="AK747" s="101"/>
      <c r="AL747" s="101"/>
    </row>
    <row r="748" spans="13:38" x14ac:dyDescent="0.35">
      <c r="M748" s="101"/>
      <c r="N748" s="101"/>
      <c r="O748" s="101"/>
      <c r="P748" s="101"/>
      <c r="Q748" s="101"/>
      <c r="R748" s="101"/>
      <c r="S748" s="101"/>
      <c r="T748" s="101"/>
      <c r="AE748" s="101"/>
      <c r="AF748" s="101"/>
      <c r="AG748" s="101"/>
      <c r="AH748" s="101"/>
      <c r="AI748" s="101"/>
      <c r="AJ748" s="101"/>
      <c r="AK748" s="101"/>
      <c r="AL748" s="101"/>
    </row>
    <row r="749" spans="13:38" x14ac:dyDescent="0.35">
      <c r="M749" s="101"/>
      <c r="N749" s="101"/>
      <c r="O749" s="101"/>
      <c r="P749" s="101"/>
      <c r="Q749" s="101"/>
      <c r="R749" s="101"/>
      <c r="S749" s="101"/>
      <c r="T749" s="101"/>
      <c r="AE749" s="101"/>
      <c r="AF749" s="101"/>
      <c r="AG749" s="101"/>
      <c r="AH749" s="101"/>
      <c r="AI749" s="101"/>
      <c r="AJ749" s="101"/>
      <c r="AK749" s="101"/>
      <c r="AL749" s="101"/>
    </row>
    <row r="750" spans="13:38" x14ac:dyDescent="0.35">
      <c r="M750" s="101"/>
      <c r="N750" s="101"/>
      <c r="O750" s="101"/>
      <c r="P750" s="101"/>
      <c r="Q750" s="101"/>
      <c r="R750" s="101"/>
      <c r="S750" s="101"/>
      <c r="T750" s="101"/>
      <c r="AE750" s="101"/>
      <c r="AF750" s="101"/>
      <c r="AG750" s="101"/>
      <c r="AH750" s="101"/>
      <c r="AI750" s="101"/>
      <c r="AJ750" s="101"/>
      <c r="AK750" s="101"/>
      <c r="AL750" s="101"/>
    </row>
    <row r="751" spans="13:38" x14ac:dyDescent="0.35">
      <c r="M751" s="101"/>
      <c r="N751" s="101"/>
      <c r="O751" s="101"/>
      <c r="P751" s="101"/>
      <c r="Q751" s="101"/>
      <c r="R751" s="101"/>
      <c r="S751" s="101"/>
      <c r="T751" s="101"/>
      <c r="AE751" s="101"/>
      <c r="AF751" s="101"/>
      <c r="AG751" s="101"/>
      <c r="AH751" s="101"/>
      <c r="AI751" s="101"/>
      <c r="AJ751" s="101"/>
      <c r="AK751" s="101"/>
      <c r="AL751" s="101"/>
    </row>
    <row r="752" spans="13:38" x14ac:dyDescent="0.35">
      <c r="M752" s="101"/>
      <c r="N752" s="101"/>
      <c r="O752" s="101"/>
      <c r="P752" s="101"/>
      <c r="Q752" s="101"/>
      <c r="R752" s="101"/>
      <c r="S752" s="101"/>
      <c r="T752" s="101"/>
      <c r="AE752" s="101"/>
      <c r="AF752" s="101"/>
      <c r="AG752" s="101"/>
      <c r="AH752" s="101"/>
      <c r="AI752" s="101"/>
      <c r="AJ752" s="101"/>
      <c r="AK752" s="101"/>
      <c r="AL752" s="101"/>
    </row>
    <row r="753" spans="13:38" x14ac:dyDescent="0.35">
      <c r="M753" s="101"/>
      <c r="N753" s="101"/>
      <c r="O753" s="101"/>
      <c r="P753" s="101"/>
      <c r="Q753" s="101"/>
      <c r="R753" s="101"/>
      <c r="S753" s="101"/>
      <c r="T753" s="101"/>
      <c r="AE753" s="101"/>
      <c r="AF753" s="101"/>
      <c r="AG753" s="101"/>
      <c r="AH753" s="101"/>
      <c r="AI753" s="101"/>
      <c r="AJ753" s="101"/>
      <c r="AK753" s="101"/>
      <c r="AL753" s="101"/>
    </row>
    <row r="754" spans="13:38" x14ac:dyDescent="0.35">
      <c r="M754" s="101"/>
      <c r="N754" s="101"/>
      <c r="O754" s="101"/>
      <c r="P754" s="101"/>
      <c r="Q754" s="101"/>
      <c r="R754" s="101"/>
      <c r="S754" s="101"/>
      <c r="T754" s="101"/>
      <c r="AE754" s="101"/>
      <c r="AF754" s="101"/>
      <c r="AG754" s="101"/>
      <c r="AH754" s="101"/>
      <c r="AI754" s="101"/>
      <c r="AJ754" s="101"/>
      <c r="AK754" s="101"/>
      <c r="AL754" s="101"/>
    </row>
    <row r="755" spans="13:38" x14ac:dyDescent="0.35">
      <c r="M755" s="101"/>
      <c r="N755" s="101"/>
      <c r="O755" s="101"/>
      <c r="P755" s="101"/>
      <c r="Q755" s="101"/>
      <c r="R755" s="101"/>
      <c r="S755" s="101"/>
      <c r="T755" s="101"/>
      <c r="AE755" s="101"/>
      <c r="AF755" s="101"/>
      <c r="AG755" s="101"/>
      <c r="AH755" s="101"/>
      <c r="AI755" s="101"/>
      <c r="AJ755" s="101"/>
      <c r="AK755" s="101"/>
      <c r="AL755" s="101"/>
    </row>
    <row r="756" spans="13:38" x14ac:dyDescent="0.35">
      <c r="M756" s="101"/>
      <c r="N756" s="101"/>
      <c r="O756" s="101"/>
      <c r="P756" s="101"/>
      <c r="Q756" s="101"/>
      <c r="R756" s="101"/>
      <c r="S756" s="101"/>
      <c r="T756" s="101"/>
      <c r="AE756" s="101"/>
      <c r="AF756" s="101"/>
      <c r="AG756" s="101"/>
      <c r="AH756" s="101"/>
      <c r="AI756" s="101"/>
      <c r="AJ756" s="101"/>
      <c r="AK756" s="101"/>
      <c r="AL756" s="101"/>
    </row>
    <row r="757" spans="13:38" x14ac:dyDescent="0.35">
      <c r="M757" s="101"/>
      <c r="N757" s="101"/>
      <c r="O757" s="101"/>
      <c r="P757" s="101"/>
      <c r="Q757" s="101"/>
      <c r="R757" s="101"/>
      <c r="S757" s="101"/>
      <c r="T757" s="101"/>
      <c r="AE757" s="101"/>
      <c r="AF757" s="101"/>
      <c r="AG757" s="101"/>
      <c r="AH757" s="101"/>
      <c r="AI757" s="101"/>
      <c r="AJ757" s="101"/>
      <c r="AK757" s="101"/>
      <c r="AL757" s="101"/>
    </row>
    <row r="758" spans="13:38" x14ac:dyDescent="0.35">
      <c r="M758" s="101"/>
      <c r="N758" s="101"/>
      <c r="O758" s="101"/>
      <c r="P758" s="101"/>
      <c r="Q758" s="101"/>
      <c r="R758" s="101"/>
      <c r="S758" s="101"/>
      <c r="T758" s="101"/>
      <c r="AE758" s="101"/>
      <c r="AF758" s="101"/>
      <c r="AG758" s="101"/>
      <c r="AH758" s="101"/>
      <c r="AI758" s="101"/>
      <c r="AJ758" s="101"/>
      <c r="AK758" s="101"/>
      <c r="AL758" s="101"/>
    </row>
    <row r="759" spans="13:38" x14ac:dyDescent="0.35">
      <c r="M759" s="101"/>
      <c r="N759" s="101"/>
      <c r="O759" s="101"/>
      <c r="P759" s="101"/>
      <c r="Q759" s="101"/>
      <c r="R759" s="101"/>
      <c r="S759" s="101"/>
      <c r="T759" s="101"/>
      <c r="AE759" s="101"/>
      <c r="AF759" s="101"/>
      <c r="AG759" s="101"/>
      <c r="AH759" s="101"/>
      <c r="AI759" s="101"/>
      <c r="AJ759" s="101"/>
      <c r="AK759" s="101"/>
      <c r="AL759" s="101"/>
    </row>
    <row r="760" spans="13:38" x14ac:dyDescent="0.35">
      <c r="M760" s="101"/>
      <c r="N760" s="101"/>
      <c r="O760" s="101"/>
      <c r="P760" s="101"/>
      <c r="Q760" s="101"/>
      <c r="R760" s="101"/>
      <c r="S760" s="101"/>
      <c r="T760" s="101"/>
      <c r="AE760" s="101"/>
      <c r="AF760" s="101"/>
      <c r="AG760" s="101"/>
      <c r="AH760" s="101"/>
      <c r="AI760" s="101"/>
      <c r="AJ760" s="101"/>
      <c r="AK760" s="101"/>
      <c r="AL760" s="101"/>
    </row>
    <row r="761" spans="13:38" x14ac:dyDescent="0.35">
      <c r="M761" s="101"/>
      <c r="N761" s="101"/>
      <c r="O761" s="101"/>
      <c r="P761" s="101"/>
      <c r="Q761" s="101"/>
      <c r="R761" s="101"/>
      <c r="S761" s="101"/>
      <c r="T761" s="101"/>
      <c r="AE761" s="101"/>
      <c r="AF761" s="101"/>
      <c r="AG761" s="101"/>
      <c r="AH761" s="101"/>
      <c r="AI761" s="101"/>
      <c r="AJ761" s="101"/>
      <c r="AK761" s="101"/>
      <c r="AL761" s="101"/>
    </row>
    <row r="762" spans="13:38" x14ac:dyDescent="0.35">
      <c r="M762" s="101"/>
      <c r="N762" s="101"/>
      <c r="O762" s="101"/>
      <c r="P762" s="101"/>
      <c r="Q762" s="101"/>
      <c r="R762" s="101"/>
      <c r="S762" s="101"/>
      <c r="T762" s="101"/>
      <c r="AE762" s="101"/>
      <c r="AF762" s="101"/>
      <c r="AG762" s="101"/>
      <c r="AH762" s="101"/>
      <c r="AI762" s="101"/>
      <c r="AJ762" s="101"/>
      <c r="AK762" s="101"/>
      <c r="AL762" s="101"/>
    </row>
    <row r="763" spans="13:38" x14ac:dyDescent="0.35">
      <c r="M763" s="101"/>
      <c r="N763" s="101"/>
      <c r="O763" s="101"/>
      <c r="P763" s="101"/>
      <c r="Q763" s="101"/>
      <c r="R763" s="101"/>
      <c r="S763" s="101"/>
      <c r="T763" s="101"/>
      <c r="AE763" s="101"/>
      <c r="AF763" s="101"/>
      <c r="AG763" s="101"/>
      <c r="AH763" s="101"/>
      <c r="AI763" s="101"/>
      <c r="AJ763" s="101"/>
      <c r="AK763" s="101"/>
      <c r="AL763" s="101"/>
    </row>
    <row r="764" spans="13:38" x14ac:dyDescent="0.35">
      <c r="M764" s="101"/>
      <c r="N764" s="101"/>
      <c r="O764" s="101"/>
      <c r="P764" s="101"/>
      <c r="Q764" s="101"/>
      <c r="R764" s="101"/>
      <c r="S764" s="101"/>
      <c r="T764" s="101"/>
      <c r="AE764" s="101"/>
      <c r="AF764" s="101"/>
      <c r="AG764" s="101"/>
      <c r="AH764" s="101"/>
      <c r="AI764" s="101"/>
      <c r="AJ764" s="101"/>
      <c r="AK764" s="101"/>
      <c r="AL764" s="101"/>
    </row>
    <row r="765" spans="13:38" x14ac:dyDescent="0.35">
      <c r="M765" s="101"/>
      <c r="N765" s="101"/>
      <c r="O765" s="101"/>
      <c r="P765" s="101"/>
      <c r="Q765" s="101"/>
      <c r="R765" s="101"/>
      <c r="S765" s="101"/>
      <c r="T765" s="101"/>
      <c r="AE765" s="101"/>
      <c r="AF765" s="101"/>
      <c r="AG765" s="101"/>
      <c r="AH765" s="101"/>
      <c r="AI765" s="101"/>
      <c r="AJ765" s="101"/>
      <c r="AK765" s="101"/>
      <c r="AL765" s="101"/>
    </row>
    <row r="766" spans="13:38" x14ac:dyDescent="0.35">
      <c r="M766" s="101"/>
      <c r="N766" s="101"/>
      <c r="O766" s="101"/>
      <c r="P766" s="101"/>
      <c r="Q766" s="101"/>
      <c r="R766" s="101"/>
      <c r="S766" s="101"/>
      <c r="T766" s="101"/>
      <c r="AE766" s="101"/>
      <c r="AF766" s="101"/>
      <c r="AG766" s="101"/>
      <c r="AH766" s="101"/>
      <c r="AI766" s="101"/>
      <c r="AJ766" s="101"/>
      <c r="AK766" s="101"/>
      <c r="AL766" s="101"/>
    </row>
    <row r="767" spans="13:38" x14ac:dyDescent="0.35">
      <c r="M767" s="101"/>
      <c r="N767" s="101"/>
      <c r="O767" s="101"/>
      <c r="P767" s="101"/>
      <c r="Q767" s="101"/>
      <c r="R767" s="101"/>
      <c r="S767" s="101"/>
      <c r="T767" s="101"/>
      <c r="AE767" s="101"/>
      <c r="AF767" s="101"/>
      <c r="AG767" s="101"/>
      <c r="AH767" s="101"/>
      <c r="AI767" s="101"/>
      <c r="AJ767" s="101"/>
      <c r="AK767" s="101"/>
      <c r="AL767" s="101"/>
    </row>
    <row r="768" spans="13:38" x14ac:dyDescent="0.35">
      <c r="M768" s="101"/>
      <c r="N768" s="101"/>
      <c r="O768" s="101"/>
      <c r="P768" s="101"/>
      <c r="Q768" s="101"/>
      <c r="R768" s="101"/>
      <c r="S768" s="101"/>
      <c r="T768" s="101"/>
      <c r="AE768" s="101"/>
      <c r="AF768" s="101"/>
      <c r="AG768" s="101"/>
      <c r="AH768" s="101"/>
      <c r="AI768" s="101"/>
      <c r="AJ768" s="101"/>
      <c r="AK768" s="101"/>
      <c r="AL768" s="101"/>
    </row>
    <row r="769" spans="13:38" x14ac:dyDescent="0.35">
      <c r="M769" s="101"/>
      <c r="N769" s="101"/>
      <c r="O769" s="101"/>
      <c r="P769" s="101"/>
      <c r="Q769" s="101"/>
      <c r="R769" s="101"/>
      <c r="S769" s="101"/>
      <c r="T769" s="101"/>
      <c r="AE769" s="101"/>
      <c r="AF769" s="101"/>
      <c r="AG769" s="101"/>
      <c r="AH769" s="101"/>
      <c r="AI769" s="101"/>
      <c r="AJ769" s="101"/>
      <c r="AK769" s="101"/>
      <c r="AL769" s="101"/>
    </row>
    <row r="770" spans="13:38" x14ac:dyDescent="0.35">
      <c r="M770" s="101"/>
      <c r="N770" s="101"/>
      <c r="O770" s="101"/>
      <c r="P770" s="101"/>
      <c r="Q770" s="101"/>
      <c r="R770" s="101"/>
      <c r="S770" s="101"/>
      <c r="T770" s="101"/>
      <c r="AE770" s="101"/>
      <c r="AF770" s="101"/>
      <c r="AG770" s="101"/>
      <c r="AH770" s="101"/>
      <c r="AI770" s="101"/>
      <c r="AJ770" s="101"/>
      <c r="AK770" s="101"/>
      <c r="AL770" s="101"/>
    </row>
    <row r="771" spans="13:38" x14ac:dyDescent="0.35">
      <c r="M771" s="101"/>
      <c r="N771" s="101"/>
      <c r="O771" s="101"/>
      <c r="P771" s="101"/>
      <c r="Q771" s="101"/>
      <c r="R771" s="101"/>
      <c r="S771" s="101"/>
      <c r="T771" s="101"/>
      <c r="AE771" s="101"/>
      <c r="AF771" s="101"/>
      <c r="AG771" s="101"/>
      <c r="AH771" s="101"/>
      <c r="AI771" s="101"/>
      <c r="AJ771" s="101"/>
      <c r="AK771" s="101"/>
      <c r="AL771" s="101"/>
    </row>
    <row r="772" spans="13:38" x14ac:dyDescent="0.35">
      <c r="M772" s="101"/>
      <c r="N772" s="101"/>
      <c r="O772" s="101"/>
      <c r="P772" s="101"/>
      <c r="Q772" s="101"/>
      <c r="R772" s="101"/>
      <c r="S772" s="101"/>
      <c r="T772" s="101"/>
      <c r="AE772" s="101"/>
      <c r="AF772" s="101"/>
      <c r="AG772" s="101"/>
      <c r="AH772" s="101"/>
      <c r="AI772" s="101"/>
      <c r="AJ772" s="101"/>
      <c r="AK772" s="101"/>
      <c r="AL772" s="101"/>
    </row>
    <row r="773" spans="13:38" x14ac:dyDescent="0.35">
      <c r="M773" s="101"/>
      <c r="N773" s="101"/>
      <c r="O773" s="101"/>
      <c r="P773" s="101"/>
      <c r="Q773" s="101"/>
      <c r="R773" s="101"/>
      <c r="S773" s="101"/>
      <c r="T773" s="101"/>
      <c r="AE773" s="101"/>
      <c r="AF773" s="101"/>
      <c r="AG773" s="101"/>
      <c r="AH773" s="101"/>
      <c r="AI773" s="101"/>
      <c r="AJ773" s="101"/>
      <c r="AK773" s="101"/>
      <c r="AL773" s="101"/>
    </row>
    <row r="774" spans="13:38" x14ac:dyDescent="0.35">
      <c r="M774" s="101"/>
      <c r="N774" s="101"/>
      <c r="O774" s="101"/>
      <c r="P774" s="101"/>
      <c r="Q774" s="101"/>
      <c r="R774" s="101"/>
      <c r="S774" s="101"/>
      <c r="T774" s="101"/>
      <c r="AE774" s="101"/>
      <c r="AF774" s="101"/>
      <c r="AG774" s="101"/>
      <c r="AH774" s="101"/>
      <c r="AI774" s="101"/>
      <c r="AJ774" s="101"/>
      <c r="AK774" s="101"/>
      <c r="AL774" s="101"/>
    </row>
    <row r="775" spans="13:38" x14ac:dyDescent="0.35">
      <c r="M775" s="101"/>
      <c r="N775" s="101"/>
      <c r="O775" s="101"/>
      <c r="P775" s="101"/>
      <c r="Q775" s="101"/>
      <c r="R775" s="101"/>
      <c r="S775" s="101"/>
      <c r="T775" s="101"/>
      <c r="AE775" s="101"/>
      <c r="AF775" s="101"/>
      <c r="AG775" s="101"/>
      <c r="AH775" s="101"/>
      <c r="AI775" s="101"/>
      <c r="AJ775" s="101"/>
      <c r="AK775" s="101"/>
      <c r="AL775" s="101"/>
    </row>
    <row r="776" spans="13:38" x14ac:dyDescent="0.35">
      <c r="M776" s="101"/>
      <c r="N776" s="101"/>
      <c r="O776" s="101"/>
      <c r="P776" s="101"/>
      <c r="Q776" s="101"/>
      <c r="R776" s="101"/>
      <c r="S776" s="101"/>
      <c r="T776" s="101"/>
      <c r="AE776" s="101"/>
      <c r="AF776" s="101"/>
      <c r="AG776" s="101"/>
      <c r="AH776" s="101"/>
      <c r="AI776" s="101"/>
      <c r="AJ776" s="101"/>
      <c r="AK776" s="101"/>
      <c r="AL776" s="101"/>
    </row>
    <row r="777" spans="13:38" x14ac:dyDescent="0.35">
      <c r="M777" s="101"/>
      <c r="N777" s="101"/>
      <c r="O777" s="101"/>
      <c r="P777" s="101"/>
      <c r="Q777" s="101"/>
      <c r="R777" s="101"/>
      <c r="S777" s="101"/>
      <c r="T777" s="101"/>
      <c r="AE777" s="101"/>
      <c r="AF777" s="101"/>
      <c r="AG777" s="101"/>
      <c r="AH777" s="101"/>
      <c r="AI777" s="101"/>
      <c r="AJ777" s="101"/>
      <c r="AK777" s="101"/>
      <c r="AL777" s="101"/>
    </row>
    <row r="778" spans="13:38" x14ac:dyDescent="0.35">
      <c r="M778" s="101"/>
      <c r="N778" s="101"/>
      <c r="O778" s="101"/>
      <c r="P778" s="101"/>
      <c r="Q778" s="101"/>
      <c r="R778" s="101"/>
      <c r="S778" s="101"/>
      <c r="T778" s="101"/>
      <c r="AE778" s="101"/>
      <c r="AF778" s="101"/>
      <c r="AG778" s="101"/>
      <c r="AH778" s="101"/>
      <c r="AI778" s="101"/>
      <c r="AJ778" s="101"/>
      <c r="AK778" s="101"/>
      <c r="AL778" s="101"/>
    </row>
    <row r="779" spans="13:38" x14ac:dyDescent="0.35">
      <c r="M779" s="101"/>
      <c r="N779" s="101"/>
      <c r="O779" s="101"/>
      <c r="P779" s="101"/>
      <c r="Q779" s="101"/>
      <c r="R779" s="101"/>
      <c r="S779" s="101"/>
      <c r="T779" s="101"/>
      <c r="AE779" s="101"/>
      <c r="AF779" s="101"/>
      <c r="AG779" s="101"/>
      <c r="AH779" s="101"/>
      <c r="AI779" s="101"/>
      <c r="AJ779" s="101"/>
      <c r="AK779" s="101"/>
      <c r="AL779" s="101"/>
    </row>
    <row r="780" spans="13:38" x14ac:dyDescent="0.35">
      <c r="M780" s="101"/>
      <c r="N780" s="101"/>
      <c r="O780" s="101"/>
      <c r="P780" s="101"/>
      <c r="Q780" s="101"/>
      <c r="R780" s="101"/>
      <c r="S780" s="101"/>
      <c r="T780" s="101"/>
      <c r="AE780" s="101"/>
      <c r="AF780" s="101"/>
      <c r="AG780" s="101"/>
      <c r="AH780" s="101"/>
      <c r="AI780" s="101"/>
      <c r="AJ780" s="101"/>
      <c r="AK780" s="101"/>
      <c r="AL780" s="101"/>
    </row>
    <row r="781" spans="13:38" x14ac:dyDescent="0.35">
      <c r="M781" s="101"/>
      <c r="N781" s="101"/>
      <c r="O781" s="101"/>
      <c r="P781" s="101"/>
      <c r="Q781" s="101"/>
      <c r="R781" s="101"/>
      <c r="S781" s="101"/>
      <c r="T781" s="101"/>
      <c r="AE781" s="101"/>
      <c r="AF781" s="101"/>
      <c r="AG781" s="101"/>
      <c r="AH781" s="101"/>
      <c r="AI781" s="101"/>
      <c r="AJ781" s="101"/>
      <c r="AK781" s="101"/>
      <c r="AL781" s="101"/>
    </row>
    <row r="782" spans="13:38" x14ac:dyDescent="0.35">
      <c r="M782" s="101"/>
      <c r="N782" s="101"/>
      <c r="O782" s="101"/>
      <c r="P782" s="101"/>
      <c r="Q782" s="101"/>
      <c r="R782" s="101"/>
      <c r="S782" s="101"/>
      <c r="T782" s="101"/>
      <c r="AE782" s="101"/>
      <c r="AF782" s="101"/>
      <c r="AG782" s="101"/>
      <c r="AH782" s="101"/>
      <c r="AI782" s="101"/>
      <c r="AJ782" s="101"/>
      <c r="AK782" s="101"/>
      <c r="AL782" s="101"/>
    </row>
    <row r="783" spans="13:38" x14ac:dyDescent="0.35">
      <c r="M783" s="101"/>
      <c r="N783" s="101"/>
      <c r="O783" s="101"/>
      <c r="P783" s="101"/>
      <c r="Q783" s="101"/>
      <c r="R783" s="101"/>
      <c r="S783" s="101"/>
      <c r="T783" s="101"/>
      <c r="AE783" s="101"/>
      <c r="AF783" s="101"/>
      <c r="AG783" s="101"/>
      <c r="AH783" s="101"/>
      <c r="AI783" s="101"/>
      <c r="AJ783" s="101"/>
      <c r="AK783" s="101"/>
      <c r="AL783" s="101"/>
    </row>
    <row r="784" spans="13:38" x14ac:dyDescent="0.35">
      <c r="M784" s="101"/>
      <c r="N784" s="101"/>
      <c r="O784" s="101"/>
      <c r="P784" s="101"/>
      <c r="Q784" s="101"/>
      <c r="R784" s="101"/>
      <c r="S784" s="101"/>
      <c r="T784" s="101"/>
      <c r="AE784" s="101"/>
      <c r="AF784" s="101"/>
      <c r="AG784" s="101"/>
      <c r="AH784" s="101"/>
      <c r="AI784" s="101"/>
      <c r="AJ784" s="101"/>
      <c r="AK784" s="101"/>
      <c r="AL784" s="101"/>
    </row>
    <row r="785" spans="13:38" x14ac:dyDescent="0.35">
      <c r="M785" s="101"/>
      <c r="N785" s="101"/>
      <c r="O785" s="101"/>
      <c r="P785" s="101"/>
      <c r="Q785" s="101"/>
      <c r="R785" s="101"/>
      <c r="S785" s="101"/>
      <c r="T785" s="101"/>
      <c r="AE785" s="101"/>
      <c r="AF785" s="101"/>
      <c r="AG785" s="101"/>
      <c r="AH785" s="101"/>
      <c r="AI785" s="101"/>
      <c r="AJ785" s="101"/>
      <c r="AK785" s="101"/>
      <c r="AL785" s="101"/>
    </row>
    <row r="786" spans="13:38" x14ac:dyDescent="0.35">
      <c r="M786" s="101"/>
      <c r="N786" s="101"/>
      <c r="O786" s="101"/>
      <c r="P786" s="101"/>
      <c r="Q786" s="101"/>
      <c r="R786" s="101"/>
      <c r="S786" s="101"/>
      <c r="T786" s="101"/>
      <c r="AE786" s="101"/>
      <c r="AF786" s="101"/>
      <c r="AG786" s="101"/>
      <c r="AH786" s="101"/>
      <c r="AI786" s="101"/>
      <c r="AJ786" s="101"/>
      <c r="AK786" s="101"/>
      <c r="AL786" s="101"/>
    </row>
    <row r="787" spans="13:38" x14ac:dyDescent="0.35">
      <c r="M787" s="101"/>
      <c r="N787" s="101"/>
      <c r="O787" s="101"/>
      <c r="P787" s="101"/>
      <c r="Q787" s="101"/>
      <c r="R787" s="101"/>
      <c r="S787" s="101"/>
      <c r="T787" s="101"/>
      <c r="AE787" s="101"/>
      <c r="AF787" s="101"/>
      <c r="AG787" s="101"/>
      <c r="AH787" s="101"/>
      <c r="AI787" s="101"/>
      <c r="AJ787" s="101"/>
      <c r="AK787" s="101"/>
      <c r="AL787" s="101"/>
    </row>
    <row r="788" spans="13:38" x14ac:dyDescent="0.35">
      <c r="M788" s="101"/>
      <c r="N788" s="101"/>
      <c r="O788" s="101"/>
      <c r="P788" s="101"/>
      <c r="Q788" s="101"/>
      <c r="R788" s="101"/>
      <c r="S788" s="101"/>
      <c r="T788" s="101"/>
      <c r="AE788" s="101"/>
      <c r="AF788" s="101"/>
      <c r="AG788" s="101"/>
      <c r="AH788" s="101"/>
      <c r="AI788" s="101"/>
      <c r="AJ788" s="101"/>
      <c r="AK788" s="101"/>
      <c r="AL788" s="101"/>
    </row>
    <row r="789" spans="13:38" x14ac:dyDescent="0.35">
      <c r="M789" s="101"/>
      <c r="N789" s="101"/>
      <c r="O789" s="101"/>
      <c r="P789" s="101"/>
      <c r="Q789" s="101"/>
      <c r="R789" s="101"/>
      <c r="S789" s="101"/>
      <c r="T789" s="101"/>
      <c r="AE789" s="101"/>
      <c r="AF789" s="101"/>
      <c r="AG789" s="101"/>
      <c r="AH789" s="101"/>
      <c r="AI789" s="101"/>
      <c r="AJ789" s="101"/>
      <c r="AK789" s="101"/>
      <c r="AL789" s="101"/>
    </row>
    <row r="790" spans="13:38" x14ac:dyDescent="0.35">
      <c r="M790" s="101"/>
      <c r="N790" s="101"/>
      <c r="O790" s="101"/>
      <c r="P790" s="101"/>
      <c r="Q790" s="101"/>
      <c r="R790" s="101"/>
      <c r="S790" s="101"/>
      <c r="T790" s="101"/>
      <c r="AE790" s="101"/>
      <c r="AF790" s="101"/>
      <c r="AG790" s="101"/>
      <c r="AH790" s="101"/>
      <c r="AI790" s="101"/>
      <c r="AJ790" s="101"/>
      <c r="AK790" s="101"/>
      <c r="AL790" s="101"/>
    </row>
    <row r="791" spans="13:38" x14ac:dyDescent="0.35">
      <c r="M791" s="101"/>
      <c r="N791" s="101"/>
      <c r="O791" s="101"/>
      <c r="P791" s="101"/>
      <c r="Q791" s="101"/>
      <c r="R791" s="101"/>
      <c r="S791" s="101"/>
      <c r="T791" s="101"/>
      <c r="AE791" s="101"/>
      <c r="AF791" s="101"/>
      <c r="AG791" s="101"/>
      <c r="AH791" s="101"/>
      <c r="AI791" s="101"/>
      <c r="AJ791" s="101"/>
      <c r="AK791" s="101"/>
      <c r="AL791" s="101"/>
    </row>
    <row r="792" spans="13:38" x14ac:dyDescent="0.35">
      <c r="M792" s="101"/>
      <c r="N792" s="101"/>
      <c r="O792" s="101"/>
      <c r="P792" s="101"/>
      <c r="Q792" s="101"/>
      <c r="R792" s="101"/>
      <c r="S792" s="101"/>
      <c r="T792" s="101"/>
      <c r="AE792" s="101"/>
      <c r="AF792" s="101"/>
      <c r="AG792" s="101"/>
      <c r="AH792" s="101"/>
      <c r="AI792" s="101"/>
      <c r="AJ792" s="101"/>
      <c r="AK792" s="101"/>
      <c r="AL792" s="101"/>
    </row>
    <row r="793" spans="13:38" x14ac:dyDescent="0.35">
      <c r="M793" s="101"/>
      <c r="N793" s="101"/>
      <c r="O793" s="101"/>
      <c r="P793" s="101"/>
      <c r="Q793" s="101"/>
      <c r="R793" s="101"/>
      <c r="S793" s="101"/>
      <c r="T793" s="101"/>
      <c r="AE793" s="101"/>
      <c r="AF793" s="101"/>
      <c r="AG793" s="101"/>
      <c r="AH793" s="101"/>
      <c r="AI793" s="101"/>
      <c r="AJ793" s="101"/>
      <c r="AK793" s="101"/>
      <c r="AL793" s="101"/>
    </row>
    <row r="794" spans="13:38" x14ac:dyDescent="0.35">
      <c r="M794" s="101"/>
      <c r="N794" s="101"/>
      <c r="O794" s="101"/>
      <c r="P794" s="101"/>
      <c r="Q794" s="101"/>
      <c r="R794" s="101"/>
      <c r="S794" s="101"/>
      <c r="T794" s="101"/>
      <c r="AE794" s="101"/>
      <c r="AF794" s="101"/>
      <c r="AG794" s="101"/>
      <c r="AH794" s="101"/>
      <c r="AI794" s="101"/>
      <c r="AJ794" s="101"/>
      <c r="AK794" s="101"/>
      <c r="AL794" s="101"/>
    </row>
    <row r="795" spans="13:38" x14ac:dyDescent="0.35">
      <c r="M795" s="101"/>
      <c r="N795" s="101"/>
      <c r="O795" s="101"/>
      <c r="P795" s="101"/>
      <c r="Q795" s="101"/>
      <c r="R795" s="101"/>
      <c r="S795" s="101"/>
      <c r="T795" s="101"/>
      <c r="AE795" s="101"/>
      <c r="AF795" s="101"/>
      <c r="AG795" s="101"/>
      <c r="AH795" s="101"/>
      <c r="AI795" s="101"/>
      <c r="AJ795" s="101"/>
      <c r="AK795" s="101"/>
      <c r="AL795" s="101"/>
    </row>
    <row r="796" spans="13:38" x14ac:dyDescent="0.35">
      <c r="M796" s="101"/>
      <c r="N796" s="101"/>
      <c r="O796" s="101"/>
      <c r="P796" s="101"/>
      <c r="Q796" s="101"/>
      <c r="R796" s="101"/>
      <c r="S796" s="101"/>
      <c r="T796" s="101"/>
      <c r="AE796" s="101"/>
      <c r="AF796" s="101"/>
      <c r="AG796" s="101"/>
      <c r="AH796" s="101"/>
      <c r="AI796" s="101"/>
      <c r="AJ796" s="101"/>
      <c r="AK796" s="101"/>
      <c r="AL796" s="101"/>
    </row>
    <row r="797" spans="13:38" x14ac:dyDescent="0.35">
      <c r="M797" s="101"/>
      <c r="N797" s="101"/>
      <c r="O797" s="101"/>
      <c r="P797" s="101"/>
      <c r="Q797" s="101"/>
      <c r="R797" s="101"/>
      <c r="S797" s="101"/>
      <c r="T797" s="101"/>
      <c r="AE797" s="101"/>
      <c r="AF797" s="101"/>
      <c r="AG797" s="101"/>
      <c r="AH797" s="101"/>
      <c r="AI797" s="101"/>
      <c r="AJ797" s="101"/>
      <c r="AK797" s="101"/>
      <c r="AL797" s="101"/>
    </row>
    <row r="798" spans="13:38" x14ac:dyDescent="0.35">
      <c r="M798" s="101"/>
      <c r="N798" s="101"/>
      <c r="O798" s="101"/>
      <c r="P798" s="101"/>
      <c r="Q798" s="101"/>
      <c r="R798" s="101"/>
      <c r="S798" s="101"/>
      <c r="T798" s="101"/>
      <c r="AE798" s="101"/>
      <c r="AF798" s="101"/>
      <c r="AG798" s="101"/>
      <c r="AH798" s="101"/>
      <c r="AI798" s="101"/>
      <c r="AJ798" s="101"/>
      <c r="AK798" s="101"/>
      <c r="AL798" s="101"/>
    </row>
    <row r="799" spans="13:38" x14ac:dyDescent="0.35">
      <c r="M799" s="101"/>
      <c r="N799" s="101"/>
      <c r="O799" s="101"/>
      <c r="P799" s="101"/>
      <c r="Q799" s="101"/>
      <c r="R799" s="101"/>
      <c r="S799" s="101"/>
      <c r="T799" s="101"/>
      <c r="AE799" s="101"/>
      <c r="AF799" s="101"/>
      <c r="AG799" s="101"/>
      <c r="AH799" s="101"/>
      <c r="AI799" s="101"/>
      <c r="AJ799" s="101"/>
      <c r="AK799" s="101"/>
      <c r="AL799" s="101"/>
    </row>
    <row r="800" spans="13:38" x14ac:dyDescent="0.35">
      <c r="M800" s="101"/>
      <c r="N800" s="101"/>
      <c r="O800" s="101"/>
      <c r="P800" s="101"/>
      <c r="Q800" s="101"/>
      <c r="R800" s="101"/>
      <c r="S800" s="101"/>
      <c r="T800" s="101"/>
      <c r="AE800" s="101"/>
      <c r="AF800" s="101"/>
      <c r="AG800" s="101"/>
      <c r="AH800" s="101"/>
      <c r="AI800" s="101"/>
      <c r="AJ800" s="101"/>
      <c r="AK800" s="101"/>
      <c r="AL800" s="101"/>
    </row>
    <row r="801" spans="13:38" x14ac:dyDescent="0.35">
      <c r="M801" s="101"/>
      <c r="N801" s="101"/>
      <c r="O801" s="101"/>
      <c r="P801" s="101"/>
      <c r="Q801" s="101"/>
      <c r="R801" s="101"/>
      <c r="S801" s="101"/>
      <c r="T801" s="101"/>
      <c r="AE801" s="101"/>
      <c r="AF801" s="101"/>
      <c r="AG801" s="101"/>
      <c r="AH801" s="101"/>
      <c r="AI801" s="101"/>
      <c r="AJ801" s="101"/>
      <c r="AK801" s="101"/>
      <c r="AL801" s="101"/>
    </row>
    <row r="802" spans="13:38" x14ac:dyDescent="0.35">
      <c r="M802" s="101"/>
      <c r="N802" s="101"/>
      <c r="O802" s="101"/>
      <c r="P802" s="101"/>
      <c r="Q802" s="101"/>
      <c r="R802" s="101"/>
      <c r="S802" s="101"/>
      <c r="T802" s="101"/>
      <c r="AE802" s="101"/>
      <c r="AF802" s="101"/>
      <c r="AG802" s="101"/>
      <c r="AH802" s="101"/>
      <c r="AI802" s="101"/>
      <c r="AJ802" s="101"/>
      <c r="AK802" s="101"/>
      <c r="AL802" s="101"/>
    </row>
    <row r="803" spans="13:38" x14ac:dyDescent="0.35">
      <c r="M803" s="101"/>
      <c r="N803" s="101"/>
      <c r="O803" s="101"/>
      <c r="P803" s="101"/>
      <c r="Q803" s="101"/>
      <c r="R803" s="101"/>
      <c r="S803" s="101"/>
      <c r="T803" s="101"/>
      <c r="AE803" s="101"/>
      <c r="AF803" s="101"/>
      <c r="AG803" s="101"/>
      <c r="AH803" s="101"/>
      <c r="AI803" s="101"/>
      <c r="AJ803" s="101"/>
      <c r="AK803" s="101"/>
      <c r="AL803" s="101"/>
    </row>
    <row r="804" spans="13:38" x14ac:dyDescent="0.35">
      <c r="M804" s="101"/>
      <c r="N804" s="101"/>
      <c r="O804" s="101"/>
      <c r="P804" s="101"/>
      <c r="Q804" s="101"/>
      <c r="R804" s="101"/>
      <c r="S804" s="101"/>
      <c r="T804" s="101"/>
      <c r="AE804" s="101"/>
      <c r="AF804" s="101"/>
      <c r="AG804" s="101"/>
      <c r="AH804" s="101"/>
      <c r="AI804" s="101"/>
      <c r="AJ804" s="101"/>
      <c r="AK804" s="101"/>
      <c r="AL804" s="101"/>
    </row>
    <row r="805" spans="13:38" x14ac:dyDescent="0.35">
      <c r="M805" s="101"/>
      <c r="N805" s="101"/>
      <c r="O805" s="101"/>
      <c r="P805" s="101"/>
      <c r="Q805" s="101"/>
      <c r="R805" s="101"/>
      <c r="S805" s="101"/>
      <c r="T805" s="101"/>
      <c r="AE805" s="101"/>
      <c r="AF805" s="101"/>
      <c r="AG805" s="101"/>
      <c r="AH805" s="101"/>
      <c r="AI805" s="101"/>
      <c r="AJ805" s="101"/>
      <c r="AK805" s="101"/>
      <c r="AL805" s="101"/>
    </row>
    <row r="806" spans="13:38" x14ac:dyDescent="0.35">
      <c r="M806" s="101"/>
      <c r="N806" s="101"/>
      <c r="O806" s="101"/>
      <c r="P806" s="101"/>
      <c r="Q806" s="101"/>
      <c r="R806" s="101"/>
      <c r="S806" s="101"/>
      <c r="T806" s="101"/>
      <c r="AE806" s="101"/>
      <c r="AF806" s="101"/>
      <c r="AG806" s="101"/>
      <c r="AH806" s="101"/>
      <c r="AI806" s="101"/>
      <c r="AJ806" s="101"/>
      <c r="AK806" s="101"/>
      <c r="AL806" s="101"/>
    </row>
    <row r="807" spans="13:38" x14ac:dyDescent="0.35">
      <c r="M807" s="101"/>
      <c r="N807" s="101"/>
      <c r="O807" s="101"/>
      <c r="P807" s="101"/>
      <c r="Q807" s="101"/>
      <c r="R807" s="101"/>
      <c r="S807" s="101"/>
      <c r="T807" s="101"/>
      <c r="AE807" s="101"/>
      <c r="AF807" s="101"/>
      <c r="AG807" s="101"/>
      <c r="AH807" s="101"/>
      <c r="AI807" s="101"/>
      <c r="AJ807" s="101"/>
      <c r="AK807" s="101"/>
      <c r="AL807" s="101"/>
    </row>
    <row r="808" spans="13:38" x14ac:dyDescent="0.35">
      <c r="M808" s="101"/>
      <c r="N808" s="101"/>
      <c r="O808" s="101"/>
      <c r="P808" s="101"/>
      <c r="Q808" s="101"/>
      <c r="R808" s="101"/>
      <c r="S808" s="101"/>
      <c r="T808" s="101"/>
      <c r="AE808" s="101"/>
      <c r="AF808" s="101"/>
      <c r="AG808" s="101"/>
      <c r="AH808" s="101"/>
      <c r="AI808" s="101"/>
      <c r="AJ808" s="101"/>
      <c r="AK808" s="101"/>
      <c r="AL808" s="101"/>
    </row>
    <row r="809" spans="13:38" x14ac:dyDescent="0.35">
      <c r="M809" s="101"/>
      <c r="N809" s="101"/>
      <c r="O809" s="101"/>
      <c r="P809" s="101"/>
      <c r="Q809" s="101"/>
      <c r="R809" s="101"/>
      <c r="S809" s="101"/>
      <c r="T809" s="101"/>
      <c r="AE809" s="101"/>
      <c r="AF809" s="101"/>
      <c r="AG809" s="101"/>
      <c r="AH809" s="101"/>
      <c r="AI809" s="101"/>
      <c r="AJ809" s="101"/>
      <c r="AK809" s="101"/>
      <c r="AL809" s="101"/>
    </row>
    <row r="810" spans="13:38" x14ac:dyDescent="0.35">
      <c r="M810" s="101"/>
      <c r="N810" s="101"/>
      <c r="O810" s="101"/>
      <c r="P810" s="101"/>
      <c r="Q810" s="101"/>
      <c r="R810" s="101"/>
      <c r="S810" s="101"/>
      <c r="T810" s="101"/>
      <c r="AE810" s="101"/>
      <c r="AF810" s="101"/>
      <c r="AG810" s="101"/>
      <c r="AH810" s="101"/>
      <c r="AI810" s="101"/>
      <c r="AJ810" s="101"/>
      <c r="AK810" s="101"/>
      <c r="AL810" s="101"/>
    </row>
    <row r="811" spans="13:38" x14ac:dyDescent="0.35">
      <c r="M811" s="101"/>
      <c r="N811" s="101"/>
      <c r="O811" s="101"/>
      <c r="P811" s="101"/>
      <c r="Q811" s="101"/>
      <c r="R811" s="101"/>
      <c r="S811" s="101"/>
      <c r="T811" s="101"/>
      <c r="AE811" s="101"/>
      <c r="AF811" s="101"/>
      <c r="AG811" s="101"/>
      <c r="AH811" s="101"/>
      <c r="AI811" s="101"/>
      <c r="AJ811" s="101"/>
      <c r="AK811" s="101"/>
      <c r="AL811" s="101"/>
    </row>
    <row r="812" spans="13:38" x14ac:dyDescent="0.35">
      <c r="M812" s="101"/>
      <c r="N812" s="101"/>
      <c r="O812" s="101"/>
      <c r="P812" s="101"/>
      <c r="Q812" s="101"/>
      <c r="R812" s="101"/>
      <c r="S812" s="101"/>
      <c r="T812" s="101"/>
      <c r="AE812" s="101"/>
      <c r="AF812" s="101"/>
      <c r="AG812" s="101"/>
      <c r="AH812" s="101"/>
      <c r="AI812" s="101"/>
      <c r="AJ812" s="101"/>
      <c r="AK812" s="101"/>
      <c r="AL812" s="101"/>
    </row>
    <row r="813" spans="13:38" x14ac:dyDescent="0.35">
      <c r="M813" s="101"/>
      <c r="N813" s="101"/>
      <c r="O813" s="101"/>
      <c r="P813" s="101"/>
      <c r="Q813" s="101"/>
      <c r="R813" s="101"/>
      <c r="S813" s="101"/>
      <c r="T813" s="101"/>
      <c r="AE813" s="101"/>
      <c r="AF813" s="101"/>
      <c r="AG813" s="101"/>
      <c r="AH813" s="101"/>
      <c r="AI813" s="101"/>
      <c r="AJ813" s="101"/>
      <c r="AK813" s="101"/>
      <c r="AL813" s="101"/>
    </row>
    <row r="814" spans="13:38" x14ac:dyDescent="0.35">
      <c r="M814" s="101"/>
      <c r="N814" s="101"/>
      <c r="O814" s="101"/>
      <c r="P814" s="101"/>
      <c r="Q814" s="101"/>
      <c r="R814" s="101"/>
      <c r="S814" s="101"/>
      <c r="T814" s="101"/>
      <c r="AE814" s="101"/>
      <c r="AF814" s="101"/>
      <c r="AG814" s="101"/>
      <c r="AH814" s="101"/>
      <c r="AI814" s="101"/>
      <c r="AJ814" s="101"/>
      <c r="AK814" s="101"/>
      <c r="AL814" s="101"/>
    </row>
    <row r="815" spans="13:38" x14ac:dyDescent="0.35">
      <c r="M815" s="101"/>
      <c r="N815" s="101"/>
      <c r="O815" s="101"/>
      <c r="P815" s="101"/>
      <c r="Q815" s="101"/>
      <c r="R815" s="101"/>
      <c r="S815" s="101"/>
      <c r="T815" s="101"/>
      <c r="AE815" s="101"/>
      <c r="AF815" s="101"/>
      <c r="AG815" s="101"/>
      <c r="AH815" s="101"/>
      <c r="AI815" s="101"/>
      <c r="AJ815" s="101"/>
      <c r="AK815" s="101"/>
      <c r="AL815" s="101"/>
    </row>
    <row r="816" spans="13:38" x14ac:dyDescent="0.35">
      <c r="M816" s="101"/>
      <c r="N816" s="101"/>
      <c r="O816" s="101"/>
      <c r="P816" s="101"/>
      <c r="Q816" s="101"/>
      <c r="R816" s="101"/>
      <c r="S816" s="101"/>
      <c r="T816" s="101"/>
      <c r="AE816" s="101"/>
      <c r="AF816" s="101"/>
      <c r="AG816" s="101"/>
      <c r="AH816" s="101"/>
      <c r="AI816" s="101"/>
      <c r="AJ816" s="101"/>
      <c r="AK816" s="101"/>
      <c r="AL816" s="101"/>
    </row>
    <row r="817" spans="13:38" x14ac:dyDescent="0.35">
      <c r="M817" s="101"/>
      <c r="N817" s="101"/>
      <c r="O817" s="101"/>
      <c r="P817" s="101"/>
      <c r="Q817" s="101"/>
      <c r="R817" s="101"/>
      <c r="S817" s="101"/>
      <c r="T817" s="101"/>
      <c r="AE817" s="101"/>
      <c r="AF817" s="101"/>
      <c r="AG817" s="101"/>
      <c r="AH817" s="101"/>
      <c r="AI817" s="101"/>
      <c r="AJ817" s="101"/>
      <c r="AK817" s="101"/>
      <c r="AL817" s="101"/>
    </row>
    <row r="818" spans="13:38" x14ac:dyDescent="0.35">
      <c r="M818" s="101"/>
      <c r="N818" s="101"/>
      <c r="O818" s="101"/>
      <c r="P818" s="101"/>
      <c r="Q818" s="101"/>
      <c r="R818" s="101"/>
      <c r="S818" s="101"/>
      <c r="T818" s="101"/>
      <c r="AE818" s="101"/>
      <c r="AF818" s="101"/>
      <c r="AG818" s="101"/>
      <c r="AH818" s="101"/>
      <c r="AI818" s="101"/>
      <c r="AJ818" s="101"/>
      <c r="AK818" s="101"/>
      <c r="AL818" s="101"/>
    </row>
    <row r="819" spans="13:38" x14ac:dyDescent="0.35">
      <c r="M819" s="101"/>
      <c r="N819" s="101"/>
      <c r="O819" s="101"/>
      <c r="P819" s="101"/>
      <c r="Q819" s="101"/>
      <c r="R819" s="101"/>
      <c r="S819" s="101"/>
      <c r="T819" s="101"/>
      <c r="AE819" s="101"/>
      <c r="AF819" s="101"/>
      <c r="AG819" s="101"/>
      <c r="AH819" s="101"/>
      <c r="AI819" s="101"/>
      <c r="AJ819" s="101"/>
      <c r="AK819" s="101"/>
      <c r="AL819" s="101"/>
    </row>
    <row r="820" spans="13:38" x14ac:dyDescent="0.35">
      <c r="M820" s="101"/>
      <c r="N820" s="101"/>
      <c r="O820" s="101"/>
      <c r="P820" s="101"/>
      <c r="Q820" s="101"/>
      <c r="R820" s="101"/>
      <c r="S820" s="101"/>
      <c r="T820" s="101"/>
      <c r="AE820" s="101"/>
      <c r="AF820" s="101"/>
      <c r="AG820" s="101"/>
      <c r="AH820" s="101"/>
      <c r="AI820" s="101"/>
      <c r="AJ820" s="101"/>
      <c r="AK820" s="101"/>
      <c r="AL820" s="101"/>
    </row>
    <row r="821" spans="13:38" x14ac:dyDescent="0.35">
      <c r="M821" s="101"/>
      <c r="N821" s="101"/>
      <c r="O821" s="101"/>
      <c r="P821" s="101"/>
      <c r="Q821" s="101"/>
      <c r="R821" s="101"/>
      <c r="S821" s="101"/>
      <c r="T821" s="101"/>
      <c r="AE821" s="101"/>
      <c r="AF821" s="101"/>
      <c r="AG821" s="101"/>
      <c r="AH821" s="101"/>
      <c r="AI821" s="101"/>
      <c r="AJ821" s="101"/>
      <c r="AK821" s="101"/>
      <c r="AL821" s="101"/>
    </row>
    <row r="822" spans="13:38" x14ac:dyDescent="0.35">
      <c r="M822" s="101"/>
      <c r="N822" s="101"/>
      <c r="O822" s="101"/>
      <c r="P822" s="101"/>
      <c r="Q822" s="101"/>
      <c r="R822" s="101"/>
      <c r="S822" s="101"/>
      <c r="T822" s="101"/>
      <c r="AE822" s="101"/>
      <c r="AF822" s="101"/>
      <c r="AG822" s="101"/>
      <c r="AH822" s="101"/>
      <c r="AI822" s="101"/>
      <c r="AJ822" s="101"/>
      <c r="AK822" s="101"/>
      <c r="AL822" s="101"/>
    </row>
    <row r="823" spans="13:38" x14ac:dyDescent="0.35">
      <c r="M823" s="101"/>
      <c r="N823" s="101"/>
      <c r="O823" s="101"/>
      <c r="P823" s="101"/>
      <c r="Q823" s="101"/>
      <c r="R823" s="101"/>
      <c r="S823" s="101"/>
      <c r="T823" s="101"/>
      <c r="AE823" s="101"/>
      <c r="AF823" s="101"/>
      <c r="AG823" s="101"/>
      <c r="AH823" s="101"/>
      <c r="AI823" s="101"/>
      <c r="AJ823" s="101"/>
      <c r="AK823" s="101"/>
      <c r="AL823" s="101"/>
    </row>
    <row r="824" spans="13:38" x14ac:dyDescent="0.35">
      <c r="M824" s="101"/>
      <c r="N824" s="101"/>
      <c r="O824" s="101"/>
      <c r="P824" s="101"/>
      <c r="Q824" s="101"/>
      <c r="R824" s="101"/>
      <c r="S824" s="101"/>
      <c r="T824" s="101"/>
      <c r="AE824" s="101"/>
      <c r="AF824" s="101"/>
      <c r="AG824" s="101"/>
      <c r="AH824" s="101"/>
      <c r="AI824" s="101"/>
      <c r="AJ824" s="101"/>
      <c r="AK824" s="101"/>
      <c r="AL824" s="101"/>
    </row>
    <row r="825" spans="13:38" x14ac:dyDescent="0.35">
      <c r="M825" s="101"/>
      <c r="N825" s="101"/>
      <c r="O825" s="101"/>
      <c r="P825" s="101"/>
      <c r="Q825" s="101"/>
      <c r="R825" s="101"/>
      <c r="S825" s="101"/>
      <c r="T825" s="101"/>
      <c r="AE825" s="101"/>
      <c r="AF825" s="101"/>
      <c r="AG825" s="101"/>
      <c r="AH825" s="101"/>
      <c r="AI825" s="101"/>
      <c r="AJ825" s="101"/>
      <c r="AK825" s="101"/>
      <c r="AL825" s="101"/>
    </row>
    <row r="826" spans="13:38" x14ac:dyDescent="0.35">
      <c r="M826" s="101"/>
      <c r="N826" s="101"/>
      <c r="O826" s="101"/>
      <c r="P826" s="101"/>
      <c r="Q826" s="101"/>
      <c r="R826" s="101"/>
      <c r="S826" s="101"/>
      <c r="T826" s="101"/>
      <c r="AE826" s="101"/>
      <c r="AF826" s="101"/>
      <c r="AG826" s="101"/>
      <c r="AH826" s="101"/>
      <c r="AI826" s="101"/>
      <c r="AJ826" s="101"/>
      <c r="AK826" s="101"/>
      <c r="AL826" s="101"/>
    </row>
    <row r="827" spans="13:38" x14ac:dyDescent="0.35">
      <c r="M827" s="101"/>
      <c r="N827" s="101"/>
      <c r="O827" s="101"/>
      <c r="P827" s="101"/>
      <c r="Q827" s="101"/>
      <c r="R827" s="101"/>
      <c r="S827" s="101"/>
      <c r="T827" s="101"/>
      <c r="AE827" s="101"/>
      <c r="AF827" s="101"/>
      <c r="AG827" s="101"/>
      <c r="AH827" s="101"/>
      <c r="AI827" s="101"/>
      <c r="AJ827" s="101"/>
      <c r="AK827" s="101"/>
      <c r="AL827" s="101"/>
    </row>
    <row r="828" spans="13:38" x14ac:dyDescent="0.35">
      <c r="M828" s="101"/>
      <c r="N828" s="101"/>
      <c r="O828" s="101"/>
      <c r="P828" s="101"/>
      <c r="Q828" s="101"/>
      <c r="R828" s="101"/>
      <c r="S828" s="101"/>
      <c r="T828" s="101"/>
      <c r="AE828" s="101"/>
      <c r="AF828" s="101"/>
      <c r="AG828" s="101"/>
      <c r="AH828" s="101"/>
      <c r="AI828" s="101"/>
      <c r="AJ828" s="101"/>
      <c r="AK828" s="101"/>
      <c r="AL828" s="101"/>
    </row>
    <row r="829" spans="13:38" x14ac:dyDescent="0.35">
      <c r="M829" s="101"/>
      <c r="N829" s="101"/>
      <c r="O829" s="101"/>
      <c r="P829" s="101"/>
      <c r="Q829" s="101"/>
      <c r="R829" s="101"/>
      <c r="S829" s="101"/>
      <c r="T829" s="101"/>
      <c r="AE829" s="101"/>
      <c r="AF829" s="101"/>
      <c r="AG829" s="101"/>
      <c r="AH829" s="101"/>
      <c r="AI829" s="101"/>
      <c r="AJ829" s="101"/>
      <c r="AK829" s="101"/>
      <c r="AL829" s="101"/>
    </row>
    <row r="830" spans="13:38" x14ac:dyDescent="0.35">
      <c r="M830" s="101"/>
      <c r="N830" s="101"/>
      <c r="O830" s="101"/>
      <c r="P830" s="101"/>
      <c r="Q830" s="101"/>
      <c r="R830" s="101"/>
      <c r="S830" s="101"/>
      <c r="T830" s="101"/>
      <c r="AE830" s="101"/>
      <c r="AF830" s="101"/>
      <c r="AG830" s="101"/>
      <c r="AH830" s="101"/>
      <c r="AI830" s="101"/>
      <c r="AJ830" s="101"/>
      <c r="AK830" s="101"/>
      <c r="AL830" s="101"/>
    </row>
    <row r="831" spans="13:38" x14ac:dyDescent="0.35">
      <c r="M831" s="101"/>
      <c r="N831" s="101"/>
      <c r="O831" s="101"/>
      <c r="P831" s="101"/>
      <c r="Q831" s="101"/>
      <c r="R831" s="101"/>
      <c r="S831" s="101"/>
      <c r="T831" s="101"/>
      <c r="AE831" s="101"/>
      <c r="AF831" s="101"/>
      <c r="AG831" s="101"/>
      <c r="AH831" s="101"/>
      <c r="AI831" s="101"/>
      <c r="AJ831" s="101"/>
      <c r="AK831" s="101"/>
      <c r="AL831" s="101"/>
    </row>
    <row r="832" spans="13:38" x14ac:dyDescent="0.35">
      <c r="M832" s="101"/>
      <c r="N832" s="101"/>
      <c r="O832" s="101"/>
      <c r="P832" s="101"/>
      <c r="Q832" s="101"/>
      <c r="R832" s="101"/>
      <c r="S832" s="101"/>
      <c r="T832" s="101"/>
      <c r="AE832" s="101"/>
      <c r="AF832" s="101"/>
      <c r="AG832" s="101"/>
      <c r="AH832" s="101"/>
      <c r="AI832" s="101"/>
      <c r="AJ832" s="101"/>
      <c r="AK832" s="101"/>
      <c r="AL832" s="101"/>
    </row>
    <row r="833" spans="13:38" x14ac:dyDescent="0.35">
      <c r="M833" s="101"/>
      <c r="N833" s="101"/>
      <c r="O833" s="101"/>
      <c r="P833" s="101"/>
      <c r="Q833" s="101"/>
      <c r="R833" s="101"/>
      <c r="S833" s="101"/>
      <c r="T833" s="101"/>
      <c r="AE833" s="101"/>
      <c r="AF833" s="101"/>
      <c r="AG833" s="101"/>
      <c r="AH833" s="101"/>
      <c r="AI833" s="101"/>
      <c r="AJ833" s="101"/>
      <c r="AK833" s="101"/>
      <c r="AL833" s="101"/>
    </row>
    <row r="834" spans="13:38" x14ac:dyDescent="0.35">
      <c r="M834" s="101"/>
      <c r="N834" s="101"/>
      <c r="O834" s="101"/>
      <c r="P834" s="101"/>
      <c r="Q834" s="101"/>
      <c r="R834" s="101"/>
      <c r="S834" s="101"/>
      <c r="T834" s="101"/>
      <c r="AE834" s="101"/>
      <c r="AF834" s="101"/>
      <c r="AG834" s="101"/>
      <c r="AH834" s="101"/>
      <c r="AI834" s="101"/>
      <c r="AJ834" s="101"/>
      <c r="AK834" s="101"/>
      <c r="AL834" s="101"/>
    </row>
    <row r="835" spans="13:38" x14ac:dyDescent="0.35">
      <c r="M835" s="101"/>
      <c r="N835" s="101"/>
      <c r="O835" s="101"/>
      <c r="P835" s="101"/>
      <c r="Q835" s="101"/>
      <c r="R835" s="101"/>
      <c r="S835" s="101"/>
      <c r="T835" s="101"/>
      <c r="AE835" s="101"/>
      <c r="AF835" s="101"/>
      <c r="AG835" s="101"/>
      <c r="AH835" s="101"/>
      <c r="AI835" s="101"/>
      <c r="AJ835" s="101"/>
      <c r="AK835" s="101"/>
      <c r="AL835" s="101"/>
    </row>
    <row r="836" spans="13:38" x14ac:dyDescent="0.35">
      <c r="M836" s="101"/>
      <c r="N836" s="101"/>
      <c r="O836" s="101"/>
      <c r="P836" s="101"/>
      <c r="Q836" s="101"/>
      <c r="R836" s="101"/>
      <c r="S836" s="101"/>
      <c r="T836" s="101"/>
      <c r="AE836" s="101"/>
      <c r="AF836" s="101"/>
      <c r="AG836" s="101"/>
      <c r="AH836" s="101"/>
      <c r="AI836" s="101"/>
      <c r="AJ836" s="101"/>
      <c r="AK836" s="101"/>
      <c r="AL836" s="101"/>
    </row>
    <row r="837" spans="13:38" x14ac:dyDescent="0.35">
      <c r="M837" s="101"/>
      <c r="N837" s="101"/>
      <c r="O837" s="101"/>
      <c r="P837" s="101"/>
      <c r="Q837" s="101"/>
      <c r="R837" s="101"/>
      <c r="S837" s="101"/>
      <c r="T837" s="101"/>
      <c r="AE837" s="101"/>
      <c r="AF837" s="101"/>
      <c r="AG837" s="101"/>
      <c r="AH837" s="101"/>
      <c r="AI837" s="101"/>
      <c r="AJ837" s="101"/>
      <c r="AK837" s="101"/>
      <c r="AL837" s="101"/>
    </row>
    <row r="838" spans="13:38" x14ac:dyDescent="0.35">
      <c r="M838" s="101"/>
      <c r="N838" s="101"/>
      <c r="O838" s="101"/>
      <c r="P838" s="101"/>
      <c r="Q838" s="101"/>
      <c r="R838" s="101"/>
      <c r="S838" s="101"/>
      <c r="T838" s="101"/>
      <c r="AE838" s="101"/>
      <c r="AF838" s="101"/>
      <c r="AG838" s="101"/>
      <c r="AH838" s="101"/>
      <c r="AI838" s="101"/>
      <c r="AJ838" s="101"/>
      <c r="AK838" s="101"/>
      <c r="AL838" s="101"/>
    </row>
    <row r="839" spans="13:38" x14ac:dyDescent="0.35">
      <c r="M839" s="101"/>
      <c r="N839" s="101"/>
      <c r="O839" s="101"/>
      <c r="P839" s="101"/>
      <c r="Q839" s="101"/>
      <c r="R839" s="101"/>
      <c r="S839" s="101"/>
      <c r="T839" s="101"/>
      <c r="AE839" s="101"/>
      <c r="AF839" s="101"/>
      <c r="AG839" s="101"/>
      <c r="AH839" s="101"/>
      <c r="AI839" s="101"/>
      <c r="AJ839" s="101"/>
      <c r="AK839" s="101"/>
      <c r="AL839" s="101"/>
    </row>
    <row r="840" spans="13:38" x14ac:dyDescent="0.35">
      <c r="M840" s="101"/>
      <c r="N840" s="101"/>
      <c r="O840" s="101"/>
      <c r="P840" s="101"/>
      <c r="Q840" s="101"/>
      <c r="R840" s="101"/>
      <c r="S840" s="101"/>
      <c r="T840" s="101"/>
      <c r="AE840" s="101"/>
      <c r="AF840" s="101"/>
      <c r="AG840" s="101"/>
      <c r="AH840" s="101"/>
      <c r="AI840" s="101"/>
      <c r="AJ840" s="101"/>
      <c r="AK840" s="101"/>
      <c r="AL840" s="101"/>
    </row>
    <row r="841" spans="13:38" x14ac:dyDescent="0.35">
      <c r="M841" s="101"/>
      <c r="N841" s="101"/>
      <c r="O841" s="101"/>
      <c r="P841" s="101"/>
      <c r="Q841" s="101"/>
      <c r="R841" s="101"/>
      <c r="S841" s="101"/>
      <c r="T841" s="101"/>
      <c r="AE841" s="101"/>
      <c r="AF841" s="101"/>
      <c r="AG841" s="101"/>
      <c r="AH841" s="101"/>
      <c r="AI841" s="101"/>
      <c r="AJ841" s="101"/>
      <c r="AK841" s="101"/>
      <c r="AL841" s="101"/>
    </row>
    <row r="842" spans="13:38" x14ac:dyDescent="0.35">
      <c r="M842" s="101"/>
      <c r="N842" s="101"/>
      <c r="O842" s="101"/>
      <c r="P842" s="101"/>
      <c r="Q842" s="101"/>
      <c r="R842" s="101"/>
      <c r="S842" s="101"/>
      <c r="T842" s="101"/>
      <c r="AE842" s="101"/>
      <c r="AF842" s="101"/>
      <c r="AG842" s="101"/>
      <c r="AH842" s="101"/>
      <c r="AI842" s="101"/>
      <c r="AJ842" s="101"/>
      <c r="AK842" s="101"/>
      <c r="AL842" s="101"/>
    </row>
    <row r="843" spans="13:38" x14ac:dyDescent="0.35">
      <c r="M843" s="101"/>
      <c r="N843" s="101"/>
      <c r="O843" s="101"/>
      <c r="P843" s="101"/>
      <c r="Q843" s="101"/>
      <c r="R843" s="101"/>
      <c r="S843" s="101"/>
      <c r="T843" s="101"/>
      <c r="AE843" s="101"/>
      <c r="AF843" s="101"/>
      <c r="AG843" s="101"/>
      <c r="AH843" s="101"/>
      <c r="AI843" s="101"/>
      <c r="AJ843" s="101"/>
      <c r="AK843" s="101"/>
      <c r="AL843" s="101"/>
    </row>
    <row r="844" spans="13:38" x14ac:dyDescent="0.35">
      <c r="M844" s="101"/>
      <c r="N844" s="101"/>
      <c r="O844" s="101"/>
      <c r="P844" s="101"/>
      <c r="Q844" s="101"/>
      <c r="R844" s="101"/>
      <c r="S844" s="101"/>
      <c r="T844" s="101"/>
      <c r="AE844" s="101"/>
      <c r="AF844" s="101"/>
      <c r="AG844" s="101"/>
      <c r="AH844" s="101"/>
      <c r="AI844" s="101"/>
      <c r="AJ844" s="101"/>
      <c r="AK844" s="101"/>
      <c r="AL844" s="101"/>
    </row>
    <row r="845" spans="13:38" x14ac:dyDescent="0.35">
      <c r="M845" s="101"/>
      <c r="N845" s="101"/>
      <c r="O845" s="101"/>
      <c r="P845" s="101"/>
      <c r="Q845" s="101"/>
      <c r="R845" s="101"/>
      <c r="S845" s="101"/>
      <c r="T845" s="101"/>
      <c r="AE845" s="101"/>
      <c r="AF845" s="101"/>
      <c r="AG845" s="101"/>
      <c r="AH845" s="101"/>
      <c r="AI845" s="101"/>
      <c r="AJ845" s="101"/>
      <c r="AK845" s="101"/>
      <c r="AL845" s="101"/>
    </row>
    <row r="846" spans="13:38" x14ac:dyDescent="0.35">
      <c r="M846" s="101"/>
      <c r="N846" s="101"/>
      <c r="O846" s="101"/>
      <c r="P846" s="101"/>
      <c r="Q846" s="101"/>
      <c r="R846" s="101"/>
      <c r="S846" s="101"/>
      <c r="T846" s="101"/>
      <c r="AE846" s="101"/>
      <c r="AF846" s="101"/>
      <c r="AG846" s="101"/>
      <c r="AH846" s="101"/>
      <c r="AI846" s="101"/>
      <c r="AJ846" s="101"/>
      <c r="AK846" s="101"/>
      <c r="AL846" s="101"/>
    </row>
    <row r="847" spans="13:38" x14ac:dyDescent="0.35">
      <c r="M847" s="101"/>
      <c r="N847" s="101"/>
      <c r="O847" s="101"/>
      <c r="P847" s="101"/>
      <c r="Q847" s="101"/>
      <c r="R847" s="101"/>
      <c r="S847" s="101"/>
      <c r="T847" s="101"/>
      <c r="AE847" s="101"/>
      <c r="AF847" s="101"/>
      <c r="AG847" s="101"/>
      <c r="AH847" s="101"/>
      <c r="AI847" s="101"/>
      <c r="AJ847" s="101"/>
      <c r="AK847" s="101"/>
      <c r="AL847" s="101"/>
    </row>
    <row r="848" spans="13:38" x14ac:dyDescent="0.35">
      <c r="M848" s="101"/>
      <c r="N848" s="101"/>
      <c r="O848" s="101"/>
      <c r="P848" s="101"/>
      <c r="Q848" s="101"/>
      <c r="R848" s="101"/>
      <c r="S848" s="101"/>
      <c r="T848" s="101"/>
      <c r="AE848" s="101"/>
      <c r="AF848" s="101"/>
      <c r="AG848" s="101"/>
      <c r="AH848" s="101"/>
      <c r="AI848" s="101"/>
      <c r="AJ848" s="101"/>
      <c r="AK848" s="101"/>
      <c r="AL848" s="101"/>
    </row>
    <row r="849" spans="13:38" x14ac:dyDescent="0.35">
      <c r="M849" s="101"/>
      <c r="N849" s="101"/>
      <c r="O849" s="101"/>
      <c r="P849" s="101"/>
      <c r="Q849" s="101"/>
      <c r="R849" s="101"/>
      <c r="S849" s="101"/>
      <c r="T849" s="101"/>
      <c r="AE849" s="101"/>
      <c r="AF849" s="101"/>
      <c r="AG849" s="101"/>
      <c r="AH849" s="101"/>
      <c r="AI849" s="101"/>
      <c r="AJ849" s="101"/>
      <c r="AK849" s="101"/>
      <c r="AL849" s="101"/>
    </row>
    <row r="850" spans="13:38" x14ac:dyDescent="0.35">
      <c r="M850" s="101"/>
      <c r="N850" s="101"/>
      <c r="O850" s="101"/>
      <c r="P850" s="101"/>
      <c r="Q850" s="101"/>
      <c r="R850" s="101"/>
      <c r="S850" s="101"/>
      <c r="T850" s="101"/>
      <c r="AE850" s="101"/>
      <c r="AF850" s="101"/>
      <c r="AG850" s="101"/>
      <c r="AH850" s="101"/>
      <c r="AI850" s="101"/>
      <c r="AJ850" s="101"/>
      <c r="AK850" s="101"/>
      <c r="AL850" s="101"/>
    </row>
    <row r="851" spans="13:38" x14ac:dyDescent="0.35">
      <c r="M851" s="101"/>
      <c r="N851" s="101"/>
      <c r="O851" s="101"/>
      <c r="P851" s="101"/>
      <c r="Q851" s="101"/>
      <c r="R851" s="101"/>
      <c r="S851" s="101"/>
      <c r="T851" s="101"/>
      <c r="AE851" s="101"/>
      <c r="AF851" s="101"/>
      <c r="AG851" s="101"/>
      <c r="AH851" s="101"/>
      <c r="AI851" s="101"/>
      <c r="AJ851" s="101"/>
      <c r="AK851" s="101"/>
      <c r="AL851" s="101"/>
    </row>
    <row r="852" spans="13:38" x14ac:dyDescent="0.35">
      <c r="M852" s="101"/>
      <c r="N852" s="101"/>
      <c r="O852" s="101"/>
      <c r="P852" s="101"/>
      <c r="Q852" s="101"/>
      <c r="R852" s="101"/>
      <c r="S852" s="101"/>
      <c r="T852" s="101"/>
      <c r="AE852" s="101"/>
      <c r="AF852" s="101"/>
      <c r="AG852" s="101"/>
      <c r="AH852" s="101"/>
      <c r="AI852" s="101"/>
      <c r="AJ852" s="101"/>
      <c r="AK852" s="101"/>
      <c r="AL852" s="101"/>
    </row>
    <row r="853" spans="13:38" x14ac:dyDescent="0.35">
      <c r="M853" s="101"/>
      <c r="N853" s="101"/>
      <c r="O853" s="101"/>
      <c r="P853" s="101"/>
      <c r="Q853" s="101"/>
      <c r="R853" s="101"/>
      <c r="S853" s="101"/>
      <c r="T853" s="101"/>
      <c r="AE853" s="101"/>
      <c r="AF853" s="101"/>
      <c r="AG853" s="101"/>
      <c r="AH853" s="101"/>
      <c r="AI853" s="101"/>
      <c r="AJ853" s="101"/>
      <c r="AK853" s="101"/>
      <c r="AL853" s="101"/>
    </row>
    <row r="854" spans="13:38" x14ac:dyDescent="0.35">
      <c r="M854" s="101"/>
      <c r="N854" s="101"/>
      <c r="O854" s="101"/>
      <c r="P854" s="101"/>
      <c r="Q854" s="101"/>
      <c r="R854" s="101"/>
      <c r="S854" s="101"/>
      <c r="T854" s="101"/>
      <c r="AE854" s="101"/>
      <c r="AF854" s="101"/>
      <c r="AG854" s="101"/>
      <c r="AH854" s="101"/>
      <c r="AI854" s="101"/>
      <c r="AJ854" s="101"/>
      <c r="AK854" s="101"/>
      <c r="AL854" s="101"/>
    </row>
    <row r="855" spans="13:38" x14ac:dyDescent="0.35">
      <c r="M855" s="101"/>
      <c r="N855" s="101"/>
      <c r="O855" s="101"/>
      <c r="P855" s="101"/>
      <c r="Q855" s="101"/>
      <c r="R855" s="101"/>
      <c r="S855" s="101"/>
      <c r="T855" s="101"/>
      <c r="AE855" s="101"/>
      <c r="AF855" s="101"/>
      <c r="AG855" s="101"/>
      <c r="AH855" s="101"/>
      <c r="AI855" s="101"/>
      <c r="AJ855" s="101"/>
      <c r="AK855" s="101"/>
      <c r="AL855" s="101"/>
    </row>
    <row r="856" spans="13:38" x14ac:dyDescent="0.35">
      <c r="M856" s="101"/>
      <c r="N856" s="101"/>
      <c r="O856" s="101"/>
      <c r="P856" s="101"/>
      <c r="Q856" s="101"/>
      <c r="R856" s="101"/>
      <c r="S856" s="101"/>
      <c r="T856" s="101"/>
      <c r="AE856" s="101"/>
      <c r="AF856" s="101"/>
      <c r="AG856" s="101"/>
      <c r="AH856" s="101"/>
      <c r="AI856" s="101"/>
      <c r="AJ856" s="101"/>
      <c r="AK856" s="101"/>
      <c r="AL856" s="101"/>
    </row>
    <row r="857" spans="13:38" x14ac:dyDescent="0.35">
      <c r="M857" s="101"/>
      <c r="N857" s="101"/>
      <c r="O857" s="101"/>
      <c r="P857" s="101"/>
      <c r="Q857" s="101"/>
      <c r="R857" s="101"/>
      <c r="S857" s="101"/>
      <c r="T857" s="101"/>
      <c r="AE857" s="101"/>
      <c r="AF857" s="101"/>
      <c r="AG857" s="101"/>
      <c r="AH857" s="101"/>
      <c r="AI857" s="101"/>
      <c r="AJ857" s="101"/>
      <c r="AK857" s="101"/>
      <c r="AL857" s="101"/>
    </row>
    <row r="858" spans="13:38" x14ac:dyDescent="0.35">
      <c r="M858" s="101"/>
      <c r="N858" s="101"/>
      <c r="O858" s="101"/>
      <c r="P858" s="101"/>
      <c r="Q858" s="101"/>
      <c r="R858" s="101"/>
      <c r="S858" s="101"/>
      <c r="T858" s="101"/>
      <c r="AE858" s="101"/>
      <c r="AF858" s="101"/>
      <c r="AG858" s="101"/>
      <c r="AH858" s="101"/>
      <c r="AI858" s="101"/>
      <c r="AJ858" s="101"/>
      <c r="AK858" s="101"/>
      <c r="AL858" s="101"/>
    </row>
    <row r="859" spans="13:38" x14ac:dyDescent="0.35">
      <c r="M859" s="101"/>
      <c r="N859" s="101"/>
      <c r="O859" s="101"/>
      <c r="P859" s="101"/>
      <c r="Q859" s="101"/>
      <c r="R859" s="101"/>
      <c r="S859" s="101"/>
      <c r="T859" s="101"/>
      <c r="AE859" s="101"/>
      <c r="AF859" s="101"/>
      <c r="AG859" s="101"/>
      <c r="AH859" s="101"/>
      <c r="AI859" s="101"/>
      <c r="AJ859" s="101"/>
      <c r="AK859" s="101"/>
      <c r="AL859" s="101"/>
    </row>
    <row r="860" spans="13:38" x14ac:dyDescent="0.35">
      <c r="M860" s="101"/>
      <c r="N860" s="101"/>
      <c r="O860" s="101"/>
      <c r="P860" s="101"/>
      <c r="Q860" s="101"/>
      <c r="R860" s="101"/>
      <c r="S860" s="101"/>
      <c r="T860" s="101"/>
      <c r="AE860" s="101"/>
      <c r="AF860" s="101"/>
      <c r="AG860" s="101"/>
      <c r="AH860" s="101"/>
      <c r="AI860" s="101"/>
      <c r="AJ860" s="101"/>
      <c r="AK860" s="101"/>
      <c r="AL860" s="101"/>
    </row>
    <row r="861" spans="13:38" x14ac:dyDescent="0.35">
      <c r="M861" s="101"/>
      <c r="N861" s="101"/>
      <c r="O861" s="101"/>
      <c r="P861" s="101"/>
      <c r="Q861" s="101"/>
      <c r="R861" s="101"/>
      <c r="S861" s="101"/>
      <c r="T861" s="101"/>
      <c r="AE861" s="101"/>
      <c r="AF861" s="101"/>
      <c r="AG861" s="101"/>
      <c r="AH861" s="101"/>
      <c r="AI861" s="101"/>
      <c r="AJ861" s="101"/>
      <c r="AK861" s="101"/>
      <c r="AL861" s="101"/>
    </row>
    <row r="862" spans="13:38" x14ac:dyDescent="0.35">
      <c r="M862" s="101"/>
      <c r="N862" s="101"/>
      <c r="O862" s="101"/>
      <c r="P862" s="101"/>
      <c r="Q862" s="101"/>
      <c r="R862" s="101"/>
      <c r="S862" s="101"/>
      <c r="T862" s="101"/>
      <c r="AE862" s="101"/>
      <c r="AF862" s="101"/>
      <c r="AG862" s="101"/>
      <c r="AH862" s="101"/>
      <c r="AI862" s="101"/>
      <c r="AJ862" s="101"/>
      <c r="AK862" s="101"/>
      <c r="AL862" s="101"/>
    </row>
    <row r="863" spans="13:38" x14ac:dyDescent="0.35">
      <c r="M863" s="101"/>
      <c r="N863" s="101"/>
      <c r="O863" s="101"/>
      <c r="P863" s="101"/>
      <c r="Q863" s="101"/>
      <c r="R863" s="101"/>
      <c r="S863" s="101"/>
      <c r="T863" s="101"/>
      <c r="AE863" s="101"/>
      <c r="AF863" s="101"/>
      <c r="AG863" s="101"/>
      <c r="AH863" s="101"/>
      <c r="AI863" s="101"/>
      <c r="AJ863" s="101"/>
      <c r="AK863" s="101"/>
      <c r="AL863" s="101"/>
    </row>
    <row r="864" spans="13:38" x14ac:dyDescent="0.35">
      <c r="M864" s="101"/>
      <c r="N864" s="101"/>
      <c r="O864" s="101"/>
      <c r="P864" s="101"/>
      <c r="Q864" s="101"/>
      <c r="R864" s="101"/>
      <c r="S864" s="101"/>
      <c r="T864" s="101"/>
      <c r="AE864" s="101"/>
      <c r="AF864" s="101"/>
      <c r="AG864" s="101"/>
      <c r="AH864" s="101"/>
      <c r="AI864" s="101"/>
      <c r="AJ864" s="101"/>
      <c r="AK864" s="101"/>
      <c r="AL864" s="101"/>
    </row>
    <row r="865" spans="13:38" x14ac:dyDescent="0.35">
      <c r="M865" s="101"/>
      <c r="N865" s="101"/>
      <c r="O865" s="101"/>
      <c r="P865" s="101"/>
      <c r="Q865" s="101"/>
      <c r="R865" s="101"/>
      <c r="S865" s="101"/>
      <c r="T865" s="101"/>
      <c r="AE865" s="101"/>
      <c r="AF865" s="101"/>
      <c r="AG865" s="101"/>
      <c r="AH865" s="101"/>
      <c r="AI865" s="101"/>
      <c r="AJ865" s="101"/>
      <c r="AK865" s="101"/>
      <c r="AL865" s="101"/>
    </row>
    <row r="866" spans="13:38" x14ac:dyDescent="0.35">
      <c r="M866" s="101"/>
      <c r="N866" s="101"/>
      <c r="O866" s="101"/>
      <c r="P866" s="101"/>
      <c r="Q866" s="101"/>
      <c r="R866" s="101"/>
      <c r="S866" s="101"/>
      <c r="T866" s="101"/>
      <c r="AE866" s="101"/>
      <c r="AF866" s="101"/>
      <c r="AG866" s="101"/>
      <c r="AH866" s="101"/>
      <c r="AI866" s="101"/>
      <c r="AJ866" s="101"/>
      <c r="AK866" s="101"/>
      <c r="AL866" s="101"/>
    </row>
    <row r="867" spans="13:38" x14ac:dyDescent="0.35">
      <c r="M867" s="101"/>
      <c r="N867" s="101"/>
      <c r="O867" s="101"/>
      <c r="P867" s="101"/>
      <c r="Q867" s="101"/>
      <c r="R867" s="101"/>
      <c r="S867" s="101"/>
      <c r="T867" s="101"/>
      <c r="AE867" s="101"/>
      <c r="AF867" s="101"/>
      <c r="AG867" s="101"/>
      <c r="AH867" s="101"/>
      <c r="AI867" s="101"/>
      <c r="AJ867" s="101"/>
      <c r="AK867" s="101"/>
      <c r="AL867" s="101"/>
    </row>
    <row r="868" spans="13:38" x14ac:dyDescent="0.35">
      <c r="M868" s="101"/>
      <c r="N868" s="101"/>
      <c r="O868" s="101"/>
      <c r="P868" s="101"/>
      <c r="Q868" s="101"/>
      <c r="R868" s="101"/>
      <c r="S868" s="101"/>
      <c r="T868" s="101"/>
      <c r="AE868" s="101"/>
      <c r="AF868" s="101"/>
      <c r="AG868" s="101"/>
      <c r="AH868" s="101"/>
      <c r="AI868" s="101"/>
      <c r="AJ868" s="101"/>
      <c r="AK868" s="101"/>
      <c r="AL868" s="101"/>
    </row>
    <row r="869" spans="13:38" x14ac:dyDescent="0.35">
      <c r="M869" s="101"/>
      <c r="N869" s="101"/>
      <c r="O869" s="101"/>
      <c r="P869" s="101"/>
      <c r="Q869" s="101"/>
      <c r="R869" s="101"/>
      <c r="S869" s="101"/>
      <c r="T869" s="101"/>
      <c r="AE869" s="101"/>
      <c r="AF869" s="101"/>
      <c r="AG869" s="101"/>
      <c r="AH869" s="101"/>
      <c r="AI869" s="101"/>
      <c r="AJ869" s="101"/>
      <c r="AK869" s="101"/>
      <c r="AL869" s="101"/>
    </row>
    <row r="870" spans="13:38" x14ac:dyDescent="0.35">
      <c r="M870" s="101"/>
      <c r="N870" s="101"/>
      <c r="O870" s="101"/>
      <c r="P870" s="101"/>
      <c r="Q870" s="101"/>
      <c r="R870" s="101"/>
      <c r="S870" s="101"/>
      <c r="T870" s="101"/>
      <c r="AE870" s="101"/>
      <c r="AF870" s="101"/>
      <c r="AG870" s="101"/>
      <c r="AH870" s="101"/>
      <c r="AI870" s="101"/>
      <c r="AJ870" s="101"/>
      <c r="AK870" s="101"/>
      <c r="AL870" s="101"/>
    </row>
    <row r="871" spans="13:38" x14ac:dyDescent="0.35">
      <c r="M871" s="101"/>
      <c r="N871" s="101"/>
      <c r="O871" s="101"/>
      <c r="P871" s="101"/>
      <c r="Q871" s="101"/>
      <c r="R871" s="101"/>
      <c r="S871" s="101"/>
      <c r="T871" s="101"/>
      <c r="AE871" s="101"/>
      <c r="AF871" s="101"/>
      <c r="AG871" s="101"/>
      <c r="AH871" s="101"/>
      <c r="AI871" s="101"/>
      <c r="AJ871" s="101"/>
      <c r="AK871" s="101"/>
      <c r="AL871" s="101"/>
    </row>
    <row r="872" spans="13:38" x14ac:dyDescent="0.35">
      <c r="M872" s="101"/>
      <c r="N872" s="101"/>
      <c r="O872" s="101"/>
      <c r="P872" s="101"/>
      <c r="Q872" s="101"/>
      <c r="R872" s="101"/>
      <c r="S872" s="101"/>
      <c r="T872" s="101"/>
      <c r="AE872" s="101"/>
      <c r="AF872" s="101"/>
      <c r="AG872" s="101"/>
      <c r="AH872" s="101"/>
      <c r="AI872" s="101"/>
      <c r="AJ872" s="101"/>
      <c r="AK872" s="101"/>
      <c r="AL872" s="101"/>
    </row>
    <row r="873" spans="13:38" x14ac:dyDescent="0.35">
      <c r="M873" s="101"/>
      <c r="N873" s="101"/>
      <c r="O873" s="101"/>
      <c r="P873" s="101"/>
      <c r="Q873" s="101"/>
      <c r="R873" s="101"/>
      <c r="S873" s="101"/>
      <c r="T873" s="101"/>
      <c r="AE873" s="101"/>
      <c r="AF873" s="101"/>
      <c r="AG873" s="101"/>
      <c r="AH873" s="101"/>
      <c r="AI873" s="101"/>
      <c r="AJ873" s="101"/>
      <c r="AK873" s="101"/>
      <c r="AL873" s="101"/>
    </row>
    <row r="874" spans="13:38" x14ac:dyDescent="0.35">
      <c r="M874" s="101"/>
      <c r="N874" s="101"/>
      <c r="O874" s="101"/>
      <c r="P874" s="101"/>
      <c r="Q874" s="101"/>
      <c r="R874" s="101"/>
      <c r="S874" s="101"/>
      <c r="T874" s="101"/>
      <c r="AE874" s="101"/>
      <c r="AF874" s="101"/>
      <c r="AG874" s="101"/>
      <c r="AH874" s="101"/>
      <c r="AI874" s="101"/>
      <c r="AJ874" s="101"/>
      <c r="AK874" s="101"/>
      <c r="AL874" s="101"/>
    </row>
    <row r="875" spans="13:38" x14ac:dyDescent="0.35">
      <c r="M875" s="101"/>
      <c r="N875" s="101"/>
      <c r="O875" s="101"/>
      <c r="P875" s="101"/>
      <c r="Q875" s="101"/>
      <c r="R875" s="101"/>
      <c r="S875" s="101"/>
      <c r="T875" s="101"/>
      <c r="AE875" s="101"/>
      <c r="AF875" s="101"/>
      <c r="AG875" s="101"/>
      <c r="AH875" s="101"/>
      <c r="AI875" s="101"/>
      <c r="AJ875" s="101"/>
      <c r="AK875" s="101"/>
      <c r="AL875" s="101"/>
    </row>
    <row r="876" spans="13:38" x14ac:dyDescent="0.35">
      <c r="M876" s="101"/>
      <c r="N876" s="101"/>
      <c r="O876" s="101"/>
      <c r="P876" s="101"/>
      <c r="Q876" s="101"/>
      <c r="R876" s="101"/>
      <c r="S876" s="101"/>
      <c r="T876" s="101"/>
      <c r="AE876" s="101"/>
      <c r="AF876" s="101"/>
      <c r="AG876" s="101"/>
      <c r="AH876" s="101"/>
      <c r="AI876" s="101"/>
      <c r="AJ876" s="101"/>
      <c r="AK876" s="101"/>
      <c r="AL876" s="101"/>
    </row>
    <row r="877" spans="13:38" x14ac:dyDescent="0.35">
      <c r="M877" s="101"/>
      <c r="N877" s="101"/>
      <c r="O877" s="101"/>
      <c r="P877" s="101"/>
      <c r="Q877" s="101"/>
      <c r="R877" s="101"/>
      <c r="S877" s="101"/>
      <c r="T877" s="101"/>
      <c r="AE877" s="101"/>
      <c r="AF877" s="101"/>
      <c r="AG877" s="101"/>
      <c r="AH877" s="101"/>
      <c r="AI877" s="101"/>
      <c r="AJ877" s="101"/>
      <c r="AK877" s="101"/>
      <c r="AL877" s="101"/>
    </row>
    <row r="878" spans="13:38" x14ac:dyDescent="0.35">
      <c r="M878" s="101"/>
      <c r="N878" s="101"/>
      <c r="O878" s="101"/>
      <c r="P878" s="101"/>
      <c r="Q878" s="101"/>
      <c r="R878" s="101"/>
      <c r="S878" s="101"/>
      <c r="T878" s="101"/>
      <c r="AE878" s="101"/>
      <c r="AF878" s="101"/>
      <c r="AG878" s="101"/>
      <c r="AH878" s="101"/>
      <c r="AI878" s="101"/>
      <c r="AJ878" s="101"/>
      <c r="AK878" s="101"/>
      <c r="AL878" s="101"/>
    </row>
    <row r="879" spans="13:38" x14ac:dyDescent="0.35">
      <c r="M879" s="101"/>
      <c r="N879" s="101"/>
      <c r="O879" s="101"/>
      <c r="P879" s="101"/>
      <c r="Q879" s="101"/>
      <c r="R879" s="101"/>
      <c r="S879" s="101"/>
      <c r="T879" s="101"/>
      <c r="AE879" s="101"/>
      <c r="AF879" s="101"/>
      <c r="AG879" s="101"/>
      <c r="AH879" s="101"/>
      <c r="AI879" s="101"/>
      <c r="AJ879" s="101"/>
      <c r="AK879" s="101"/>
      <c r="AL879" s="101"/>
    </row>
    <row r="880" spans="13:38" x14ac:dyDescent="0.35">
      <c r="M880" s="101"/>
      <c r="N880" s="101"/>
      <c r="O880" s="101"/>
      <c r="P880" s="101"/>
      <c r="Q880" s="101"/>
      <c r="R880" s="101"/>
      <c r="S880" s="101"/>
      <c r="T880" s="101"/>
      <c r="AE880" s="101"/>
      <c r="AF880" s="101"/>
      <c r="AG880" s="101"/>
      <c r="AH880" s="101"/>
      <c r="AI880" s="101"/>
      <c r="AJ880" s="101"/>
      <c r="AK880" s="101"/>
      <c r="AL880" s="101"/>
    </row>
    <row r="881" spans="13:38" x14ac:dyDescent="0.35">
      <c r="M881" s="101"/>
      <c r="N881" s="101"/>
      <c r="O881" s="101"/>
      <c r="P881" s="101"/>
      <c r="Q881" s="101"/>
      <c r="R881" s="101"/>
      <c r="S881" s="101"/>
      <c r="T881" s="101"/>
      <c r="AE881" s="101"/>
      <c r="AF881" s="101"/>
      <c r="AG881" s="101"/>
      <c r="AH881" s="101"/>
      <c r="AI881" s="101"/>
      <c r="AJ881" s="101"/>
      <c r="AK881" s="101"/>
      <c r="AL881" s="101"/>
    </row>
    <row r="882" spans="13:38" x14ac:dyDescent="0.35">
      <c r="M882" s="101"/>
      <c r="N882" s="101"/>
      <c r="O882" s="101"/>
      <c r="P882" s="101"/>
      <c r="Q882" s="101"/>
      <c r="R882" s="101"/>
      <c r="S882" s="101"/>
      <c r="T882" s="101"/>
      <c r="AE882" s="101"/>
      <c r="AF882" s="101"/>
      <c r="AG882" s="101"/>
      <c r="AH882" s="101"/>
      <c r="AI882" s="101"/>
      <c r="AJ882" s="101"/>
      <c r="AK882" s="101"/>
      <c r="AL882" s="101"/>
    </row>
    <row r="883" spans="13:38" x14ac:dyDescent="0.35">
      <c r="M883" s="101"/>
      <c r="N883" s="101"/>
      <c r="O883" s="101"/>
      <c r="P883" s="101"/>
      <c r="Q883" s="101"/>
      <c r="R883" s="101"/>
      <c r="S883" s="101"/>
      <c r="T883" s="101"/>
      <c r="AE883" s="101"/>
      <c r="AF883" s="101"/>
      <c r="AG883" s="101"/>
      <c r="AH883" s="101"/>
      <c r="AI883" s="101"/>
      <c r="AJ883" s="101"/>
      <c r="AK883" s="101"/>
      <c r="AL883" s="101"/>
    </row>
    <row r="884" spans="13:38" x14ac:dyDescent="0.35">
      <c r="M884" s="101"/>
      <c r="N884" s="101"/>
      <c r="O884" s="101"/>
      <c r="P884" s="101"/>
      <c r="Q884" s="101"/>
      <c r="R884" s="101"/>
      <c r="S884" s="101"/>
      <c r="T884" s="101"/>
      <c r="AE884" s="101"/>
      <c r="AF884" s="101"/>
      <c r="AG884" s="101"/>
      <c r="AH884" s="101"/>
      <c r="AI884" s="101"/>
      <c r="AJ884" s="101"/>
      <c r="AK884" s="101"/>
      <c r="AL884" s="101"/>
    </row>
    <row r="885" spans="13:38" x14ac:dyDescent="0.35">
      <c r="M885" s="101"/>
      <c r="N885" s="101"/>
      <c r="O885" s="101"/>
      <c r="P885" s="101"/>
      <c r="Q885" s="101"/>
      <c r="R885" s="101"/>
      <c r="S885" s="101"/>
      <c r="T885" s="101"/>
      <c r="AE885" s="101"/>
      <c r="AF885" s="101"/>
      <c r="AG885" s="101"/>
      <c r="AH885" s="101"/>
      <c r="AI885" s="101"/>
      <c r="AJ885" s="101"/>
      <c r="AK885" s="101"/>
      <c r="AL885" s="101"/>
    </row>
    <row r="886" spans="13:38" x14ac:dyDescent="0.35">
      <c r="M886" s="101"/>
      <c r="N886" s="101"/>
      <c r="O886" s="101"/>
      <c r="P886" s="101"/>
      <c r="Q886" s="101"/>
      <c r="R886" s="101"/>
      <c r="S886" s="101"/>
      <c r="T886" s="101"/>
      <c r="AE886" s="101"/>
      <c r="AF886" s="101"/>
      <c r="AG886" s="101"/>
      <c r="AH886" s="101"/>
      <c r="AI886" s="101"/>
      <c r="AJ886" s="101"/>
      <c r="AK886" s="101"/>
      <c r="AL886" s="101"/>
    </row>
    <row r="887" spans="13:38" x14ac:dyDescent="0.35">
      <c r="M887" s="101"/>
      <c r="N887" s="101"/>
      <c r="O887" s="101"/>
      <c r="P887" s="101"/>
      <c r="Q887" s="101"/>
      <c r="R887" s="101"/>
      <c r="S887" s="101"/>
      <c r="T887" s="101"/>
      <c r="AE887" s="101"/>
      <c r="AF887" s="101"/>
      <c r="AG887" s="101"/>
      <c r="AH887" s="101"/>
      <c r="AI887" s="101"/>
      <c r="AJ887" s="101"/>
      <c r="AK887" s="101"/>
      <c r="AL887" s="101"/>
    </row>
    <row r="888" spans="13:38" x14ac:dyDescent="0.35">
      <c r="M888" s="101"/>
      <c r="N888" s="101"/>
      <c r="O888" s="101"/>
      <c r="P888" s="101"/>
      <c r="Q888" s="101"/>
      <c r="R888" s="101"/>
      <c r="S888" s="101"/>
      <c r="T888" s="101"/>
      <c r="AE888" s="101"/>
      <c r="AF888" s="101"/>
      <c r="AG888" s="101"/>
      <c r="AH888" s="101"/>
      <c r="AI888" s="101"/>
      <c r="AJ888" s="101"/>
      <c r="AK888" s="101"/>
      <c r="AL888" s="101"/>
    </row>
    <row r="889" spans="13:38" x14ac:dyDescent="0.35">
      <c r="M889" s="101"/>
      <c r="N889" s="101"/>
      <c r="O889" s="101"/>
      <c r="P889" s="101"/>
      <c r="Q889" s="101"/>
      <c r="R889" s="101"/>
      <c r="S889" s="101"/>
      <c r="T889" s="101"/>
      <c r="AE889" s="101"/>
      <c r="AF889" s="101"/>
      <c r="AG889" s="101"/>
      <c r="AH889" s="101"/>
      <c r="AI889" s="101"/>
      <c r="AJ889" s="101"/>
      <c r="AK889" s="101"/>
      <c r="AL889" s="101"/>
    </row>
    <row r="890" spans="13:38" x14ac:dyDescent="0.35">
      <c r="M890" s="101"/>
      <c r="N890" s="101"/>
      <c r="O890" s="101"/>
      <c r="P890" s="101"/>
      <c r="Q890" s="101"/>
      <c r="R890" s="101"/>
      <c r="S890" s="101"/>
      <c r="T890" s="101"/>
      <c r="AE890" s="101"/>
      <c r="AF890" s="101"/>
      <c r="AG890" s="101"/>
      <c r="AH890" s="101"/>
      <c r="AI890" s="101"/>
      <c r="AJ890" s="101"/>
      <c r="AK890" s="101"/>
      <c r="AL890" s="101"/>
    </row>
    <row r="891" spans="13:38" x14ac:dyDescent="0.35">
      <c r="M891" s="101"/>
      <c r="N891" s="101"/>
      <c r="O891" s="101"/>
      <c r="P891" s="101"/>
      <c r="Q891" s="101"/>
      <c r="R891" s="101"/>
      <c r="S891" s="101"/>
      <c r="T891" s="101"/>
      <c r="AE891" s="101"/>
      <c r="AF891" s="101"/>
      <c r="AG891" s="101"/>
      <c r="AH891" s="101"/>
      <c r="AI891" s="101"/>
      <c r="AJ891" s="101"/>
      <c r="AK891" s="101"/>
      <c r="AL891" s="101"/>
    </row>
    <row r="892" spans="13:38" x14ac:dyDescent="0.35">
      <c r="M892" s="101"/>
      <c r="N892" s="101"/>
      <c r="O892" s="101"/>
      <c r="P892" s="101"/>
      <c r="Q892" s="101"/>
      <c r="R892" s="101"/>
      <c r="S892" s="101"/>
      <c r="T892" s="101"/>
      <c r="AE892" s="101"/>
      <c r="AF892" s="101"/>
      <c r="AG892" s="101"/>
      <c r="AH892" s="101"/>
      <c r="AI892" s="101"/>
      <c r="AJ892" s="101"/>
      <c r="AK892" s="101"/>
      <c r="AL892" s="101"/>
    </row>
    <row r="893" spans="13:38" x14ac:dyDescent="0.35">
      <c r="M893" s="101"/>
      <c r="N893" s="101"/>
      <c r="O893" s="101"/>
      <c r="P893" s="101"/>
      <c r="Q893" s="101"/>
      <c r="R893" s="101"/>
      <c r="S893" s="101"/>
      <c r="T893" s="101"/>
      <c r="AE893" s="101"/>
      <c r="AF893" s="101"/>
      <c r="AG893" s="101"/>
      <c r="AH893" s="101"/>
      <c r="AI893" s="101"/>
      <c r="AJ893" s="101"/>
      <c r="AK893" s="101"/>
      <c r="AL893" s="101"/>
    </row>
    <row r="894" spans="13:38" x14ac:dyDescent="0.35">
      <c r="M894" s="101"/>
      <c r="N894" s="101"/>
      <c r="O894" s="101"/>
      <c r="P894" s="101"/>
      <c r="Q894" s="101"/>
      <c r="R894" s="101"/>
      <c r="S894" s="101"/>
      <c r="T894" s="101"/>
      <c r="AE894" s="101"/>
      <c r="AF894" s="101"/>
      <c r="AG894" s="101"/>
      <c r="AH894" s="101"/>
      <c r="AI894" s="101"/>
      <c r="AJ894" s="101"/>
      <c r="AK894" s="101"/>
      <c r="AL894" s="101"/>
    </row>
    <row r="895" spans="13:38" x14ac:dyDescent="0.35">
      <c r="M895" s="101"/>
      <c r="N895" s="101"/>
      <c r="O895" s="101"/>
      <c r="P895" s="101"/>
      <c r="Q895" s="101"/>
      <c r="R895" s="101"/>
      <c r="S895" s="101"/>
      <c r="T895" s="101"/>
      <c r="AE895" s="101"/>
      <c r="AF895" s="101"/>
      <c r="AG895" s="101"/>
      <c r="AH895" s="101"/>
      <c r="AI895" s="101"/>
      <c r="AJ895" s="101"/>
      <c r="AK895" s="101"/>
      <c r="AL895" s="101"/>
    </row>
    <row r="896" spans="13:38" x14ac:dyDescent="0.35">
      <c r="M896" s="101"/>
      <c r="N896" s="101"/>
      <c r="O896" s="101"/>
      <c r="P896" s="101"/>
      <c r="Q896" s="101"/>
      <c r="R896" s="101"/>
      <c r="S896" s="101"/>
      <c r="T896" s="101"/>
      <c r="AE896" s="101"/>
      <c r="AF896" s="101"/>
      <c r="AG896" s="101"/>
      <c r="AH896" s="101"/>
      <c r="AI896" s="101"/>
      <c r="AJ896" s="101"/>
      <c r="AK896" s="101"/>
      <c r="AL896" s="101"/>
    </row>
    <row r="897" spans="13:38" x14ac:dyDescent="0.35">
      <c r="M897" s="101"/>
      <c r="N897" s="101"/>
      <c r="O897" s="101"/>
      <c r="P897" s="101"/>
      <c r="Q897" s="101"/>
      <c r="R897" s="101"/>
      <c r="S897" s="101"/>
      <c r="T897" s="101"/>
      <c r="AE897" s="101"/>
      <c r="AF897" s="101"/>
      <c r="AG897" s="101"/>
      <c r="AH897" s="101"/>
      <c r="AI897" s="101"/>
      <c r="AJ897" s="101"/>
      <c r="AK897" s="101"/>
      <c r="AL897" s="101"/>
    </row>
    <row r="898" spans="13:38" x14ac:dyDescent="0.35">
      <c r="M898" s="101"/>
      <c r="N898" s="101"/>
      <c r="O898" s="101"/>
      <c r="P898" s="101"/>
      <c r="Q898" s="101"/>
      <c r="R898" s="101"/>
      <c r="S898" s="101"/>
      <c r="T898" s="101"/>
      <c r="AE898" s="101"/>
      <c r="AF898" s="101"/>
      <c r="AG898" s="101"/>
      <c r="AH898" s="101"/>
      <c r="AI898" s="101"/>
      <c r="AJ898" s="101"/>
      <c r="AK898" s="101"/>
      <c r="AL898" s="101"/>
    </row>
    <row r="899" spans="13:38" x14ac:dyDescent="0.35">
      <c r="M899" s="101"/>
      <c r="N899" s="101"/>
      <c r="O899" s="101"/>
      <c r="P899" s="101"/>
      <c r="Q899" s="101"/>
      <c r="R899" s="101"/>
      <c r="S899" s="101"/>
      <c r="T899" s="101"/>
      <c r="AE899" s="101"/>
      <c r="AF899" s="101"/>
      <c r="AG899" s="101"/>
      <c r="AH899" s="101"/>
      <c r="AI899" s="101"/>
      <c r="AJ899" s="101"/>
      <c r="AK899" s="101"/>
      <c r="AL899" s="101"/>
    </row>
    <row r="900" spans="13:38" x14ac:dyDescent="0.35">
      <c r="M900" s="101"/>
      <c r="N900" s="101"/>
      <c r="O900" s="101"/>
      <c r="P900" s="101"/>
      <c r="Q900" s="101"/>
      <c r="R900" s="101"/>
      <c r="S900" s="101"/>
      <c r="T900" s="101"/>
      <c r="AE900" s="101"/>
      <c r="AF900" s="101"/>
      <c r="AG900" s="101"/>
      <c r="AH900" s="101"/>
      <c r="AI900" s="101"/>
      <c r="AJ900" s="101"/>
      <c r="AK900" s="101"/>
      <c r="AL900" s="101"/>
    </row>
    <row r="901" spans="13:38" x14ac:dyDescent="0.35">
      <c r="M901" s="101"/>
      <c r="N901" s="101"/>
      <c r="O901" s="101"/>
      <c r="P901" s="101"/>
      <c r="Q901" s="101"/>
      <c r="R901" s="101"/>
      <c r="S901" s="101"/>
      <c r="T901" s="101"/>
      <c r="AE901" s="101"/>
      <c r="AF901" s="101"/>
      <c r="AG901" s="101"/>
      <c r="AH901" s="101"/>
      <c r="AI901" s="101"/>
      <c r="AJ901" s="101"/>
      <c r="AK901" s="101"/>
      <c r="AL901" s="101"/>
    </row>
    <row r="902" spans="13:38" x14ac:dyDescent="0.35">
      <c r="M902" s="101"/>
      <c r="N902" s="101"/>
      <c r="O902" s="101"/>
      <c r="P902" s="101"/>
      <c r="Q902" s="101"/>
      <c r="R902" s="101"/>
      <c r="S902" s="101"/>
      <c r="T902" s="101"/>
      <c r="AE902" s="101"/>
      <c r="AF902" s="101"/>
      <c r="AG902" s="101"/>
      <c r="AH902" s="101"/>
      <c r="AI902" s="101"/>
      <c r="AJ902" s="101"/>
      <c r="AK902" s="101"/>
      <c r="AL902" s="101"/>
    </row>
    <row r="903" spans="13:38" x14ac:dyDescent="0.35">
      <c r="M903" s="101"/>
      <c r="N903" s="101"/>
      <c r="O903" s="101"/>
      <c r="P903" s="101"/>
      <c r="Q903" s="101"/>
      <c r="R903" s="101"/>
      <c r="S903" s="101"/>
      <c r="T903" s="101"/>
      <c r="AE903" s="101"/>
      <c r="AF903" s="101"/>
      <c r="AG903" s="101"/>
      <c r="AH903" s="101"/>
      <c r="AI903" s="101"/>
      <c r="AJ903" s="101"/>
      <c r="AK903" s="101"/>
      <c r="AL903" s="101"/>
    </row>
    <row r="904" spans="13:38" x14ac:dyDescent="0.35">
      <c r="M904" s="101"/>
      <c r="N904" s="101"/>
      <c r="O904" s="101"/>
      <c r="P904" s="101"/>
      <c r="Q904" s="101"/>
      <c r="R904" s="101"/>
      <c r="S904" s="101"/>
      <c r="T904" s="101"/>
      <c r="AE904" s="101"/>
      <c r="AF904" s="101"/>
      <c r="AG904" s="101"/>
      <c r="AH904" s="101"/>
      <c r="AI904" s="101"/>
      <c r="AJ904" s="101"/>
      <c r="AK904" s="101"/>
      <c r="AL904" s="101"/>
    </row>
    <row r="905" spans="13:38" x14ac:dyDescent="0.35">
      <c r="M905" s="101"/>
      <c r="N905" s="101"/>
      <c r="O905" s="101"/>
      <c r="P905" s="101"/>
      <c r="Q905" s="101"/>
      <c r="R905" s="101"/>
      <c r="S905" s="101"/>
      <c r="T905" s="101"/>
      <c r="AE905" s="101"/>
      <c r="AF905" s="101"/>
      <c r="AG905" s="101"/>
      <c r="AH905" s="101"/>
      <c r="AI905" s="101"/>
      <c r="AJ905" s="101"/>
      <c r="AK905" s="101"/>
      <c r="AL905" s="101"/>
    </row>
    <row r="906" spans="13:38" x14ac:dyDescent="0.35">
      <c r="M906" s="101"/>
      <c r="N906" s="101"/>
      <c r="O906" s="101"/>
      <c r="P906" s="101"/>
      <c r="Q906" s="101"/>
      <c r="R906" s="101"/>
      <c r="S906" s="101"/>
      <c r="T906" s="101"/>
      <c r="AE906" s="101"/>
      <c r="AF906" s="101"/>
      <c r="AG906" s="101"/>
      <c r="AH906" s="101"/>
      <c r="AI906" s="101"/>
      <c r="AJ906" s="101"/>
      <c r="AK906" s="101"/>
      <c r="AL906" s="101"/>
    </row>
    <row r="907" spans="13:38" x14ac:dyDescent="0.35">
      <c r="M907" s="101"/>
      <c r="N907" s="101"/>
      <c r="O907" s="101"/>
      <c r="P907" s="101"/>
      <c r="Q907" s="101"/>
      <c r="R907" s="101"/>
      <c r="S907" s="101"/>
      <c r="T907" s="101"/>
      <c r="AE907" s="101"/>
      <c r="AF907" s="101"/>
      <c r="AG907" s="101"/>
      <c r="AH907" s="101"/>
      <c r="AI907" s="101"/>
      <c r="AJ907" s="101"/>
      <c r="AK907" s="101"/>
      <c r="AL907" s="101"/>
    </row>
    <row r="908" spans="13:38" x14ac:dyDescent="0.35">
      <c r="M908" s="101"/>
      <c r="N908" s="101"/>
      <c r="O908" s="101"/>
      <c r="P908" s="101"/>
      <c r="Q908" s="101"/>
      <c r="R908" s="101"/>
      <c r="S908" s="101"/>
      <c r="T908" s="101"/>
      <c r="AE908" s="101"/>
      <c r="AF908" s="101"/>
      <c r="AG908" s="101"/>
      <c r="AH908" s="101"/>
      <c r="AI908" s="101"/>
      <c r="AJ908" s="101"/>
      <c r="AK908" s="101"/>
      <c r="AL908" s="101"/>
    </row>
    <row r="909" spans="13:38" x14ac:dyDescent="0.35">
      <c r="M909" s="101"/>
      <c r="N909" s="101"/>
      <c r="O909" s="101"/>
      <c r="P909" s="101"/>
      <c r="Q909" s="101"/>
      <c r="R909" s="101"/>
      <c r="S909" s="101"/>
      <c r="T909" s="101"/>
      <c r="AE909" s="101"/>
      <c r="AF909" s="101"/>
      <c r="AG909" s="101"/>
      <c r="AH909" s="101"/>
      <c r="AI909" s="101"/>
      <c r="AJ909" s="101"/>
      <c r="AK909" s="101"/>
      <c r="AL909" s="101"/>
    </row>
    <row r="910" spans="13:38" x14ac:dyDescent="0.35">
      <c r="M910" s="101"/>
      <c r="N910" s="101"/>
      <c r="O910" s="101"/>
      <c r="P910" s="101"/>
      <c r="Q910" s="101"/>
      <c r="R910" s="101"/>
      <c r="S910" s="101"/>
      <c r="T910" s="101"/>
      <c r="AE910" s="101"/>
      <c r="AF910" s="101"/>
      <c r="AG910" s="101"/>
      <c r="AH910" s="101"/>
      <c r="AI910" s="101"/>
      <c r="AJ910" s="101"/>
      <c r="AK910" s="101"/>
      <c r="AL910" s="101"/>
    </row>
    <row r="911" spans="13:38" x14ac:dyDescent="0.35">
      <c r="M911" s="101"/>
      <c r="N911" s="101"/>
      <c r="O911" s="101"/>
      <c r="P911" s="101"/>
      <c r="Q911" s="101"/>
      <c r="R911" s="101"/>
      <c r="S911" s="101"/>
      <c r="T911" s="101"/>
      <c r="AE911" s="101"/>
      <c r="AF911" s="101"/>
      <c r="AG911" s="101"/>
      <c r="AH911" s="101"/>
      <c r="AI911" s="101"/>
      <c r="AJ911" s="101"/>
      <c r="AK911" s="101"/>
      <c r="AL911" s="101"/>
    </row>
    <row r="912" spans="13:38" x14ac:dyDescent="0.35">
      <c r="M912" s="101"/>
      <c r="N912" s="101"/>
      <c r="O912" s="101"/>
      <c r="P912" s="101"/>
      <c r="Q912" s="101"/>
      <c r="R912" s="101"/>
      <c r="S912" s="101"/>
      <c r="T912" s="101"/>
      <c r="AE912" s="101"/>
      <c r="AF912" s="101"/>
      <c r="AG912" s="101"/>
      <c r="AH912" s="101"/>
      <c r="AI912" s="101"/>
      <c r="AJ912" s="101"/>
      <c r="AK912" s="101"/>
      <c r="AL912" s="101"/>
    </row>
    <row r="913" spans="13:38" x14ac:dyDescent="0.35">
      <c r="M913" s="101"/>
      <c r="N913" s="101"/>
      <c r="O913" s="101"/>
      <c r="P913" s="101"/>
      <c r="Q913" s="101"/>
      <c r="R913" s="101"/>
      <c r="S913" s="101"/>
      <c r="T913" s="101"/>
      <c r="AE913" s="101"/>
      <c r="AF913" s="101"/>
      <c r="AG913" s="101"/>
      <c r="AH913" s="101"/>
      <c r="AI913" s="101"/>
      <c r="AJ913" s="101"/>
      <c r="AK913" s="101"/>
      <c r="AL913" s="101"/>
    </row>
    <row r="914" spans="13:38" x14ac:dyDescent="0.35">
      <c r="M914" s="101"/>
      <c r="N914" s="101"/>
      <c r="O914" s="101"/>
      <c r="P914" s="101"/>
      <c r="Q914" s="101"/>
      <c r="R914" s="101"/>
      <c r="S914" s="101"/>
      <c r="T914" s="101"/>
      <c r="AE914" s="101"/>
      <c r="AF914" s="101"/>
      <c r="AG914" s="101"/>
      <c r="AH914" s="101"/>
      <c r="AI914" s="101"/>
      <c r="AJ914" s="101"/>
      <c r="AK914" s="101"/>
      <c r="AL914" s="101"/>
    </row>
    <row r="915" spans="13:38" x14ac:dyDescent="0.35">
      <c r="M915" s="101"/>
      <c r="N915" s="101"/>
      <c r="O915" s="101"/>
      <c r="P915" s="101"/>
      <c r="Q915" s="101"/>
      <c r="R915" s="101"/>
      <c r="S915" s="101"/>
      <c r="T915" s="101"/>
      <c r="AE915" s="101"/>
      <c r="AF915" s="101"/>
      <c r="AG915" s="101"/>
      <c r="AH915" s="101"/>
      <c r="AI915" s="101"/>
      <c r="AJ915" s="101"/>
      <c r="AK915" s="101"/>
      <c r="AL915" s="101"/>
    </row>
    <row r="916" spans="13:38" x14ac:dyDescent="0.35">
      <c r="M916" s="101"/>
      <c r="N916" s="101"/>
      <c r="O916" s="101"/>
      <c r="P916" s="101"/>
      <c r="Q916" s="101"/>
      <c r="R916" s="101"/>
      <c r="S916" s="101"/>
      <c r="T916" s="101"/>
      <c r="AE916" s="101"/>
      <c r="AF916" s="101"/>
      <c r="AG916" s="101"/>
      <c r="AH916" s="101"/>
      <c r="AI916" s="101"/>
      <c r="AJ916" s="101"/>
      <c r="AK916" s="101"/>
      <c r="AL916" s="101"/>
    </row>
    <row r="917" spans="13:38" x14ac:dyDescent="0.35">
      <c r="M917" s="101"/>
      <c r="N917" s="101"/>
      <c r="O917" s="101"/>
      <c r="P917" s="101"/>
      <c r="Q917" s="101"/>
      <c r="R917" s="101"/>
      <c r="S917" s="101"/>
      <c r="T917" s="101"/>
      <c r="AE917" s="101"/>
      <c r="AF917" s="101"/>
      <c r="AG917" s="101"/>
      <c r="AH917" s="101"/>
      <c r="AI917" s="101"/>
      <c r="AJ917" s="101"/>
      <c r="AK917" s="101"/>
      <c r="AL917" s="101"/>
    </row>
    <row r="918" spans="13:38" x14ac:dyDescent="0.35">
      <c r="M918" s="101"/>
      <c r="N918" s="101"/>
      <c r="O918" s="101"/>
      <c r="P918" s="101"/>
      <c r="Q918" s="101"/>
      <c r="R918" s="101"/>
      <c r="S918" s="101"/>
      <c r="T918" s="101"/>
      <c r="AE918" s="101"/>
      <c r="AF918" s="101"/>
      <c r="AG918" s="101"/>
      <c r="AH918" s="101"/>
      <c r="AI918" s="101"/>
      <c r="AJ918" s="101"/>
      <c r="AK918" s="101"/>
      <c r="AL918" s="101"/>
    </row>
    <row r="919" spans="13:38" x14ac:dyDescent="0.35">
      <c r="M919" s="101"/>
      <c r="N919" s="101"/>
      <c r="O919" s="101"/>
      <c r="P919" s="101"/>
      <c r="Q919" s="101"/>
      <c r="R919" s="101"/>
      <c r="S919" s="101"/>
      <c r="T919" s="101"/>
      <c r="AE919" s="101"/>
      <c r="AF919" s="101"/>
      <c r="AG919" s="101"/>
      <c r="AH919" s="101"/>
      <c r="AI919" s="101"/>
      <c r="AJ919" s="101"/>
      <c r="AK919" s="101"/>
      <c r="AL919" s="101"/>
    </row>
    <row r="920" spans="13:38" x14ac:dyDescent="0.35">
      <c r="M920" s="101"/>
      <c r="N920" s="101"/>
      <c r="O920" s="101"/>
      <c r="P920" s="101"/>
      <c r="Q920" s="101"/>
      <c r="R920" s="101"/>
      <c r="S920" s="101"/>
      <c r="T920" s="101"/>
      <c r="AE920" s="101"/>
      <c r="AF920" s="101"/>
      <c r="AG920" s="101"/>
      <c r="AH920" s="101"/>
      <c r="AI920" s="101"/>
      <c r="AJ920" s="101"/>
      <c r="AK920" s="101"/>
      <c r="AL920" s="101"/>
    </row>
    <row r="921" spans="13:38" x14ac:dyDescent="0.35">
      <c r="M921" s="101"/>
      <c r="N921" s="101"/>
      <c r="O921" s="101"/>
      <c r="P921" s="101"/>
      <c r="Q921" s="101"/>
      <c r="R921" s="101"/>
      <c r="S921" s="101"/>
      <c r="T921" s="101"/>
      <c r="AE921" s="101"/>
      <c r="AF921" s="101"/>
      <c r="AG921" s="101"/>
      <c r="AH921" s="101"/>
      <c r="AI921" s="101"/>
      <c r="AJ921" s="101"/>
      <c r="AK921" s="101"/>
      <c r="AL921" s="101"/>
    </row>
    <row r="922" spans="13:38" x14ac:dyDescent="0.35">
      <c r="M922" s="101"/>
      <c r="N922" s="101"/>
      <c r="O922" s="101"/>
      <c r="P922" s="101"/>
      <c r="Q922" s="101"/>
      <c r="R922" s="101"/>
      <c r="S922" s="101"/>
      <c r="T922" s="101"/>
      <c r="AE922" s="101"/>
      <c r="AF922" s="101"/>
      <c r="AG922" s="101"/>
      <c r="AH922" s="101"/>
      <c r="AI922" s="101"/>
      <c r="AJ922" s="101"/>
      <c r="AK922" s="101"/>
      <c r="AL922" s="101"/>
    </row>
    <row r="923" spans="13:38" x14ac:dyDescent="0.35">
      <c r="M923" s="101"/>
      <c r="N923" s="101"/>
      <c r="O923" s="101"/>
      <c r="P923" s="101"/>
      <c r="Q923" s="101"/>
      <c r="R923" s="101"/>
      <c r="S923" s="101"/>
      <c r="T923" s="101"/>
      <c r="AE923" s="101"/>
      <c r="AF923" s="101"/>
      <c r="AG923" s="101"/>
      <c r="AH923" s="101"/>
      <c r="AI923" s="101"/>
      <c r="AJ923" s="101"/>
      <c r="AK923" s="101"/>
      <c r="AL923" s="101"/>
    </row>
    <row r="924" spans="13:38" x14ac:dyDescent="0.35">
      <c r="M924" s="101"/>
      <c r="N924" s="101"/>
      <c r="O924" s="101"/>
      <c r="P924" s="101"/>
      <c r="Q924" s="101"/>
      <c r="R924" s="101"/>
      <c r="S924" s="101"/>
      <c r="T924" s="101"/>
      <c r="AE924" s="101"/>
      <c r="AF924" s="101"/>
      <c r="AG924" s="101"/>
      <c r="AH924" s="101"/>
      <c r="AI924" s="101"/>
      <c r="AJ924" s="101"/>
      <c r="AK924" s="101"/>
      <c r="AL924" s="101"/>
    </row>
    <row r="925" spans="13:38" x14ac:dyDescent="0.35">
      <c r="M925" s="101"/>
      <c r="N925" s="101"/>
      <c r="O925" s="101"/>
      <c r="P925" s="101"/>
      <c r="Q925" s="101"/>
      <c r="R925" s="101"/>
      <c r="S925" s="101"/>
      <c r="T925" s="101"/>
      <c r="AE925" s="101"/>
      <c r="AF925" s="101"/>
      <c r="AG925" s="101"/>
      <c r="AH925" s="101"/>
      <c r="AI925" s="101"/>
      <c r="AJ925" s="101"/>
      <c r="AK925" s="101"/>
      <c r="AL925" s="101"/>
    </row>
    <row r="926" spans="13:38" x14ac:dyDescent="0.35">
      <c r="M926" s="101"/>
      <c r="N926" s="101"/>
      <c r="O926" s="101"/>
      <c r="P926" s="101"/>
      <c r="Q926" s="101"/>
      <c r="R926" s="101"/>
      <c r="S926" s="101"/>
      <c r="T926" s="101"/>
      <c r="AE926" s="101"/>
      <c r="AF926" s="101"/>
      <c r="AG926" s="101"/>
      <c r="AH926" s="101"/>
      <c r="AI926" s="101"/>
      <c r="AJ926" s="101"/>
      <c r="AK926" s="101"/>
      <c r="AL926" s="101"/>
    </row>
    <row r="927" spans="13:38" x14ac:dyDescent="0.35">
      <c r="M927" s="101"/>
      <c r="N927" s="101"/>
      <c r="O927" s="101"/>
      <c r="P927" s="101"/>
      <c r="Q927" s="101"/>
      <c r="R927" s="101"/>
      <c r="S927" s="101"/>
      <c r="T927" s="101"/>
      <c r="AE927" s="101"/>
      <c r="AF927" s="101"/>
      <c r="AG927" s="101"/>
      <c r="AH927" s="101"/>
      <c r="AI927" s="101"/>
      <c r="AJ927" s="101"/>
      <c r="AK927" s="101"/>
      <c r="AL927" s="101"/>
    </row>
    <row r="928" spans="13:38" x14ac:dyDescent="0.35">
      <c r="M928" s="101"/>
      <c r="N928" s="101"/>
      <c r="O928" s="101"/>
      <c r="P928" s="101"/>
      <c r="Q928" s="101"/>
      <c r="R928" s="101"/>
      <c r="S928" s="101"/>
      <c r="T928" s="101"/>
      <c r="AE928" s="101"/>
      <c r="AF928" s="101"/>
      <c r="AG928" s="101"/>
      <c r="AH928" s="101"/>
      <c r="AI928" s="101"/>
      <c r="AJ928" s="101"/>
      <c r="AK928" s="101"/>
      <c r="AL928" s="101"/>
    </row>
    <row r="929" spans="13:38" x14ac:dyDescent="0.35">
      <c r="M929" s="101"/>
      <c r="N929" s="101"/>
      <c r="O929" s="101"/>
      <c r="P929" s="101"/>
      <c r="Q929" s="101"/>
      <c r="R929" s="101"/>
      <c r="S929" s="101"/>
      <c r="T929" s="101"/>
      <c r="AE929" s="101"/>
      <c r="AF929" s="101"/>
      <c r="AG929" s="101"/>
      <c r="AH929" s="101"/>
      <c r="AI929" s="101"/>
      <c r="AJ929" s="101"/>
      <c r="AK929" s="101"/>
      <c r="AL929" s="101"/>
    </row>
    <row r="930" spans="13:38" x14ac:dyDescent="0.35">
      <c r="M930" s="101"/>
      <c r="N930" s="101"/>
      <c r="O930" s="101"/>
      <c r="P930" s="101"/>
      <c r="Q930" s="101"/>
      <c r="R930" s="101"/>
      <c r="S930" s="101"/>
      <c r="T930" s="101"/>
      <c r="AE930" s="101"/>
      <c r="AF930" s="101"/>
      <c r="AG930" s="101"/>
      <c r="AH930" s="101"/>
      <c r="AI930" s="101"/>
      <c r="AJ930" s="101"/>
      <c r="AK930" s="101"/>
      <c r="AL930" s="101"/>
    </row>
    <row r="931" spans="13:38" x14ac:dyDescent="0.35">
      <c r="M931" s="101"/>
      <c r="N931" s="101"/>
      <c r="O931" s="101"/>
      <c r="P931" s="101"/>
      <c r="Q931" s="101"/>
      <c r="R931" s="101"/>
      <c r="S931" s="101"/>
      <c r="T931" s="101"/>
      <c r="AE931" s="101"/>
      <c r="AF931" s="101"/>
      <c r="AG931" s="101"/>
      <c r="AH931" s="101"/>
      <c r="AI931" s="101"/>
      <c r="AJ931" s="101"/>
      <c r="AK931" s="101"/>
      <c r="AL931" s="101"/>
    </row>
    <row r="932" spans="13:38" x14ac:dyDescent="0.35">
      <c r="M932" s="101"/>
      <c r="N932" s="101"/>
      <c r="O932" s="101"/>
      <c r="P932" s="101"/>
      <c r="Q932" s="101"/>
      <c r="R932" s="101"/>
      <c r="S932" s="101"/>
      <c r="T932" s="101"/>
      <c r="AE932" s="101"/>
      <c r="AF932" s="101"/>
      <c r="AG932" s="101"/>
      <c r="AH932" s="101"/>
      <c r="AI932" s="101"/>
      <c r="AJ932" s="101"/>
      <c r="AK932" s="101"/>
      <c r="AL932" s="101"/>
    </row>
    <row r="933" spans="13:38" x14ac:dyDescent="0.35">
      <c r="M933" s="101"/>
      <c r="N933" s="101"/>
      <c r="O933" s="101"/>
      <c r="P933" s="101"/>
      <c r="Q933" s="101"/>
      <c r="R933" s="101"/>
      <c r="S933" s="101"/>
      <c r="T933" s="101"/>
      <c r="AE933" s="101"/>
      <c r="AF933" s="101"/>
      <c r="AG933" s="101"/>
      <c r="AH933" s="101"/>
      <c r="AI933" s="101"/>
      <c r="AJ933" s="101"/>
      <c r="AK933" s="101"/>
      <c r="AL933" s="101"/>
    </row>
    <row r="934" spans="13:38" x14ac:dyDescent="0.35">
      <c r="M934" s="101"/>
      <c r="N934" s="101"/>
      <c r="O934" s="101"/>
      <c r="P934" s="101"/>
      <c r="Q934" s="101"/>
      <c r="R934" s="101"/>
      <c r="S934" s="101"/>
      <c r="T934" s="101"/>
      <c r="AE934" s="101"/>
      <c r="AF934" s="101"/>
      <c r="AG934" s="101"/>
      <c r="AH934" s="101"/>
      <c r="AI934" s="101"/>
      <c r="AJ934" s="101"/>
      <c r="AK934" s="101"/>
      <c r="AL934" s="101"/>
    </row>
    <row r="935" spans="13:38" x14ac:dyDescent="0.35">
      <c r="M935" s="101"/>
      <c r="N935" s="101"/>
      <c r="O935" s="101"/>
      <c r="P935" s="101"/>
      <c r="Q935" s="101"/>
      <c r="R935" s="101"/>
      <c r="S935" s="101"/>
      <c r="T935" s="101"/>
      <c r="AE935" s="101"/>
      <c r="AF935" s="101"/>
      <c r="AG935" s="101"/>
      <c r="AH935" s="101"/>
      <c r="AI935" s="101"/>
      <c r="AJ935" s="101"/>
      <c r="AK935" s="101"/>
      <c r="AL935" s="101"/>
    </row>
    <row r="936" spans="13:38" x14ac:dyDescent="0.35">
      <c r="M936" s="101"/>
      <c r="N936" s="101"/>
      <c r="O936" s="101"/>
      <c r="P936" s="101"/>
      <c r="Q936" s="101"/>
      <c r="R936" s="101"/>
      <c r="S936" s="101"/>
      <c r="T936" s="101"/>
      <c r="AE936" s="101"/>
      <c r="AF936" s="101"/>
      <c r="AG936" s="101"/>
      <c r="AH936" s="101"/>
      <c r="AI936" s="101"/>
      <c r="AJ936" s="101"/>
      <c r="AK936" s="101"/>
      <c r="AL936" s="101"/>
    </row>
    <row r="937" spans="13:38" x14ac:dyDescent="0.35">
      <c r="M937" s="101"/>
      <c r="N937" s="101"/>
      <c r="O937" s="101"/>
      <c r="P937" s="101"/>
      <c r="Q937" s="101"/>
      <c r="R937" s="101"/>
      <c r="S937" s="101"/>
      <c r="T937" s="101"/>
      <c r="AE937" s="101"/>
      <c r="AF937" s="101"/>
      <c r="AG937" s="101"/>
      <c r="AH937" s="101"/>
      <c r="AI937" s="101"/>
      <c r="AJ937" s="101"/>
      <c r="AK937" s="101"/>
      <c r="AL937" s="101"/>
    </row>
    <row r="938" spans="13:38" x14ac:dyDescent="0.35">
      <c r="M938" s="101"/>
      <c r="N938" s="101"/>
      <c r="O938" s="101"/>
      <c r="P938" s="101"/>
      <c r="Q938" s="101"/>
      <c r="R938" s="101"/>
      <c r="S938" s="101"/>
      <c r="T938" s="101"/>
      <c r="AE938" s="101"/>
      <c r="AF938" s="101"/>
      <c r="AG938" s="101"/>
      <c r="AH938" s="101"/>
      <c r="AI938" s="101"/>
      <c r="AJ938" s="101"/>
      <c r="AK938" s="101"/>
      <c r="AL938" s="101"/>
    </row>
    <row r="939" spans="13:38" x14ac:dyDescent="0.35">
      <c r="M939" s="101"/>
      <c r="N939" s="101"/>
      <c r="O939" s="101"/>
      <c r="P939" s="101"/>
      <c r="Q939" s="101"/>
      <c r="R939" s="101"/>
      <c r="S939" s="101"/>
      <c r="T939" s="101"/>
      <c r="AE939" s="101"/>
      <c r="AF939" s="101"/>
      <c r="AG939" s="101"/>
      <c r="AH939" s="101"/>
      <c r="AI939" s="101"/>
      <c r="AJ939" s="101"/>
      <c r="AK939" s="101"/>
      <c r="AL939" s="101"/>
    </row>
    <row r="940" spans="13:38" x14ac:dyDescent="0.35">
      <c r="M940" s="101"/>
      <c r="N940" s="101"/>
      <c r="O940" s="101"/>
      <c r="P940" s="101"/>
      <c r="Q940" s="101"/>
      <c r="R940" s="101"/>
      <c r="S940" s="101"/>
      <c r="T940" s="101"/>
      <c r="AE940" s="101"/>
      <c r="AF940" s="101"/>
      <c r="AG940" s="101"/>
      <c r="AH940" s="101"/>
      <c r="AI940" s="101"/>
      <c r="AJ940" s="101"/>
      <c r="AK940" s="101"/>
      <c r="AL940" s="101"/>
    </row>
    <row r="941" spans="13:38" x14ac:dyDescent="0.35">
      <c r="M941" s="101"/>
      <c r="N941" s="101"/>
      <c r="O941" s="101"/>
      <c r="P941" s="101"/>
      <c r="Q941" s="101"/>
      <c r="R941" s="101"/>
      <c r="S941" s="101"/>
      <c r="T941" s="101"/>
      <c r="AE941" s="101"/>
      <c r="AF941" s="101"/>
      <c r="AG941" s="101"/>
      <c r="AH941" s="101"/>
      <c r="AI941" s="101"/>
      <c r="AJ941" s="101"/>
      <c r="AK941" s="101"/>
      <c r="AL941" s="101"/>
    </row>
    <row r="942" spans="13:38" x14ac:dyDescent="0.35">
      <c r="M942" s="101"/>
      <c r="N942" s="101"/>
      <c r="O942" s="101"/>
      <c r="P942" s="101"/>
      <c r="Q942" s="101"/>
      <c r="R942" s="101"/>
      <c r="S942" s="101"/>
      <c r="T942" s="101"/>
      <c r="AE942" s="101"/>
      <c r="AF942" s="101"/>
      <c r="AG942" s="101"/>
      <c r="AH942" s="101"/>
      <c r="AI942" s="101"/>
      <c r="AJ942" s="101"/>
      <c r="AK942" s="101"/>
      <c r="AL942" s="101"/>
    </row>
    <row r="943" spans="13:38" x14ac:dyDescent="0.35">
      <c r="M943" s="101"/>
      <c r="N943" s="101"/>
      <c r="O943" s="101"/>
      <c r="P943" s="101"/>
      <c r="Q943" s="101"/>
      <c r="R943" s="101"/>
      <c r="S943" s="101"/>
      <c r="T943" s="101"/>
      <c r="AE943" s="101"/>
      <c r="AF943" s="101"/>
      <c r="AG943" s="101"/>
      <c r="AH943" s="101"/>
      <c r="AI943" s="101"/>
      <c r="AJ943" s="101"/>
      <c r="AK943" s="101"/>
      <c r="AL943" s="101"/>
    </row>
    <row r="944" spans="13:38" x14ac:dyDescent="0.35">
      <c r="M944" s="101"/>
      <c r="N944" s="101"/>
      <c r="O944" s="101"/>
      <c r="P944" s="101"/>
      <c r="Q944" s="101"/>
      <c r="R944" s="101"/>
      <c r="S944" s="101"/>
      <c r="T944" s="101"/>
      <c r="AE944" s="101"/>
      <c r="AF944" s="101"/>
      <c r="AG944" s="101"/>
      <c r="AH944" s="101"/>
      <c r="AI944" s="101"/>
      <c r="AJ944" s="101"/>
      <c r="AK944" s="101"/>
      <c r="AL944" s="101"/>
    </row>
    <row r="945" spans="13:38" x14ac:dyDescent="0.35">
      <c r="M945" s="101"/>
      <c r="N945" s="101"/>
      <c r="O945" s="101"/>
      <c r="P945" s="101"/>
      <c r="Q945" s="101"/>
      <c r="R945" s="101"/>
      <c r="S945" s="101"/>
      <c r="T945" s="101"/>
      <c r="AE945" s="101"/>
      <c r="AF945" s="101"/>
      <c r="AG945" s="101"/>
      <c r="AH945" s="101"/>
      <c r="AI945" s="101"/>
      <c r="AJ945" s="101"/>
      <c r="AK945" s="101"/>
      <c r="AL945" s="101"/>
    </row>
    <row r="946" spans="13:38" x14ac:dyDescent="0.35">
      <c r="M946" s="101"/>
      <c r="N946" s="101"/>
      <c r="O946" s="101"/>
      <c r="P946" s="101"/>
      <c r="Q946" s="101"/>
      <c r="R946" s="101"/>
      <c r="S946" s="101"/>
      <c r="T946" s="101"/>
      <c r="AE946" s="101"/>
      <c r="AF946" s="101"/>
      <c r="AG946" s="101"/>
      <c r="AH946" s="101"/>
      <c r="AI946" s="101"/>
      <c r="AJ946" s="101"/>
      <c r="AK946" s="101"/>
      <c r="AL946" s="101"/>
    </row>
    <row r="947" spans="13:38" x14ac:dyDescent="0.35">
      <c r="M947" s="101"/>
      <c r="N947" s="101"/>
      <c r="O947" s="101"/>
      <c r="P947" s="101"/>
      <c r="Q947" s="101"/>
      <c r="R947" s="101"/>
      <c r="S947" s="101"/>
      <c r="T947" s="101"/>
      <c r="AE947" s="101"/>
      <c r="AF947" s="101"/>
      <c r="AG947" s="101"/>
      <c r="AH947" s="101"/>
      <c r="AI947" s="101"/>
      <c r="AJ947" s="101"/>
      <c r="AK947" s="101"/>
      <c r="AL947" s="101"/>
    </row>
    <row r="948" spans="13:38" x14ac:dyDescent="0.35">
      <c r="M948" s="101"/>
      <c r="N948" s="101"/>
      <c r="O948" s="101"/>
      <c r="P948" s="101"/>
      <c r="Q948" s="101"/>
      <c r="R948" s="101"/>
      <c r="S948" s="101"/>
      <c r="T948" s="101"/>
      <c r="AE948" s="101"/>
      <c r="AF948" s="101"/>
      <c r="AG948" s="101"/>
      <c r="AH948" s="101"/>
      <c r="AI948" s="101"/>
      <c r="AJ948" s="101"/>
      <c r="AK948" s="101"/>
      <c r="AL948" s="101"/>
    </row>
    <row r="949" spans="13:38" x14ac:dyDescent="0.35">
      <c r="M949" s="101"/>
      <c r="N949" s="101"/>
      <c r="O949" s="101"/>
      <c r="P949" s="101"/>
      <c r="Q949" s="101"/>
      <c r="R949" s="101"/>
      <c r="S949" s="101"/>
      <c r="T949" s="101"/>
      <c r="AE949" s="101"/>
      <c r="AF949" s="101"/>
      <c r="AG949" s="101"/>
      <c r="AH949" s="101"/>
      <c r="AI949" s="101"/>
      <c r="AJ949" s="101"/>
      <c r="AK949" s="101"/>
      <c r="AL949" s="101"/>
    </row>
    <row r="950" spans="13:38" x14ac:dyDescent="0.35">
      <c r="M950" s="101"/>
      <c r="N950" s="101"/>
      <c r="O950" s="101"/>
      <c r="P950" s="101"/>
      <c r="Q950" s="101"/>
      <c r="R950" s="101"/>
      <c r="S950" s="101"/>
      <c r="T950" s="101"/>
      <c r="AE950" s="101"/>
      <c r="AF950" s="101"/>
      <c r="AG950" s="101"/>
      <c r="AH950" s="101"/>
      <c r="AI950" s="101"/>
      <c r="AJ950" s="101"/>
      <c r="AK950" s="101"/>
      <c r="AL950" s="101"/>
    </row>
    <row r="951" spans="13:38" x14ac:dyDescent="0.35">
      <c r="M951" s="101"/>
      <c r="N951" s="101"/>
      <c r="O951" s="101"/>
      <c r="P951" s="101"/>
      <c r="Q951" s="101"/>
      <c r="R951" s="101"/>
      <c r="S951" s="101"/>
      <c r="T951" s="101"/>
      <c r="AE951" s="101"/>
      <c r="AF951" s="101"/>
      <c r="AG951" s="101"/>
      <c r="AH951" s="101"/>
      <c r="AI951" s="101"/>
      <c r="AJ951" s="101"/>
      <c r="AK951" s="101"/>
      <c r="AL951" s="101"/>
    </row>
    <row r="952" spans="13:38" x14ac:dyDescent="0.35">
      <c r="M952" s="101"/>
      <c r="N952" s="101"/>
      <c r="O952" s="101"/>
      <c r="P952" s="101"/>
      <c r="Q952" s="101"/>
      <c r="R952" s="101"/>
      <c r="S952" s="101"/>
      <c r="T952" s="101"/>
      <c r="AE952" s="101"/>
      <c r="AF952" s="101"/>
      <c r="AG952" s="101"/>
      <c r="AH952" s="101"/>
      <c r="AI952" s="101"/>
      <c r="AJ952" s="101"/>
      <c r="AK952" s="101"/>
      <c r="AL952" s="101"/>
    </row>
    <row r="953" spans="13:38" x14ac:dyDescent="0.35">
      <c r="M953" s="101"/>
      <c r="N953" s="101"/>
      <c r="O953" s="101"/>
      <c r="P953" s="101"/>
      <c r="Q953" s="101"/>
      <c r="R953" s="101"/>
      <c r="S953" s="101"/>
      <c r="T953" s="101"/>
      <c r="AE953" s="101"/>
      <c r="AF953" s="101"/>
      <c r="AG953" s="101"/>
      <c r="AH953" s="101"/>
      <c r="AI953" s="101"/>
      <c r="AJ953" s="101"/>
      <c r="AK953" s="101"/>
      <c r="AL953" s="101"/>
    </row>
    <row r="954" spans="13:38" x14ac:dyDescent="0.35">
      <c r="M954" s="101"/>
      <c r="N954" s="101"/>
      <c r="O954" s="101"/>
      <c r="P954" s="101"/>
      <c r="Q954" s="101"/>
      <c r="R954" s="101"/>
      <c r="S954" s="101"/>
      <c r="T954" s="101"/>
      <c r="AE954" s="101"/>
      <c r="AF954" s="101"/>
      <c r="AG954" s="101"/>
      <c r="AH954" s="101"/>
      <c r="AI954" s="101"/>
      <c r="AJ954" s="101"/>
      <c r="AK954" s="101"/>
      <c r="AL954" s="101"/>
    </row>
    <row r="955" spans="13:38" x14ac:dyDescent="0.35">
      <c r="M955" s="101"/>
      <c r="N955" s="101"/>
      <c r="O955" s="101"/>
      <c r="P955" s="101"/>
      <c r="Q955" s="101"/>
      <c r="R955" s="101"/>
      <c r="S955" s="101"/>
      <c r="T955" s="101"/>
      <c r="AE955" s="101"/>
      <c r="AF955" s="101"/>
      <c r="AG955" s="101"/>
      <c r="AH955" s="101"/>
      <c r="AI955" s="101"/>
      <c r="AJ955" s="101"/>
      <c r="AK955" s="101"/>
      <c r="AL955" s="101"/>
    </row>
    <row r="956" spans="13:38" x14ac:dyDescent="0.35">
      <c r="M956" s="101"/>
      <c r="N956" s="101"/>
      <c r="O956" s="101"/>
      <c r="P956" s="101"/>
      <c r="Q956" s="101"/>
      <c r="R956" s="101"/>
      <c r="S956" s="101"/>
      <c r="T956" s="101"/>
      <c r="AE956" s="101"/>
      <c r="AF956" s="101"/>
      <c r="AG956" s="101"/>
      <c r="AH956" s="101"/>
      <c r="AI956" s="101"/>
      <c r="AJ956" s="101"/>
      <c r="AK956" s="101"/>
      <c r="AL956" s="101"/>
    </row>
    <row r="957" spans="13:38" x14ac:dyDescent="0.35">
      <c r="M957" s="101"/>
      <c r="N957" s="101"/>
      <c r="O957" s="101"/>
      <c r="P957" s="101"/>
      <c r="Q957" s="101"/>
      <c r="R957" s="101"/>
      <c r="S957" s="101"/>
      <c r="T957" s="101"/>
      <c r="AE957" s="101"/>
      <c r="AF957" s="101"/>
      <c r="AG957" s="101"/>
      <c r="AH957" s="101"/>
      <c r="AI957" s="101"/>
      <c r="AJ957" s="101"/>
      <c r="AK957" s="101"/>
      <c r="AL957" s="101"/>
    </row>
    <row r="958" spans="13:38" x14ac:dyDescent="0.35">
      <c r="M958" s="101"/>
      <c r="N958" s="101"/>
      <c r="O958" s="101"/>
      <c r="P958" s="101"/>
      <c r="Q958" s="101"/>
      <c r="R958" s="101"/>
      <c r="S958" s="101"/>
      <c r="T958" s="101"/>
      <c r="AE958" s="101"/>
      <c r="AF958" s="101"/>
      <c r="AG958" s="101"/>
      <c r="AH958" s="101"/>
      <c r="AI958" s="101"/>
      <c r="AJ958" s="101"/>
      <c r="AK958" s="101"/>
      <c r="AL958" s="101"/>
    </row>
    <row r="959" spans="13:38" x14ac:dyDescent="0.35">
      <c r="M959" s="101"/>
      <c r="N959" s="101"/>
      <c r="O959" s="101"/>
      <c r="P959" s="101"/>
      <c r="Q959" s="101"/>
      <c r="R959" s="101"/>
      <c r="S959" s="101"/>
      <c r="T959" s="101"/>
      <c r="AE959" s="101"/>
      <c r="AF959" s="101"/>
      <c r="AG959" s="101"/>
      <c r="AH959" s="101"/>
      <c r="AI959" s="101"/>
      <c r="AJ959" s="101"/>
      <c r="AK959" s="101"/>
      <c r="AL959" s="101"/>
    </row>
    <row r="960" spans="13:38" x14ac:dyDescent="0.35">
      <c r="M960" s="101"/>
      <c r="N960" s="101"/>
      <c r="O960" s="101"/>
      <c r="P960" s="101"/>
      <c r="Q960" s="101"/>
      <c r="R960" s="101"/>
      <c r="S960" s="101"/>
      <c r="T960" s="101"/>
      <c r="AE960" s="101"/>
      <c r="AF960" s="101"/>
      <c r="AG960" s="101"/>
      <c r="AH960" s="101"/>
      <c r="AI960" s="101"/>
      <c r="AJ960" s="101"/>
      <c r="AK960" s="101"/>
      <c r="AL960" s="101"/>
    </row>
    <row r="961" spans="13:38" x14ac:dyDescent="0.35">
      <c r="M961" s="101"/>
      <c r="N961" s="101"/>
      <c r="O961" s="101"/>
      <c r="P961" s="101"/>
      <c r="Q961" s="101"/>
      <c r="R961" s="101"/>
      <c r="S961" s="101"/>
      <c r="T961" s="101"/>
      <c r="AE961" s="101"/>
      <c r="AF961" s="101"/>
      <c r="AG961" s="101"/>
      <c r="AH961" s="101"/>
      <c r="AI961" s="101"/>
      <c r="AJ961" s="101"/>
      <c r="AK961" s="101"/>
      <c r="AL961" s="101"/>
    </row>
    <row r="962" spans="13:38" x14ac:dyDescent="0.35">
      <c r="M962" s="101"/>
      <c r="N962" s="101"/>
      <c r="O962" s="101"/>
      <c r="P962" s="101"/>
      <c r="Q962" s="101"/>
      <c r="R962" s="101"/>
      <c r="S962" s="101"/>
      <c r="T962" s="101"/>
      <c r="AE962" s="101"/>
      <c r="AF962" s="101"/>
      <c r="AG962" s="101"/>
      <c r="AH962" s="101"/>
      <c r="AI962" s="101"/>
      <c r="AJ962" s="101"/>
      <c r="AK962" s="101"/>
      <c r="AL962" s="101"/>
    </row>
    <row r="963" spans="13:38" x14ac:dyDescent="0.35">
      <c r="M963" s="101"/>
      <c r="N963" s="101"/>
      <c r="O963" s="101"/>
      <c r="P963" s="101"/>
      <c r="Q963" s="101"/>
      <c r="R963" s="101"/>
      <c r="S963" s="101"/>
      <c r="T963" s="101"/>
      <c r="AE963" s="101"/>
      <c r="AF963" s="101"/>
      <c r="AG963" s="101"/>
      <c r="AH963" s="101"/>
      <c r="AI963" s="101"/>
      <c r="AJ963" s="101"/>
      <c r="AK963" s="101"/>
      <c r="AL963" s="101"/>
    </row>
    <row r="964" spans="13:38" x14ac:dyDescent="0.35">
      <c r="M964" s="101"/>
      <c r="N964" s="101"/>
      <c r="O964" s="101"/>
      <c r="P964" s="101"/>
      <c r="Q964" s="101"/>
      <c r="R964" s="101"/>
      <c r="S964" s="101"/>
      <c r="T964" s="101"/>
      <c r="AE964" s="101"/>
      <c r="AF964" s="101"/>
      <c r="AG964" s="101"/>
      <c r="AH964" s="101"/>
      <c r="AI964" s="101"/>
      <c r="AJ964" s="101"/>
      <c r="AK964" s="101"/>
      <c r="AL964" s="101"/>
    </row>
    <row r="965" spans="13:38" x14ac:dyDescent="0.35">
      <c r="M965" s="101"/>
      <c r="N965" s="101"/>
      <c r="O965" s="101"/>
      <c r="P965" s="101"/>
      <c r="Q965" s="101"/>
      <c r="R965" s="101"/>
      <c r="S965" s="101"/>
      <c r="T965" s="101"/>
      <c r="AE965" s="101"/>
      <c r="AF965" s="101"/>
      <c r="AG965" s="101"/>
      <c r="AH965" s="101"/>
      <c r="AI965" s="101"/>
      <c r="AJ965" s="101"/>
      <c r="AK965" s="101"/>
      <c r="AL965" s="101"/>
    </row>
    <row r="966" spans="13:38" x14ac:dyDescent="0.35">
      <c r="M966" s="101"/>
      <c r="N966" s="101"/>
      <c r="O966" s="101"/>
      <c r="P966" s="101"/>
      <c r="Q966" s="101"/>
      <c r="R966" s="101"/>
      <c r="S966" s="101"/>
      <c r="T966" s="101"/>
      <c r="AE966" s="101"/>
      <c r="AF966" s="101"/>
      <c r="AG966" s="101"/>
      <c r="AH966" s="101"/>
      <c r="AI966" s="101"/>
      <c r="AJ966" s="101"/>
      <c r="AK966" s="101"/>
      <c r="AL966" s="101"/>
    </row>
    <row r="967" spans="13:38" x14ac:dyDescent="0.35">
      <c r="M967" s="101"/>
      <c r="N967" s="101"/>
      <c r="O967" s="101"/>
      <c r="P967" s="101"/>
      <c r="Q967" s="101"/>
      <c r="R967" s="101"/>
      <c r="S967" s="101"/>
      <c r="T967" s="101"/>
      <c r="AE967" s="101"/>
      <c r="AF967" s="101"/>
      <c r="AG967" s="101"/>
      <c r="AH967" s="101"/>
      <c r="AI967" s="101"/>
      <c r="AJ967" s="101"/>
      <c r="AK967" s="101"/>
      <c r="AL967" s="101"/>
    </row>
    <row r="968" spans="13:38" x14ac:dyDescent="0.35">
      <c r="M968" s="101"/>
      <c r="N968" s="101"/>
      <c r="O968" s="101"/>
      <c r="P968" s="101"/>
      <c r="Q968" s="101"/>
      <c r="R968" s="101"/>
      <c r="S968" s="101"/>
      <c r="T968" s="101"/>
      <c r="AE968" s="101"/>
      <c r="AF968" s="101"/>
      <c r="AG968" s="101"/>
      <c r="AH968" s="101"/>
      <c r="AI968" s="101"/>
      <c r="AJ968" s="101"/>
      <c r="AK968" s="101"/>
      <c r="AL968" s="101"/>
    </row>
    <row r="969" spans="13:38" x14ac:dyDescent="0.35">
      <c r="M969" s="101"/>
      <c r="N969" s="101"/>
      <c r="O969" s="101"/>
      <c r="P969" s="101"/>
      <c r="Q969" s="101"/>
      <c r="R969" s="101"/>
      <c r="S969" s="101"/>
      <c r="T969" s="101"/>
      <c r="AE969" s="101"/>
      <c r="AF969" s="101"/>
      <c r="AG969" s="101"/>
      <c r="AH969" s="101"/>
      <c r="AI969" s="101"/>
      <c r="AJ969" s="101"/>
      <c r="AK969" s="101"/>
      <c r="AL969" s="101"/>
    </row>
    <row r="970" spans="13:38" x14ac:dyDescent="0.35">
      <c r="M970" s="101"/>
      <c r="N970" s="101"/>
      <c r="O970" s="101"/>
      <c r="P970" s="101"/>
      <c r="Q970" s="101"/>
      <c r="R970" s="101"/>
      <c r="S970" s="101"/>
      <c r="T970" s="101"/>
      <c r="AE970" s="101"/>
      <c r="AF970" s="101"/>
      <c r="AG970" s="101"/>
      <c r="AH970" s="101"/>
      <c r="AI970" s="101"/>
      <c r="AJ970" s="101"/>
      <c r="AK970" s="101"/>
      <c r="AL970" s="101"/>
    </row>
    <row r="971" spans="13:38" x14ac:dyDescent="0.35">
      <c r="M971" s="101"/>
      <c r="N971" s="101"/>
      <c r="O971" s="101"/>
      <c r="P971" s="101"/>
      <c r="Q971" s="101"/>
      <c r="R971" s="101"/>
      <c r="S971" s="101"/>
      <c r="T971" s="101"/>
      <c r="AE971" s="101"/>
      <c r="AF971" s="101"/>
      <c r="AG971" s="101"/>
      <c r="AH971" s="101"/>
      <c r="AI971" s="101"/>
      <c r="AJ971" s="101"/>
      <c r="AK971" s="101"/>
      <c r="AL971" s="101"/>
    </row>
    <row r="972" spans="13:38" x14ac:dyDescent="0.35">
      <c r="M972" s="101"/>
      <c r="N972" s="101"/>
      <c r="O972" s="101"/>
      <c r="P972" s="101"/>
      <c r="Q972" s="101"/>
      <c r="R972" s="101"/>
      <c r="S972" s="101"/>
      <c r="T972" s="101"/>
      <c r="AE972" s="101"/>
      <c r="AF972" s="101"/>
      <c r="AG972" s="101"/>
      <c r="AH972" s="101"/>
      <c r="AI972" s="101"/>
      <c r="AJ972" s="101"/>
      <c r="AK972" s="101"/>
      <c r="AL972" s="101"/>
    </row>
    <row r="973" spans="13:38" x14ac:dyDescent="0.35">
      <c r="M973" s="101"/>
      <c r="N973" s="101"/>
      <c r="O973" s="101"/>
      <c r="P973" s="101"/>
      <c r="Q973" s="101"/>
      <c r="R973" s="101"/>
      <c r="S973" s="101"/>
      <c r="T973" s="101"/>
      <c r="AE973" s="101"/>
      <c r="AF973" s="101"/>
      <c r="AG973" s="101"/>
      <c r="AH973" s="101"/>
      <c r="AI973" s="101"/>
      <c r="AJ973" s="101"/>
      <c r="AK973" s="101"/>
      <c r="AL973" s="101"/>
    </row>
    <row r="974" spans="13:38" x14ac:dyDescent="0.35">
      <c r="M974" s="101"/>
      <c r="N974" s="101"/>
      <c r="O974" s="101"/>
      <c r="P974" s="101"/>
      <c r="Q974" s="101"/>
      <c r="R974" s="101"/>
      <c r="S974" s="101"/>
      <c r="T974" s="101"/>
      <c r="AE974" s="101"/>
      <c r="AF974" s="101"/>
      <c r="AG974" s="101"/>
      <c r="AH974" s="101"/>
      <c r="AI974" s="101"/>
      <c r="AJ974" s="101"/>
      <c r="AK974" s="101"/>
      <c r="AL974" s="101"/>
    </row>
    <row r="975" spans="13:38" x14ac:dyDescent="0.35">
      <c r="M975" s="101"/>
      <c r="N975" s="101"/>
      <c r="O975" s="101"/>
      <c r="P975" s="101"/>
      <c r="Q975" s="101"/>
      <c r="R975" s="101"/>
      <c r="S975" s="101"/>
      <c r="T975" s="101"/>
      <c r="AE975" s="101"/>
      <c r="AF975" s="101"/>
      <c r="AG975" s="101"/>
      <c r="AH975" s="101"/>
      <c r="AI975" s="101"/>
      <c r="AJ975" s="101"/>
      <c r="AK975" s="101"/>
      <c r="AL975" s="101"/>
    </row>
    <row r="976" spans="13:38" x14ac:dyDescent="0.35">
      <c r="M976" s="101"/>
      <c r="N976" s="101"/>
      <c r="O976" s="101"/>
      <c r="P976" s="101"/>
      <c r="Q976" s="101"/>
      <c r="R976" s="101"/>
      <c r="S976" s="101"/>
      <c r="T976" s="101"/>
      <c r="AE976" s="101"/>
      <c r="AF976" s="101"/>
      <c r="AG976" s="101"/>
      <c r="AH976" s="101"/>
      <c r="AI976" s="101"/>
      <c r="AJ976" s="101"/>
      <c r="AK976" s="101"/>
      <c r="AL976" s="101"/>
    </row>
    <row r="977" spans="13:38" x14ac:dyDescent="0.35">
      <c r="M977" s="101"/>
      <c r="N977" s="101"/>
      <c r="O977" s="101"/>
      <c r="P977" s="101"/>
      <c r="Q977" s="101"/>
      <c r="R977" s="101"/>
      <c r="S977" s="101"/>
      <c r="T977" s="101"/>
      <c r="AE977" s="101"/>
      <c r="AF977" s="101"/>
      <c r="AG977" s="101"/>
      <c r="AH977" s="101"/>
      <c r="AI977" s="101"/>
      <c r="AJ977" s="101"/>
      <c r="AK977" s="101"/>
      <c r="AL977" s="101"/>
    </row>
    <row r="978" spans="13:38" x14ac:dyDescent="0.35">
      <c r="M978" s="101"/>
      <c r="N978" s="101"/>
      <c r="O978" s="101"/>
      <c r="P978" s="101"/>
      <c r="Q978" s="101"/>
      <c r="R978" s="101"/>
      <c r="S978" s="101"/>
      <c r="T978" s="101"/>
      <c r="AE978" s="101"/>
      <c r="AF978" s="101"/>
      <c r="AG978" s="101"/>
      <c r="AH978" s="101"/>
      <c r="AI978" s="101"/>
      <c r="AJ978" s="101"/>
      <c r="AK978" s="101"/>
      <c r="AL978" s="101"/>
    </row>
    <row r="979" spans="13:38" x14ac:dyDescent="0.35">
      <c r="M979" s="101"/>
      <c r="N979" s="101"/>
      <c r="O979" s="101"/>
      <c r="P979" s="101"/>
      <c r="Q979" s="101"/>
      <c r="R979" s="101"/>
      <c r="S979" s="101"/>
      <c r="T979" s="101"/>
      <c r="AE979" s="101"/>
      <c r="AF979" s="101"/>
      <c r="AG979" s="101"/>
      <c r="AH979" s="101"/>
      <c r="AI979" s="101"/>
      <c r="AJ979" s="101"/>
      <c r="AK979" s="101"/>
      <c r="AL979" s="101"/>
    </row>
    <row r="980" spans="13:38" x14ac:dyDescent="0.35">
      <c r="M980" s="101"/>
      <c r="N980" s="101"/>
      <c r="O980" s="101"/>
      <c r="P980" s="101"/>
      <c r="Q980" s="101"/>
      <c r="R980" s="101"/>
      <c r="S980" s="101"/>
      <c r="T980" s="101"/>
      <c r="AE980" s="101"/>
      <c r="AF980" s="101"/>
      <c r="AG980" s="101"/>
      <c r="AH980" s="101"/>
      <c r="AI980" s="101"/>
      <c r="AJ980" s="101"/>
      <c r="AK980" s="101"/>
      <c r="AL980" s="101"/>
    </row>
    <row r="981" spans="13:38" x14ac:dyDescent="0.35">
      <c r="M981" s="101"/>
      <c r="N981" s="101"/>
      <c r="O981" s="101"/>
      <c r="P981" s="101"/>
      <c r="Q981" s="101"/>
      <c r="R981" s="101"/>
      <c r="S981" s="101"/>
      <c r="T981" s="101"/>
      <c r="AE981" s="101"/>
      <c r="AF981" s="101"/>
      <c r="AG981" s="101"/>
      <c r="AH981" s="101"/>
      <c r="AI981" s="101"/>
      <c r="AJ981" s="101"/>
      <c r="AK981" s="101"/>
      <c r="AL981" s="101"/>
    </row>
    <row r="982" spans="13:38" x14ac:dyDescent="0.35">
      <c r="M982" s="101"/>
      <c r="N982" s="101"/>
      <c r="O982" s="101"/>
      <c r="P982" s="101"/>
      <c r="Q982" s="101"/>
      <c r="R982" s="101"/>
      <c r="S982" s="101"/>
      <c r="T982" s="101"/>
      <c r="AE982" s="101"/>
      <c r="AF982" s="101"/>
      <c r="AG982" s="101"/>
      <c r="AH982" s="101"/>
      <c r="AI982" s="101"/>
      <c r="AJ982" s="101"/>
      <c r="AK982" s="101"/>
      <c r="AL982" s="101"/>
    </row>
    <row r="983" spans="13:38" x14ac:dyDescent="0.35">
      <c r="M983" s="101"/>
      <c r="N983" s="101"/>
      <c r="O983" s="101"/>
      <c r="P983" s="101"/>
      <c r="Q983" s="101"/>
      <c r="R983" s="101"/>
      <c r="S983" s="101"/>
      <c r="T983" s="101"/>
      <c r="AE983" s="101"/>
      <c r="AF983" s="101"/>
      <c r="AG983" s="101"/>
      <c r="AH983" s="101"/>
      <c r="AI983" s="101"/>
      <c r="AJ983" s="101"/>
      <c r="AK983" s="101"/>
      <c r="AL983" s="101"/>
    </row>
    <row r="984" spans="13:38" x14ac:dyDescent="0.35">
      <c r="M984" s="101"/>
      <c r="N984" s="101"/>
      <c r="O984" s="101"/>
      <c r="P984" s="101"/>
      <c r="Q984" s="101"/>
      <c r="R984" s="101"/>
      <c r="S984" s="101"/>
      <c r="T984" s="101"/>
      <c r="AE984" s="101"/>
      <c r="AF984" s="101"/>
      <c r="AG984" s="101"/>
      <c r="AH984" s="101"/>
      <c r="AI984" s="101"/>
      <c r="AJ984" s="101"/>
      <c r="AK984" s="101"/>
      <c r="AL984" s="101"/>
    </row>
    <row r="985" spans="13:38" x14ac:dyDescent="0.35">
      <c r="M985" s="101"/>
      <c r="N985" s="101"/>
      <c r="O985" s="101"/>
      <c r="P985" s="101"/>
      <c r="Q985" s="101"/>
      <c r="R985" s="101"/>
      <c r="S985" s="101"/>
      <c r="T985" s="101"/>
      <c r="AE985" s="101"/>
      <c r="AF985" s="101"/>
      <c r="AG985" s="101"/>
      <c r="AH985" s="101"/>
      <c r="AI985" s="101"/>
      <c r="AJ985" s="101"/>
      <c r="AK985" s="101"/>
      <c r="AL985" s="101"/>
    </row>
    <row r="986" spans="13:38" x14ac:dyDescent="0.35">
      <c r="M986" s="101"/>
      <c r="N986" s="101"/>
      <c r="O986" s="101"/>
      <c r="P986" s="101"/>
      <c r="Q986" s="101"/>
      <c r="R986" s="101"/>
      <c r="S986" s="101"/>
      <c r="T986" s="101"/>
      <c r="AE986" s="101"/>
      <c r="AF986" s="101"/>
      <c r="AG986" s="101"/>
      <c r="AH986" s="101"/>
      <c r="AI986" s="101"/>
      <c r="AJ986" s="101"/>
      <c r="AK986" s="101"/>
      <c r="AL986" s="101"/>
    </row>
    <row r="987" spans="13:38" x14ac:dyDescent="0.35">
      <c r="M987" s="101"/>
      <c r="N987" s="101"/>
      <c r="O987" s="101"/>
      <c r="P987" s="101"/>
      <c r="Q987" s="101"/>
      <c r="R987" s="101"/>
      <c r="S987" s="101"/>
      <c r="T987" s="101"/>
      <c r="AE987" s="101"/>
      <c r="AF987" s="101"/>
      <c r="AG987" s="101"/>
      <c r="AH987" s="101"/>
      <c r="AI987" s="101"/>
      <c r="AJ987" s="101"/>
      <c r="AK987" s="101"/>
      <c r="AL987" s="101"/>
    </row>
    <row r="988" spans="13:38" x14ac:dyDescent="0.35">
      <c r="M988" s="101"/>
      <c r="N988" s="101"/>
      <c r="O988" s="101"/>
      <c r="P988" s="101"/>
      <c r="Q988" s="101"/>
      <c r="R988" s="101"/>
      <c r="S988" s="101"/>
      <c r="T988" s="101"/>
      <c r="AE988" s="101"/>
      <c r="AF988" s="101"/>
      <c r="AG988" s="101"/>
      <c r="AH988" s="101"/>
      <c r="AI988" s="101"/>
      <c r="AJ988" s="101"/>
      <c r="AK988" s="101"/>
      <c r="AL988" s="101"/>
    </row>
    <row r="989" spans="13:38" x14ac:dyDescent="0.35">
      <c r="M989" s="101"/>
      <c r="N989" s="101"/>
      <c r="O989" s="101"/>
      <c r="P989" s="101"/>
      <c r="Q989" s="101"/>
      <c r="R989" s="101"/>
      <c r="S989" s="101"/>
      <c r="T989" s="101"/>
      <c r="AE989" s="101"/>
      <c r="AF989" s="101"/>
      <c r="AG989" s="101"/>
      <c r="AH989" s="101"/>
      <c r="AI989" s="101"/>
      <c r="AJ989" s="101"/>
      <c r="AK989" s="101"/>
      <c r="AL989" s="101"/>
    </row>
    <row r="990" spans="13:38" x14ac:dyDescent="0.35">
      <c r="M990" s="101"/>
      <c r="N990" s="101"/>
      <c r="O990" s="101"/>
      <c r="P990" s="101"/>
      <c r="Q990" s="101"/>
      <c r="R990" s="101"/>
      <c r="S990" s="101"/>
      <c r="T990" s="101"/>
      <c r="AE990" s="101"/>
      <c r="AF990" s="101"/>
      <c r="AG990" s="101"/>
      <c r="AH990" s="101"/>
      <c r="AI990" s="101"/>
      <c r="AJ990" s="101"/>
      <c r="AK990" s="101"/>
      <c r="AL990" s="101"/>
    </row>
    <row r="991" spans="13:38" x14ac:dyDescent="0.35">
      <c r="M991" s="101"/>
      <c r="N991" s="101"/>
      <c r="O991" s="101"/>
      <c r="P991" s="101"/>
      <c r="Q991" s="101"/>
      <c r="R991" s="101"/>
      <c r="S991" s="101"/>
      <c r="T991" s="101"/>
      <c r="AE991" s="101"/>
      <c r="AF991" s="101"/>
      <c r="AG991" s="101"/>
      <c r="AH991" s="101"/>
      <c r="AI991" s="101"/>
      <c r="AJ991" s="101"/>
      <c r="AK991" s="101"/>
      <c r="AL991" s="101"/>
    </row>
    <row r="992" spans="13:38" x14ac:dyDescent="0.35">
      <c r="M992" s="101"/>
      <c r="N992" s="101"/>
      <c r="O992" s="101"/>
      <c r="P992" s="101"/>
      <c r="Q992" s="101"/>
      <c r="R992" s="101"/>
      <c r="S992" s="101"/>
      <c r="T992" s="101"/>
      <c r="AE992" s="101"/>
      <c r="AF992" s="101"/>
      <c r="AG992" s="101"/>
      <c r="AH992" s="101"/>
      <c r="AI992" s="101"/>
      <c r="AJ992" s="101"/>
      <c r="AK992" s="101"/>
      <c r="AL992" s="101"/>
    </row>
    <row r="993" spans="13:38" x14ac:dyDescent="0.35">
      <c r="M993" s="101"/>
      <c r="N993" s="101"/>
      <c r="O993" s="101"/>
      <c r="P993" s="101"/>
      <c r="Q993" s="101"/>
      <c r="R993" s="101"/>
      <c r="S993" s="101"/>
      <c r="T993" s="101"/>
      <c r="AE993" s="101"/>
      <c r="AF993" s="101"/>
      <c r="AG993" s="101"/>
      <c r="AH993" s="101"/>
      <c r="AI993" s="101"/>
      <c r="AJ993" s="101"/>
      <c r="AK993" s="101"/>
      <c r="AL993" s="101"/>
    </row>
    <row r="994" spans="13:38" x14ac:dyDescent="0.35">
      <c r="M994" s="101"/>
      <c r="N994" s="101"/>
      <c r="O994" s="101"/>
      <c r="P994" s="101"/>
      <c r="Q994" s="101"/>
      <c r="R994" s="101"/>
      <c r="S994" s="101"/>
      <c r="T994" s="101"/>
      <c r="AE994" s="101"/>
      <c r="AF994" s="101"/>
      <c r="AG994" s="101"/>
      <c r="AH994" s="101"/>
      <c r="AI994" s="101"/>
      <c r="AJ994" s="101"/>
      <c r="AK994" s="101"/>
      <c r="AL994" s="101"/>
    </row>
    <row r="995" spans="13:38" x14ac:dyDescent="0.35">
      <c r="M995" s="101"/>
      <c r="N995" s="101"/>
      <c r="O995" s="101"/>
      <c r="P995" s="101"/>
      <c r="Q995" s="101"/>
      <c r="R995" s="101"/>
      <c r="S995" s="101"/>
      <c r="T995" s="101"/>
      <c r="AE995" s="101"/>
      <c r="AF995" s="101"/>
      <c r="AG995" s="101"/>
      <c r="AH995" s="101"/>
      <c r="AI995" s="101"/>
      <c r="AJ995" s="101"/>
      <c r="AK995" s="101"/>
      <c r="AL995" s="101"/>
    </row>
    <row r="996" spans="13:38" x14ac:dyDescent="0.35">
      <c r="M996" s="101"/>
      <c r="N996" s="101"/>
      <c r="O996" s="101"/>
      <c r="P996" s="101"/>
      <c r="Q996" s="101"/>
      <c r="R996" s="101"/>
      <c r="S996" s="101"/>
      <c r="T996" s="101"/>
      <c r="AE996" s="101"/>
      <c r="AF996" s="101"/>
      <c r="AG996" s="101"/>
      <c r="AH996" s="101"/>
      <c r="AI996" s="101"/>
      <c r="AJ996" s="101"/>
      <c r="AK996" s="101"/>
      <c r="AL996" s="101"/>
    </row>
    <row r="997" spans="13:38" x14ac:dyDescent="0.35">
      <c r="M997" s="101"/>
      <c r="N997" s="101"/>
      <c r="O997" s="101"/>
      <c r="P997" s="101"/>
      <c r="Q997" s="101"/>
      <c r="R997" s="101"/>
      <c r="S997" s="101"/>
      <c r="T997" s="101"/>
      <c r="AE997" s="101"/>
      <c r="AF997" s="101"/>
      <c r="AG997" s="101"/>
      <c r="AH997" s="101"/>
      <c r="AI997" s="101"/>
      <c r="AJ997" s="101"/>
      <c r="AK997" s="101"/>
      <c r="AL997" s="101"/>
    </row>
    <row r="998" spans="13:38" x14ac:dyDescent="0.35">
      <c r="M998" s="101"/>
      <c r="N998" s="101"/>
      <c r="O998" s="101"/>
      <c r="P998" s="101"/>
      <c r="Q998" s="101"/>
      <c r="R998" s="101"/>
      <c r="S998" s="101"/>
      <c r="T998" s="101"/>
      <c r="AE998" s="101"/>
      <c r="AF998" s="101"/>
      <c r="AG998" s="101"/>
      <c r="AH998" s="101"/>
      <c r="AI998" s="101"/>
      <c r="AJ998" s="101"/>
      <c r="AK998" s="101"/>
      <c r="AL998" s="101"/>
    </row>
    <row r="999" spans="13:38" x14ac:dyDescent="0.35">
      <c r="M999" s="101"/>
      <c r="N999" s="101"/>
      <c r="O999" s="101"/>
      <c r="P999" s="101"/>
      <c r="Q999" s="101"/>
      <c r="R999" s="101"/>
      <c r="S999" s="101"/>
      <c r="T999" s="101"/>
      <c r="AE999" s="101"/>
      <c r="AF999" s="101"/>
      <c r="AG999" s="101"/>
      <c r="AH999" s="101"/>
      <c r="AI999" s="101"/>
      <c r="AJ999" s="101"/>
      <c r="AK999" s="101"/>
      <c r="AL999" s="101"/>
    </row>
    <row r="1000" spans="13:38" x14ac:dyDescent="0.35">
      <c r="M1000" s="101"/>
      <c r="N1000" s="101"/>
      <c r="O1000" s="101"/>
      <c r="P1000" s="101"/>
      <c r="Q1000" s="101"/>
      <c r="R1000" s="101"/>
      <c r="S1000" s="101"/>
      <c r="T1000" s="101"/>
      <c r="AE1000" s="101"/>
      <c r="AF1000" s="101"/>
      <c r="AG1000" s="101"/>
      <c r="AH1000" s="101"/>
      <c r="AI1000" s="101"/>
      <c r="AJ1000" s="101"/>
      <c r="AK1000" s="101"/>
      <c r="AL1000" s="101"/>
    </row>
    <row r="1001" spans="13:38" x14ac:dyDescent="0.35">
      <c r="M1001" s="101"/>
      <c r="N1001" s="101"/>
      <c r="O1001" s="101"/>
      <c r="P1001" s="101"/>
      <c r="Q1001" s="101"/>
      <c r="R1001" s="101"/>
      <c r="S1001" s="101"/>
      <c r="T1001" s="101"/>
      <c r="AE1001" s="101"/>
      <c r="AF1001" s="101"/>
      <c r="AG1001" s="101"/>
      <c r="AH1001" s="101"/>
      <c r="AI1001" s="101"/>
      <c r="AJ1001" s="101"/>
      <c r="AK1001" s="101"/>
      <c r="AL1001" s="101"/>
    </row>
    <row r="1002" spans="13:38" x14ac:dyDescent="0.35">
      <c r="M1002" s="101"/>
      <c r="N1002" s="101"/>
      <c r="O1002" s="101"/>
      <c r="P1002" s="101"/>
      <c r="Q1002" s="101"/>
      <c r="R1002" s="101"/>
      <c r="S1002" s="101"/>
      <c r="T1002" s="101"/>
      <c r="AE1002" s="101"/>
      <c r="AF1002" s="101"/>
      <c r="AG1002" s="101"/>
      <c r="AH1002" s="101"/>
      <c r="AI1002" s="101"/>
      <c r="AJ1002" s="101"/>
      <c r="AK1002" s="101"/>
      <c r="AL1002" s="101"/>
    </row>
    <row r="1003" spans="13:38" x14ac:dyDescent="0.35">
      <c r="M1003" s="101"/>
      <c r="N1003" s="101"/>
      <c r="O1003" s="101"/>
      <c r="P1003" s="101"/>
      <c r="Q1003" s="101"/>
      <c r="R1003" s="101"/>
      <c r="S1003" s="101"/>
      <c r="T1003" s="101"/>
      <c r="AE1003" s="101"/>
      <c r="AF1003" s="101"/>
      <c r="AG1003" s="101"/>
      <c r="AH1003" s="101"/>
      <c r="AI1003" s="101"/>
      <c r="AJ1003" s="101"/>
      <c r="AK1003" s="101"/>
      <c r="AL1003" s="101"/>
    </row>
    <row r="1004" spans="13:38" x14ac:dyDescent="0.35">
      <c r="M1004" s="101"/>
      <c r="N1004" s="101"/>
      <c r="O1004" s="101"/>
      <c r="P1004" s="101"/>
      <c r="Q1004" s="101"/>
      <c r="R1004" s="101"/>
      <c r="S1004" s="101"/>
      <c r="T1004" s="101"/>
      <c r="AE1004" s="101"/>
      <c r="AF1004" s="101"/>
      <c r="AG1004" s="101"/>
      <c r="AH1004" s="101"/>
      <c r="AI1004" s="101"/>
      <c r="AJ1004" s="101"/>
      <c r="AK1004" s="101"/>
      <c r="AL1004" s="101"/>
    </row>
    <row r="1005" spans="13:38" x14ac:dyDescent="0.35">
      <c r="M1005" s="101"/>
      <c r="N1005" s="101"/>
      <c r="O1005" s="101"/>
      <c r="P1005" s="101"/>
      <c r="Q1005" s="101"/>
      <c r="R1005" s="101"/>
      <c r="S1005" s="101"/>
      <c r="T1005" s="101"/>
      <c r="AE1005" s="101"/>
      <c r="AF1005" s="101"/>
      <c r="AG1005" s="101"/>
      <c r="AH1005" s="101"/>
      <c r="AI1005" s="101"/>
      <c r="AJ1005" s="101"/>
      <c r="AK1005" s="101"/>
      <c r="AL1005" s="101"/>
    </row>
    <row r="1006" spans="13:38" x14ac:dyDescent="0.35">
      <c r="M1006" s="101"/>
      <c r="N1006" s="101"/>
      <c r="O1006" s="101"/>
      <c r="P1006" s="101"/>
      <c r="Q1006" s="101"/>
      <c r="R1006" s="101"/>
      <c r="S1006" s="101"/>
      <c r="T1006" s="101"/>
      <c r="AE1006" s="101"/>
      <c r="AF1006" s="101"/>
      <c r="AG1006" s="101"/>
      <c r="AH1006" s="101"/>
      <c r="AI1006" s="101"/>
      <c r="AJ1006" s="101"/>
      <c r="AK1006" s="101"/>
      <c r="AL1006" s="101"/>
    </row>
    <row r="1007" spans="13:38" x14ac:dyDescent="0.35">
      <c r="M1007" s="101"/>
      <c r="N1007" s="101"/>
      <c r="O1007" s="101"/>
      <c r="P1007" s="101"/>
      <c r="Q1007" s="101"/>
      <c r="R1007" s="101"/>
      <c r="S1007" s="101"/>
      <c r="T1007" s="101"/>
      <c r="AE1007" s="101"/>
      <c r="AF1007" s="101"/>
      <c r="AG1007" s="101"/>
      <c r="AH1007" s="101"/>
      <c r="AI1007" s="101"/>
      <c r="AJ1007" s="101"/>
      <c r="AK1007" s="101"/>
      <c r="AL1007" s="101"/>
    </row>
    <row r="1008" spans="13:38" x14ac:dyDescent="0.35">
      <c r="M1008" s="101"/>
      <c r="N1008" s="101"/>
      <c r="O1008" s="101"/>
      <c r="P1008" s="101"/>
      <c r="Q1008" s="101"/>
      <c r="R1008" s="101"/>
      <c r="S1008" s="101"/>
      <c r="T1008" s="101"/>
      <c r="AE1008" s="101"/>
      <c r="AF1008" s="101"/>
      <c r="AG1008" s="101"/>
      <c r="AH1008" s="101"/>
      <c r="AI1008" s="101"/>
      <c r="AJ1008" s="101"/>
      <c r="AK1008" s="101"/>
      <c r="AL1008" s="101"/>
    </row>
    <row r="1009" spans="13:38" x14ac:dyDescent="0.35">
      <c r="M1009" s="101"/>
      <c r="N1009" s="101"/>
      <c r="O1009" s="101"/>
      <c r="P1009" s="101"/>
      <c r="Q1009" s="101"/>
      <c r="R1009" s="101"/>
      <c r="S1009" s="101"/>
      <c r="T1009" s="101"/>
      <c r="AE1009" s="101"/>
      <c r="AF1009" s="101"/>
      <c r="AG1009" s="101"/>
      <c r="AH1009" s="101"/>
      <c r="AI1009" s="101"/>
      <c r="AJ1009" s="101"/>
      <c r="AK1009" s="101"/>
      <c r="AL1009" s="101"/>
    </row>
    <row r="1010" spans="13:38" x14ac:dyDescent="0.35">
      <c r="M1010" s="101"/>
      <c r="N1010" s="101"/>
      <c r="O1010" s="101"/>
      <c r="P1010" s="101"/>
      <c r="Q1010" s="101"/>
      <c r="R1010" s="101"/>
      <c r="S1010" s="101"/>
      <c r="T1010" s="101"/>
      <c r="AE1010" s="101"/>
      <c r="AF1010" s="101"/>
      <c r="AG1010" s="101"/>
      <c r="AH1010" s="101"/>
      <c r="AI1010" s="101"/>
      <c r="AJ1010" s="101"/>
      <c r="AK1010" s="101"/>
      <c r="AL1010" s="101"/>
    </row>
    <row r="1011" spans="13:38" x14ac:dyDescent="0.35">
      <c r="M1011" s="101"/>
      <c r="N1011" s="101"/>
      <c r="O1011" s="101"/>
      <c r="P1011" s="101"/>
      <c r="Q1011" s="101"/>
      <c r="R1011" s="101"/>
      <c r="S1011" s="101"/>
      <c r="T1011" s="101"/>
      <c r="AE1011" s="101"/>
      <c r="AF1011" s="101"/>
      <c r="AG1011" s="101"/>
      <c r="AH1011" s="101"/>
      <c r="AI1011" s="101"/>
      <c r="AJ1011" s="101"/>
      <c r="AK1011" s="101"/>
      <c r="AL1011" s="101"/>
    </row>
    <row r="1012" spans="13:38" x14ac:dyDescent="0.35">
      <c r="M1012" s="101"/>
      <c r="N1012" s="101"/>
      <c r="O1012" s="101"/>
      <c r="P1012" s="101"/>
      <c r="Q1012" s="101"/>
      <c r="R1012" s="101"/>
      <c r="S1012" s="101"/>
      <c r="T1012" s="101"/>
      <c r="AE1012" s="101"/>
      <c r="AF1012" s="101"/>
      <c r="AG1012" s="101"/>
      <c r="AH1012" s="101"/>
      <c r="AI1012" s="101"/>
      <c r="AJ1012" s="101"/>
      <c r="AK1012" s="101"/>
      <c r="AL1012" s="101"/>
    </row>
    <row r="1013" spans="13:38" x14ac:dyDescent="0.35">
      <c r="M1013" s="101"/>
      <c r="N1013" s="101"/>
      <c r="O1013" s="101"/>
      <c r="P1013" s="101"/>
      <c r="Q1013" s="101"/>
      <c r="R1013" s="101"/>
      <c r="S1013" s="101"/>
      <c r="T1013" s="101"/>
      <c r="AE1013" s="101"/>
      <c r="AF1013" s="101"/>
      <c r="AG1013" s="101"/>
      <c r="AH1013" s="101"/>
      <c r="AI1013" s="101"/>
      <c r="AJ1013" s="101"/>
      <c r="AK1013" s="101"/>
      <c r="AL1013" s="101"/>
    </row>
    <row r="1014" spans="13:38" x14ac:dyDescent="0.35">
      <c r="M1014" s="101"/>
      <c r="N1014" s="101"/>
      <c r="O1014" s="101"/>
      <c r="P1014" s="101"/>
      <c r="Q1014" s="101"/>
      <c r="R1014" s="101"/>
      <c r="S1014" s="101"/>
      <c r="T1014" s="101"/>
      <c r="AE1014" s="101"/>
      <c r="AF1014" s="101"/>
      <c r="AG1014" s="101"/>
      <c r="AH1014" s="101"/>
      <c r="AI1014" s="101"/>
      <c r="AJ1014" s="101"/>
      <c r="AK1014" s="101"/>
      <c r="AL1014" s="101"/>
    </row>
    <row r="1015" spans="13:38" x14ac:dyDescent="0.35">
      <c r="M1015" s="101"/>
      <c r="N1015" s="101"/>
      <c r="O1015" s="101"/>
      <c r="P1015" s="101"/>
      <c r="Q1015" s="101"/>
      <c r="R1015" s="101"/>
      <c r="S1015" s="101"/>
      <c r="T1015" s="101"/>
      <c r="AE1015" s="101"/>
      <c r="AF1015" s="101"/>
      <c r="AG1015" s="101"/>
      <c r="AH1015" s="101"/>
      <c r="AI1015" s="101"/>
      <c r="AJ1015" s="101"/>
      <c r="AK1015" s="101"/>
      <c r="AL1015" s="101"/>
    </row>
    <row r="1016" spans="13:38" x14ac:dyDescent="0.35">
      <c r="M1016" s="101"/>
      <c r="N1016" s="101"/>
      <c r="O1016" s="101"/>
      <c r="P1016" s="101"/>
      <c r="Q1016" s="101"/>
      <c r="R1016" s="101"/>
      <c r="S1016" s="101"/>
      <c r="T1016" s="101"/>
      <c r="AE1016" s="101"/>
      <c r="AF1016" s="101"/>
      <c r="AG1016" s="101"/>
      <c r="AH1016" s="101"/>
      <c r="AI1016" s="101"/>
      <c r="AJ1016" s="101"/>
      <c r="AK1016" s="101"/>
      <c r="AL1016" s="101"/>
    </row>
    <row r="1017" spans="13:38" x14ac:dyDescent="0.35">
      <c r="M1017" s="101"/>
      <c r="N1017" s="101"/>
      <c r="O1017" s="101"/>
      <c r="P1017" s="101"/>
      <c r="Q1017" s="101"/>
      <c r="R1017" s="101"/>
      <c r="S1017" s="101"/>
      <c r="T1017" s="101"/>
      <c r="AE1017" s="101"/>
      <c r="AF1017" s="101"/>
      <c r="AG1017" s="101"/>
      <c r="AH1017" s="101"/>
      <c r="AI1017" s="101"/>
      <c r="AJ1017" s="101"/>
      <c r="AK1017" s="101"/>
      <c r="AL1017" s="101"/>
    </row>
    <row r="1018" spans="13:38" x14ac:dyDescent="0.35">
      <c r="M1018" s="101"/>
      <c r="N1018" s="101"/>
      <c r="O1018" s="101"/>
      <c r="P1018" s="101"/>
      <c r="Q1018" s="101"/>
      <c r="R1018" s="101"/>
      <c r="S1018" s="101"/>
      <c r="T1018" s="101"/>
      <c r="AE1018" s="101"/>
      <c r="AF1018" s="101"/>
      <c r="AG1018" s="101"/>
      <c r="AH1018" s="101"/>
      <c r="AI1018" s="101"/>
      <c r="AJ1018" s="101"/>
      <c r="AK1018" s="101"/>
      <c r="AL1018" s="101"/>
    </row>
    <row r="1019" spans="13:38" x14ac:dyDescent="0.35">
      <c r="M1019" s="101"/>
      <c r="N1019" s="101"/>
      <c r="O1019" s="101"/>
      <c r="P1019" s="101"/>
      <c r="Q1019" s="101"/>
      <c r="R1019" s="101"/>
      <c r="S1019" s="101"/>
      <c r="T1019" s="101"/>
      <c r="AE1019" s="101"/>
      <c r="AF1019" s="101"/>
      <c r="AG1019" s="101"/>
      <c r="AH1019" s="101"/>
      <c r="AI1019" s="101"/>
      <c r="AJ1019" s="101"/>
      <c r="AK1019" s="101"/>
      <c r="AL1019" s="101"/>
    </row>
    <row r="1020" spans="13:38" x14ac:dyDescent="0.35">
      <c r="M1020" s="101"/>
      <c r="N1020" s="101"/>
      <c r="O1020" s="101"/>
      <c r="P1020" s="101"/>
      <c r="Q1020" s="101"/>
      <c r="R1020" s="101"/>
      <c r="S1020" s="101"/>
      <c r="T1020" s="101"/>
      <c r="AE1020" s="101"/>
      <c r="AF1020" s="101"/>
      <c r="AG1020" s="101"/>
      <c r="AH1020" s="101"/>
      <c r="AI1020" s="101"/>
      <c r="AJ1020" s="101"/>
      <c r="AK1020" s="101"/>
      <c r="AL1020" s="101"/>
    </row>
    <row r="1021" spans="13:38" x14ac:dyDescent="0.35">
      <c r="M1021" s="101"/>
      <c r="N1021" s="101"/>
      <c r="O1021" s="101"/>
      <c r="P1021" s="101"/>
      <c r="Q1021" s="101"/>
      <c r="R1021" s="101"/>
      <c r="S1021" s="101"/>
      <c r="T1021" s="101"/>
      <c r="AE1021" s="101"/>
      <c r="AF1021" s="101"/>
      <c r="AG1021" s="101"/>
      <c r="AH1021" s="101"/>
      <c r="AI1021" s="101"/>
      <c r="AJ1021" s="101"/>
      <c r="AK1021" s="101"/>
      <c r="AL1021" s="101"/>
    </row>
    <row r="1022" spans="13:38" x14ac:dyDescent="0.35">
      <c r="M1022" s="101"/>
      <c r="N1022" s="101"/>
      <c r="O1022" s="101"/>
      <c r="P1022" s="101"/>
      <c r="Q1022" s="101"/>
      <c r="R1022" s="101"/>
      <c r="S1022" s="101"/>
      <c r="T1022" s="101"/>
      <c r="AE1022" s="101"/>
      <c r="AF1022" s="101"/>
      <c r="AG1022" s="101"/>
      <c r="AH1022" s="101"/>
      <c r="AI1022" s="101"/>
      <c r="AJ1022" s="101"/>
      <c r="AK1022" s="101"/>
      <c r="AL1022" s="101"/>
    </row>
    <row r="1023" spans="13:38" x14ac:dyDescent="0.35">
      <c r="M1023" s="101"/>
      <c r="N1023" s="101"/>
      <c r="O1023" s="101"/>
      <c r="P1023" s="101"/>
      <c r="Q1023" s="101"/>
      <c r="R1023" s="101"/>
      <c r="S1023" s="101"/>
      <c r="T1023" s="101"/>
      <c r="AE1023" s="101"/>
      <c r="AF1023" s="101"/>
      <c r="AG1023" s="101"/>
      <c r="AH1023" s="101"/>
      <c r="AI1023" s="101"/>
      <c r="AJ1023" s="101"/>
      <c r="AK1023" s="101"/>
      <c r="AL1023" s="101"/>
    </row>
    <row r="1024" spans="13:38" x14ac:dyDescent="0.35">
      <c r="M1024" s="101"/>
      <c r="N1024" s="101"/>
      <c r="O1024" s="101"/>
      <c r="P1024" s="101"/>
      <c r="Q1024" s="101"/>
      <c r="R1024" s="101"/>
      <c r="S1024" s="101"/>
      <c r="T1024" s="101"/>
      <c r="AE1024" s="101"/>
      <c r="AF1024" s="101"/>
      <c r="AG1024" s="101"/>
      <c r="AH1024" s="101"/>
      <c r="AI1024" s="101"/>
      <c r="AJ1024" s="101"/>
      <c r="AK1024" s="101"/>
      <c r="AL1024" s="101"/>
    </row>
    <row r="1025" spans="13:38" x14ac:dyDescent="0.35">
      <c r="M1025" s="101"/>
      <c r="N1025" s="101"/>
      <c r="O1025" s="101"/>
      <c r="P1025" s="101"/>
      <c r="Q1025" s="101"/>
      <c r="R1025" s="101"/>
      <c r="S1025" s="101"/>
      <c r="T1025" s="101"/>
      <c r="AE1025" s="101"/>
      <c r="AF1025" s="101"/>
      <c r="AG1025" s="101"/>
      <c r="AH1025" s="101"/>
      <c r="AI1025" s="101"/>
      <c r="AJ1025" s="101"/>
      <c r="AK1025" s="101"/>
      <c r="AL1025" s="101"/>
    </row>
    <row r="1026" spans="13:38" x14ac:dyDescent="0.35">
      <c r="M1026" s="101"/>
      <c r="N1026" s="101"/>
      <c r="O1026" s="101"/>
      <c r="P1026" s="101"/>
      <c r="Q1026" s="101"/>
      <c r="R1026" s="101"/>
      <c r="S1026" s="101"/>
      <c r="T1026" s="101"/>
      <c r="AE1026" s="101"/>
      <c r="AF1026" s="101"/>
      <c r="AG1026" s="101"/>
      <c r="AH1026" s="101"/>
      <c r="AI1026" s="101"/>
      <c r="AJ1026" s="101"/>
      <c r="AK1026" s="101"/>
      <c r="AL1026" s="101"/>
    </row>
    <row r="1027" spans="13:38" x14ac:dyDescent="0.35">
      <c r="M1027" s="101"/>
      <c r="N1027" s="101"/>
      <c r="O1027" s="101"/>
      <c r="P1027" s="101"/>
      <c r="Q1027" s="101"/>
      <c r="R1027" s="101"/>
      <c r="S1027" s="101"/>
      <c r="T1027" s="101"/>
      <c r="AE1027" s="101"/>
      <c r="AF1027" s="101"/>
      <c r="AG1027" s="101"/>
      <c r="AH1027" s="101"/>
      <c r="AI1027" s="101"/>
      <c r="AJ1027" s="101"/>
      <c r="AK1027" s="101"/>
      <c r="AL1027" s="101"/>
    </row>
    <row r="1028" spans="13:38" x14ac:dyDescent="0.35">
      <c r="M1028" s="101"/>
      <c r="N1028" s="101"/>
      <c r="O1028" s="101"/>
      <c r="P1028" s="101"/>
      <c r="Q1028" s="101"/>
      <c r="R1028" s="101"/>
      <c r="S1028" s="101"/>
      <c r="T1028" s="101"/>
      <c r="AE1028" s="101"/>
      <c r="AF1028" s="101"/>
      <c r="AG1028" s="101"/>
      <c r="AH1028" s="101"/>
      <c r="AI1028" s="101"/>
      <c r="AJ1028" s="101"/>
      <c r="AK1028" s="101"/>
      <c r="AL1028" s="101"/>
    </row>
    <row r="1029" spans="13:38" x14ac:dyDescent="0.35">
      <c r="M1029" s="101"/>
      <c r="N1029" s="101"/>
      <c r="O1029" s="101"/>
      <c r="P1029" s="101"/>
      <c r="Q1029" s="101"/>
      <c r="R1029" s="101"/>
      <c r="S1029" s="101"/>
      <c r="T1029" s="101"/>
      <c r="AE1029" s="101"/>
      <c r="AF1029" s="101"/>
      <c r="AG1029" s="101"/>
      <c r="AH1029" s="101"/>
      <c r="AI1029" s="101"/>
      <c r="AJ1029" s="101"/>
      <c r="AK1029" s="101"/>
      <c r="AL1029" s="101"/>
    </row>
    <row r="1030" spans="13:38" x14ac:dyDescent="0.35">
      <c r="M1030" s="101"/>
      <c r="N1030" s="101"/>
      <c r="O1030" s="101"/>
      <c r="P1030" s="101"/>
      <c r="Q1030" s="101"/>
      <c r="R1030" s="101"/>
      <c r="S1030" s="101"/>
      <c r="T1030" s="101"/>
      <c r="AE1030" s="101"/>
      <c r="AF1030" s="101"/>
      <c r="AG1030" s="101"/>
      <c r="AH1030" s="101"/>
      <c r="AI1030" s="101"/>
      <c r="AJ1030" s="101"/>
      <c r="AK1030" s="101"/>
      <c r="AL1030" s="101"/>
    </row>
    <row r="1031" spans="13:38" x14ac:dyDescent="0.35">
      <c r="M1031" s="101"/>
      <c r="N1031" s="101"/>
      <c r="O1031" s="101"/>
      <c r="P1031" s="101"/>
      <c r="Q1031" s="101"/>
      <c r="R1031" s="101"/>
      <c r="S1031" s="101"/>
      <c r="T1031" s="101"/>
      <c r="AE1031" s="101"/>
      <c r="AF1031" s="101"/>
      <c r="AG1031" s="101"/>
      <c r="AH1031" s="101"/>
      <c r="AI1031" s="101"/>
      <c r="AJ1031" s="101"/>
      <c r="AK1031" s="101"/>
      <c r="AL1031" s="101"/>
    </row>
    <row r="1032" spans="13:38" x14ac:dyDescent="0.35">
      <c r="M1032" s="101"/>
      <c r="N1032" s="101"/>
      <c r="O1032" s="101"/>
      <c r="P1032" s="101"/>
      <c r="Q1032" s="101"/>
      <c r="R1032" s="101"/>
      <c r="S1032" s="101"/>
      <c r="T1032" s="101"/>
      <c r="AE1032" s="101"/>
      <c r="AF1032" s="101"/>
      <c r="AG1032" s="101"/>
      <c r="AH1032" s="101"/>
      <c r="AI1032" s="101"/>
      <c r="AJ1032" s="101"/>
      <c r="AK1032" s="101"/>
      <c r="AL1032" s="101"/>
    </row>
    <row r="1033" spans="13:38" x14ac:dyDescent="0.35">
      <c r="M1033" s="101"/>
      <c r="N1033" s="101"/>
      <c r="O1033" s="101"/>
      <c r="P1033" s="101"/>
      <c r="Q1033" s="101"/>
      <c r="R1033" s="101"/>
      <c r="S1033" s="101"/>
      <c r="T1033" s="101"/>
      <c r="AE1033" s="101"/>
      <c r="AF1033" s="101"/>
      <c r="AG1033" s="101"/>
      <c r="AH1033" s="101"/>
      <c r="AI1033" s="101"/>
      <c r="AJ1033" s="101"/>
      <c r="AK1033" s="101"/>
      <c r="AL1033" s="101"/>
    </row>
    <row r="1034" spans="13:38" x14ac:dyDescent="0.35">
      <c r="M1034" s="101"/>
      <c r="N1034" s="101"/>
      <c r="O1034" s="101"/>
      <c r="P1034" s="101"/>
      <c r="Q1034" s="101"/>
      <c r="R1034" s="101"/>
      <c r="S1034" s="101"/>
      <c r="T1034" s="101"/>
      <c r="AE1034" s="101"/>
      <c r="AF1034" s="101"/>
      <c r="AG1034" s="101"/>
      <c r="AH1034" s="101"/>
      <c r="AI1034" s="101"/>
      <c r="AJ1034" s="101"/>
      <c r="AK1034" s="101"/>
      <c r="AL1034" s="101"/>
    </row>
    <row r="1035" spans="13:38" x14ac:dyDescent="0.35">
      <c r="M1035" s="101"/>
      <c r="N1035" s="101"/>
      <c r="O1035" s="101"/>
      <c r="P1035" s="101"/>
      <c r="Q1035" s="101"/>
      <c r="R1035" s="101"/>
      <c r="S1035" s="101"/>
      <c r="T1035" s="101"/>
      <c r="AE1035" s="101"/>
      <c r="AF1035" s="101"/>
      <c r="AG1035" s="101"/>
      <c r="AH1035" s="101"/>
      <c r="AI1035" s="101"/>
      <c r="AJ1035" s="101"/>
      <c r="AK1035" s="101"/>
      <c r="AL1035" s="101"/>
    </row>
    <row r="1036" spans="13:38" x14ac:dyDescent="0.35">
      <c r="M1036" s="101"/>
      <c r="N1036" s="101"/>
      <c r="O1036" s="101"/>
      <c r="P1036" s="101"/>
      <c r="Q1036" s="101"/>
      <c r="R1036" s="101"/>
      <c r="S1036" s="101"/>
      <c r="T1036" s="101"/>
      <c r="AE1036" s="101"/>
      <c r="AF1036" s="101"/>
      <c r="AG1036" s="101"/>
      <c r="AH1036" s="101"/>
      <c r="AI1036" s="101"/>
      <c r="AJ1036" s="101"/>
      <c r="AK1036" s="101"/>
      <c r="AL1036" s="101"/>
    </row>
    <row r="1037" spans="13:38" x14ac:dyDescent="0.35">
      <c r="M1037" s="101"/>
      <c r="N1037" s="101"/>
      <c r="O1037" s="101"/>
      <c r="P1037" s="101"/>
      <c r="Q1037" s="101"/>
      <c r="R1037" s="101"/>
      <c r="S1037" s="101"/>
      <c r="T1037" s="101"/>
      <c r="AE1037" s="101"/>
      <c r="AF1037" s="101"/>
      <c r="AG1037" s="101"/>
      <c r="AH1037" s="101"/>
      <c r="AI1037" s="101"/>
      <c r="AJ1037" s="101"/>
      <c r="AK1037" s="101"/>
      <c r="AL1037" s="101"/>
    </row>
    <row r="1038" spans="13:38" x14ac:dyDescent="0.35">
      <c r="M1038" s="101"/>
      <c r="N1038" s="101"/>
      <c r="O1038" s="101"/>
      <c r="P1038" s="101"/>
      <c r="Q1038" s="101"/>
      <c r="R1038" s="101"/>
      <c r="S1038" s="101"/>
      <c r="T1038" s="101"/>
      <c r="AE1038" s="101"/>
      <c r="AF1038" s="101"/>
      <c r="AG1038" s="101"/>
      <c r="AH1038" s="101"/>
      <c r="AI1038" s="101"/>
      <c r="AJ1038" s="101"/>
      <c r="AK1038" s="101"/>
      <c r="AL1038" s="101"/>
    </row>
    <row r="1039" spans="13:38" x14ac:dyDescent="0.35">
      <c r="M1039" s="101"/>
      <c r="N1039" s="101"/>
      <c r="O1039" s="101"/>
      <c r="P1039" s="101"/>
      <c r="Q1039" s="101"/>
      <c r="R1039" s="101"/>
      <c r="S1039" s="101"/>
      <c r="T1039" s="101"/>
      <c r="AE1039" s="101"/>
      <c r="AF1039" s="101"/>
      <c r="AG1039" s="101"/>
      <c r="AH1039" s="101"/>
      <c r="AI1039" s="101"/>
      <c r="AJ1039" s="101"/>
      <c r="AK1039" s="101"/>
      <c r="AL1039" s="101"/>
    </row>
    <row r="1040" spans="13:38" x14ac:dyDescent="0.35">
      <c r="M1040" s="101"/>
      <c r="N1040" s="101"/>
      <c r="O1040" s="101"/>
      <c r="P1040" s="101"/>
      <c r="Q1040" s="101"/>
      <c r="R1040" s="101"/>
      <c r="S1040" s="101"/>
      <c r="T1040" s="101"/>
      <c r="AE1040" s="101"/>
      <c r="AF1040" s="101"/>
      <c r="AG1040" s="101"/>
      <c r="AH1040" s="101"/>
      <c r="AI1040" s="101"/>
      <c r="AJ1040" s="101"/>
      <c r="AK1040" s="101"/>
      <c r="AL1040" s="101"/>
    </row>
    <row r="1041" spans="13:38" x14ac:dyDescent="0.35">
      <c r="M1041" s="101"/>
      <c r="N1041" s="101"/>
      <c r="O1041" s="101"/>
      <c r="P1041" s="101"/>
      <c r="Q1041" s="101"/>
      <c r="R1041" s="101"/>
      <c r="S1041" s="101"/>
      <c r="T1041" s="101"/>
      <c r="AE1041" s="101"/>
      <c r="AF1041" s="101"/>
      <c r="AG1041" s="101"/>
      <c r="AH1041" s="101"/>
      <c r="AI1041" s="101"/>
      <c r="AJ1041" s="101"/>
      <c r="AK1041" s="101"/>
      <c r="AL1041" s="101"/>
    </row>
    <row r="1042" spans="13:38" x14ac:dyDescent="0.35">
      <c r="M1042" s="101"/>
      <c r="N1042" s="101"/>
      <c r="O1042" s="101"/>
      <c r="P1042" s="101"/>
      <c r="Q1042" s="101"/>
      <c r="R1042" s="101"/>
      <c r="S1042" s="101"/>
      <c r="T1042" s="101"/>
      <c r="AE1042" s="101"/>
      <c r="AF1042" s="101"/>
      <c r="AG1042" s="101"/>
      <c r="AH1042" s="101"/>
      <c r="AI1042" s="101"/>
      <c r="AJ1042" s="101"/>
      <c r="AK1042" s="101"/>
      <c r="AL1042" s="101"/>
    </row>
    <row r="1043" spans="13:38" x14ac:dyDescent="0.35">
      <c r="M1043" s="101"/>
      <c r="N1043" s="101"/>
      <c r="O1043" s="101"/>
      <c r="P1043" s="101"/>
      <c r="Q1043" s="101"/>
      <c r="R1043" s="101"/>
      <c r="S1043" s="101"/>
      <c r="T1043" s="101"/>
      <c r="AE1043" s="101"/>
      <c r="AF1043" s="101"/>
      <c r="AG1043" s="101"/>
      <c r="AH1043" s="101"/>
      <c r="AI1043" s="101"/>
      <c r="AJ1043" s="101"/>
      <c r="AK1043" s="101"/>
      <c r="AL1043" s="101"/>
    </row>
    <row r="1044" spans="13:38" x14ac:dyDescent="0.35">
      <c r="M1044" s="101"/>
      <c r="N1044" s="101"/>
      <c r="O1044" s="101"/>
      <c r="P1044" s="101"/>
      <c r="Q1044" s="101"/>
      <c r="R1044" s="101"/>
      <c r="S1044" s="101"/>
      <c r="T1044" s="101"/>
      <c r="AE1044" s="101"/>
      <c r="AF1044" s="101"/>
      <c r="AG1044" s="101"/>
      <c r="AH1044" s="101"/>
      <c r="AI1044" s="101"/>
      <c r="AJ1044" s="101"/>
      <c r="AK1044" s="101"/>
      <c r="AL1044" s="101"/>
    </row>
    <row r="1045" spans="13:38" x14ac:dyDescent="0.35">
      <c r="M1045" s="101"/>
      <c r="N1045" s="101"/>
      <c r="O1045" s="101"/>
      <c r="P1045" s="101"/>
      <c r="Q1045" s="101"/>
      <c r="R1045" s="101"/>
      <c r="S1045" s="101"/>
      <c r="T1045" s="101"/>
      <c r="AE1045" s="101"/>
      <c r="AF1045" s="101"/>
      <c r="AG1045" s="101"/>
      <c r="AH1045" s="101"/>
      <c r="AI1045" s="101"/>
      <c r="AJ1045" s="101"/>
      <c r="AK1045" s="101"/>
      <c r="AL1045" s="101"/>
    </row>
    <row r="1046" spans="13:38" x14ac:dyDescent="0.35">
      <c r="M1046" s="101"/>
      <c r="N1046" s="101"/>
      <c r="O1046" s="101"/>
      <c r="P1046" s="101"/>
      <c r="Q1046" s="101"/>
      <c r="R1046" s="101"/>
      <c r="S1046" s="101"/>
      <c r="T1046" s="101"/>
      <c r="AE1046" s="101"/>
      <c r="AF1046" s="101"/>
      <c r="AG1046" s="101"/>
      <c r="AH1046" s="101"/>
      <c r="AI1046" s="101"/>
      <c r="AJ1046" s="101"/>
      <c r="AK1046" s="101"/>
      <c r="AL1046" s="101"/>
    </row>
    <row r="1047" spans="13:38" x14ac:dyDescent="0.35">
      <c r="M1047" s="101"/>
      <c r="N1047" s="101"/>
      <c r="O1047" s="101"/>
      <c r="P1047" s="101"/>
      <c r="Q1047" s="101"/>
      <c r="R1047" s="101"/>
      <c r="S1047" s="101"/>
      <c r="T1047" s="101"/>
      <c r="AE1047" s="101"/>
      <c r="AF1047" s="101"/>
      <c r="AG1047" s="101"/>
      <c r="AH1047" s="101"/>
      <c r="AI1047" s="101"/>
      <c r="AJ1047" s="101"/>
      <c r="AK1047" s="101"/>
      <c r="AL1047" s="101"/>
    </row>
    <row r="1048" spans="13:38" x14ac:dyDescent="0.35">
      <c r="M1048" s="101"/>
      <c r="N1048" s="101"/>
      <c r="O1048" s="101"/>
      <c r="P1048" s="101"/>
      <c r="Q1048" s="101"/>
      <c r="R1048" s="101"/>
      <c r="S1048" s="101"/>
      <c r="T1048" s="101"/>
      <c r="AE1048" s="101"/>
      <c r="AF1048" s="101"/>
      <c r="AG1048" s="101"/>
      <c r="AH1048" s="101"/>
      <c r="AI1048" s="101"/>
      <c r="AJ1048" s="101"/>
      <c r="AK1048" s="101"/>
      <c r="AL1048" s="101"/>
    </row>
    <row r="1049" spans="13:38" x14ac:dyDescent="0.35">
      <c r="M1049" s="101"/>
      <c r="N1049" s="101"/>
      <c r="O1049" s="101"/>
      <c r="P1049" s="101"/>
      <c r="Q1049" s="101"/>
      <c r="R1049" s="101"/>
      <c r="S1049" s="101"/>
      <c r="T1049" s="101"/>
      <c r="AE1049" s="101"/>
      <c r="AF1049" s="101"/>
      <c r="AG1049" s="101"/>
      <c r="AH1049" s="101"/>
      <c r="AI1049" s="101"/>
      <c r="AJ1049" s="101"/>
      <c r="AK1049" s="101"/>
      <c r="AL1049" s="101"/>
    </row>
    <row r="1050" spans="13:38" x14ac:dyDescent="0.35">
      <c r="M1050" s="101"/>
      <c r="N1050" s="101"/>
      <c r="O1050" s="101"/>
      <c r="P1050" s="101"/>
      <c r="Q1050" s="101"/>
      <c r="R1050" s="101"/>
      <c r="S1050" s="101"/>
      <c r="T1050" s="101"/>
      <c r="AE1050" s="101"/>
      <c r="AF1050" s="101"/>
      <c r="AG1050" s="101"/>
      <c r="AH1050" s="101"/>
      <c r="AI1050" s="101"/>
      <c r="AJ1050" s="101"/>
      <c r="AK1050" s="101"/>
      <c r="AL1050" s="101"/>
    </row>
    <row r="1051" spans="13:38" x14ac:dyDescent="0.35">
      <c r="M1051" s="101"/>
      <c r="N1051" s="101"/>
      <c r="O1051" s="101"/>
      <c r="P1051" s="101"/>
      <c r="Q1051" s="101"/>
      <c r="R1051" s="101"/>
      <c r="S1051" s="101"/>
      <c r="T1051" s="101"/>
      <c r="AE1051" s="101"/>
      <c r="AF1051" s="101"/>
      <c r="AG1051" s="101"/>
      <c r="AH1051" s="101"/>
      <c r="AI1051" s="101"/>
      <c r="AJ1051" s="101"/>
      <c r="AK1051" s="101"/>
      <c r="AL1051" s="101"/>
    </row>
    <row r="1052" spans="13:38" x14ac:dyDescent="0.35">
      <c r="M1052" s="101"/>
      <c r="N1052" s="101"/>
      <c r="O1052" s="101"/>
      <c r="P1052" s="101"/>
      <c r="Q1052" s="101"/>
      <c r="R1052" s="101"/>
      <c r="S1052" s="101"/>
      <c r="T1052" s="101"/>
      <c r="AE1052" s="101"/>
      <c r="AF1052" s="101"/>
      <c r="AG1052" s="101"/>
      <c r="AH1052" s="101"/>
      <c r="AI1052" s="101"/>
      <c r="AJ1052" s="101"/>
      <c r="AK1052" s="101"/>
      <c r="AL1052" s="101"/>
    </row>
    <row r="1053" spans="13:38" x14ac:dyDescent="0.35">
      <c r="M1053" s="101"/>
      <c r="N1053" s="101"/>
      <c r="O1053" s="101"/>
      <c r="P1053" s="101"/>
      <c r="Q1053" s="101"/>
      <c r="R1053" s="101"/>
      <c r="S1053" s="101"/>
      <c r="T1053" s="101"/>
      <c r="AE1053" s="101"/>
      <c r="AF1053" s="101"/>
      <c r="AG1053" s="101"/>
      <c r="AH1053" s="101"/>
      <c r="AI1053" s="101"/>
      <c r="AJ1053" s="101"/>
      <c r="AK1053" s="101"/>
      <c r="AL1053" s="101"/>
    </row>
    <row r="1054" spans="13:38" x14ac:dyDescent="0.35">
      <c r="M1054" s="101"/>
      <c r="N1054" s="101"/>
      <c r="O1054" s="101"/>
      <c r="P1054" s="101"/>
      <c r="Q1054" s="101"/>
      <c r="R1054" s="101"/>
      <c r="S1054" s="101"/>
      <c r="T1054" s="101"/>
      <c r="AE1054" s="101"/>
      <c r="AF1054" s="101"/>
      <c r="AG1054" s="101"/>
      <c r="AH1054" s="101"/>
      <c r="AI1054" s="101"/>
      <c r="AJ1054" s="101"/>
      <c r="AK1054" s="101"/>
      <c r="AL1054" s="101"/>
    </row>
    <row r="1055" spans="13:38" x14ac:dyDescent="0.35">
      <c r="M1055" s="101"/>
      <c r="N1055" s="101"/>
      <c r="O1055" s="101"/>
      <c r="P1055" s="101"/>
      <c r="Q1055" s="101"/>
      <c r="R1055" s="101"/>
      <c r="S1055" s="101"/>
      <c r="T1055" s="101"/>
      <c r="AE1055" s="101"/>
      <c r="AF1055" s="101"/>
      <c r="AG1055" s="101"/>
      <c r="AH1055" s="101"/>
      <c r="AI1055" s="101"/>
      <c r="AJ1055" s="101"/>
      <c r="AK1055" s="101"/>
      <c r="AL1055" s="101"/>
    </row>
    <row r="1056" spans="13:38" x14ac:dyDescent="0.35">
      <c r="M1056" s="101"/>
      <c r="N1056" s="101"/>
      <c r="O1056" s="101"/>
      <c r="P1056" s="101"/>
      <c r="Q1056" s="101"/>
      <c r="R1056" s="101"/>
      <c r="S1056" s="101"/>
      <c r="T1056" s="101"/>
      <c r="AE1056" s="101"/>
      <c r="AF1056" s="101"/>
      <c r="AG1056" s="101"/>
      <c r="AH1056" s="101"/>
      <c r="AI1056" s="101"/>
      <c r="AJ1056" s="101"/>
      <c r="AK1056" s="101"/>
      <c r="AL1056" s="101"/>
    </row>
    <row r="1057" spans="13:38" x14ac:dyDescent="0.35">
      <c r="M1057" s="101"/>
      <c r="N1057" s="101"/>
      <c r="O1057" s="101"/>
      <c r="P1057" s="101"/>
      <c r="Q1057" s="101"/>
      <c r="R1057" s="101"/>
      <c r="S1057" s="101"/>
      <c r="T1057" s="101"/>
      <c r="AE1057" s="101"/>
      <c r="AF1057" s="101"/>
      <c r="AG1057" s="101"/>
      <c r="AH1057" s="101"/>
      <c r="AI1057" s="101"/>
      <c r="AJ1057" s="101"/>
      <c r="AK1057" s="101"/>
      <c r="AL1057" s="101"/>
    </row>
    <row r="1058" spans="13:38" x14ac:dyDescent="0.35">
      <c r="M1058" s="101"/>
      <c r="N1058" s="101"/>
      <c r="O1058" s="101"/>
      <c r="P1058" s="101"/>
      <c r="Q1058" s="101"/>
      <c r="R1058" s="101"/>
      <c r="S1058" s="101"/>
      <c r="T1058" s="101"/>
      <c r="AE1058" s="101"/>
      <c r="AF1058" s="101"/>
      <c r="AG1058" s="101"/>
      <c r="AH1058" s="101"/>
      <c r="AI1058" s="101"/>
      <c r="AJ1058" s="101"/>
      <c r="AK1058" s="101"/>
      <c r="AL1058" s="101"/>
    </row>
    <row r="1059" spans="13:38" x14ac:dyDescent="0.35">
      <c r="M1059" s="101"/>
      <c r="N1059" s="101"/>
      <c r="O1059" s="101"/>
      <c r="P1059" s="101"/>
      <c r="Q1059" s="101"/>
      <c r="R1059" s="101"/>
      <c r="S1059" s="101"/>
      <c r="T1059" s="101"/>
      <c r="AE1059" s="101"/>
      <c r="AF1059" s="101"/>
      <c r="AG1059" s="101"/>
      <c r="AH1059" s="101"/>
      <c r="AI1059" s="101"/>
      <c r="AJ1059" s="101"/>
      <c r="AK1059" s="101"/>
      <c r="AL1059" s="101"/>
    </row>
    <row r="1060" spans="13:38" x14ac:dyDescent="0.35">
      <c r="M1060" s="101"/>
      <c r="N1060" s="101"/>
      <c r="O1060" s="101"/>
      <c r="P1060" s="101"/>
      <c r="Q1060" s="101"/>
      <c r="R1060" s="101"/>
      <c r="S1060" s="101"/>
      <c r="T1060" s="101"/>
      <c r="AE1060" s="101"/>
      <c r="AF1060" s="101"/>
      <c r="AG1060" s="101"/>
      <c r="AH1060" s="101"/>
      <c r="AI1060" s="101"/>
      <c r="AJ1060" s="101"/>
      <c r="AK1060" s="101"/>
      <c r="AL1060" s="101"/>
    </row>
    <row r="1061" spans="13:38" x14ac:dyDescent="0.35">
      <c r="M1061" s="101"/>
      <c r="N1061" s="101"/>
      <c r="O1061" s="101"/>
      <c r="P1061" s="101"/>
      <c r="Q1061" s="101"/>
      <c r="R1061" s="101"/>
      <c r="S1061" s="101"/>
      <c r="T1061" s="101"/>
      <c r="AE1061" s="101"/>
      <c r="AF1061" s="101"/>
      <c r="AG1061" s="101"/>
      <c r="AH1061" s="101"/>
      <c r="AI1061" s="101"/>
      <c r="AJ1061" s="101"/>
      <c r="AK1061" s="101"/>
      <c r="AL1061" s="101"/>
    </row>
    <row r="1062" spans="13:38" x14ac:dyDescent="0.35">
      <c r="M1062" s="101"/>
      <c r="N1062" s="101"/>
      <c r="O1062" s="101"/>
      <c r="P1062" s="101"/>
      <c r="Q1062" s="101"/>
      <c r="R1062" s="101"/>
      <c r="S1062" s="101"/>
      <c r="T1062" s="101"/>
      <c r="AE1062" s="101"/>
      <c r="AF1062" s="101"/>
      <c r="AG1062" s="101"/>
      <c r="AH1062" s="101"/>
      <c r="AI1062" s="101"/>
      <c r="AJ1062" s="101"/>
      <c r="AK1062" s="101"/>
      <c r="AL1062" s="101"/>
    </row>
    <row r="1063" spans="13:38" x14ac:dyDescent="0.35">
      <c r="M1063" s="101"/>
      <c r="N1063" s="101"/>
      <c r="O1063" s="101"/>
      <c r="P1063" s="101"/>
      <c r="Q1063" s="101"/>
      <c r="R1063" s="101"/>
      <c r="S1063" s="101"/>
      <c r="T1063" s="101"/>
      <c r="AE1063" s="101"/>
      <c r="AF1063" s="101"/>
      <c r="AG1063" s="101"/>
      <c r="AH1063" s="101"/>
      <c r="AI1063" s="101"/>
      <c r="AJ1063" s="101"/>
      <c r="AK1063" s="101"/>
      <c r="AL1063" s="101"/>
    </row>
    <row r="1064" spans="13:38" x14ac:dyDescent="0.35">
      <c r="M1064" s="101"/>
      <c r="N1064" s="101"/>
      <c r="O1064" s="101"/>
      <c r="P1064" s="101"/>
      <c r="Q1064" s="101"/>
      <c r="R1064" s="101"/>
      <c r="S1064" s="101"/>
      <c r="T1064" s="101"/>
      <c r="AE1064" s="101"/>
      <c r="AF1064" s="101"/>
      <c r="AG1064" s="101"/>
      <c r="AH1064" s="101"/>
      <c r="AI1064" s="101"/>
      <c r="AJ1064" s="101"/>
      <c r="AK1064" s="101"/>
      <c r="AL1064" s="101"/>
    </row>
    <row r="1065" spans="13:38" x14ac:dyDescent="0.35">
      <c r="M1065" s="101"/>
      <c r="N1065" s="101"/>
      <c r="O1065" s="101"/>
      <c r="P1065" s="101"/>
      <c r="Q1065" s="101"/>
      <c r="R1065" s="101"/>
      <c r="S1065" s="101"/>
      <c r="T1065" s="101"/>
      <c r="AE1065" s="101"/>
      <c r="AF1065" s="101"/>
      <c r="AG1065" s="101"/>
      <c r="AH1065" s="101"/>
      <c r="AI1065" s="101"/>
      <c r="AJ1065" s="101"/>
      <c r="AK1065" s="101"/>
      <c r="AL1065" s="101"/>
    </row>
    <row r="1066" spans="13:38" x14ac:dyDescent="0.35">
      <c r="M1066" s="101"/>
      <c r="N1066" s="101"/>
      <c r="O1066" s="101"/>
      <c r="P1066" s="101"/>
      <c r="Q1066" s="101"/>
      <c r="R1066" s="101"/>
      <c r="S1066" s="101"/>
      <c r="T1066" s="101"/>
      <c r="AE1066" s="101"/>
      <c r="AF1066" s="101"/>
      <c r="AG1066" s="101"/>
      <c r="AH1066" s="101"/>
      <c r="AI1066" s="101"/>
      <c r="AJ1066" s="101"/>
      <c r="AK1066" s="101"/>
      <c r="AL1066" s="101"/>
    </row>
    <row r="1067" spans="13:38" x14ac:dyDescent="0.35">
      <c r="M1067" s="101"/>
      <c r="N1067" s="101"/>
      <c r="O1067" s="101"/>
      <c r="P1067" s="101"/>
      <c r="Q1067" s="101"/>
      <c r="R1067" s="101"/>
      <c r="S1067" s="101"/>
      <c r="T1067" s="101"/>
      <c r="AE1067" s="101"/>
      <c r="AF1067" s="101"/>
      <c r="AG1067" s="101"/>
      <c r="AH1067" s="101"/>
      <c r="AI1067" s="101"/>
      <c r="AJ1067" s="101"/>
      <c r="AK1067" s="101"/>
      <c r="AL1067" s="101"/>
    </row>
    <row r="1068" spans="13:38" x14ac:dyDescent="0.35">
      <c r="M1068" s="101"/>
      <c r="N1068" s="101"/>
      <c r="O1068" s="101"/>
      <c r="P1068" s="101"/>
      <c r="Q1068" s="101"/>
      <c r="R1068" s="101"/>
      <c r="S1068" s="101"/>
      <c r="T1068" s="101"/>
      <c r="AE1068" s="101"/>
      <c r="AF1068" s="101"/>
      <c r="AG1068" s="101"/>
      <c r="AH1068" s="101"/>
      <c r="AI1068" s="101"/>
      <c r="AJ1068" s="101"/>
      <c r="AK1068" s="101"/>
      <c r="AL1068" s="101"/>
    </row>
    <row r="1069" spans="13:38" x14ac:dyDescent="0.35">
      <c r="M1069" s="101"/>
      <c r="N1069" s="101"/>
      <c r="O1069" s="101"/>
      <c r="P1069" s="101"/>
      <c r="Q1069" s="101"/>
      <c r="R1069" s="101"/>
      <c r="S1069" s="101"/>
      <c r="T1069" s="101"/>
      <c r="AE1069" s="101"/>
      <c r="AF1069" s="101"/>
      <c r="AG1069" s="101"/>
      <c r="AH1069" s="101"/>
      <c r="AI1069" s="101"/>
      <c r="AJ1069" s="101"/>
      <c r="AK1069" s="101"/>
      <c r="AL1069" s="101"/>
    </row>
    <row r="1070" spans="13:38" x14ac:dyDescent="0.35">
      <c r="M1070" s="101"/>
      <c r="N1070" s="101"/>
      <c r="O1070" s="101"/>
      <c r="P1070" s="101"/>
      <c r="Q1070" s="101"/>
      <c r="R1070" s="101"/>
      <c r="S1070" s="101"/>
      <c r="T1070" s="101"/>
      <c r="AE1070" s="101"/>
      <c r="AF1070" s="101"/>
      <c r="AG1070" s="101"/>
      <c r="AH1070" s="101"/>
      <c r="AI1070" s="101"/>
      <c r="AJ1070" s="101"/>
      <c r="AK1070" s="101"/>
      <c r="AL1070" s="101"/>
    </row>
    <row r="1071" spans="13:38" x14ac:dyDescent="0.35">
      <c r="M1071" s="101"/>
      <c r="N1071" s="101"/>
      <c r="O1071" s="101"/>
      <c r="P1071" s="101"/>
      <c r="Q1071" s="101"/>
      <c r="R1071" s="101"/>
      <c r="S1071" s="101"/>
      <c r="T1071" s="101"/>
      <c r="AE1071" s="101"/>
      <c r="AF1071" s="101"/>
      <c r="AG1071" s="101"/>
      <c r="AH1071" s="101"/>
      <c r="AI1071" s="101"/>
      <c r="AJ1071" s="101"/>
      <c r="AK1071" s="101"/>
      <c r="AL1071" s="101"/>
    </row>
    <row r="1072" spans="13:38" x14ac:dyDescent="0.35">
      <c r="M1072" s="101"/>
      <c r="N1072" s="101"/>
      <c r="O1072" s="101"/>
      <c r="P1072" s="101"/>
      <c r="Q1072" s="101"/>
      <c r="R1072" s="101"/>
      <c r="S1072" s="101"/>
      <c r="T1072" s="101"/>
      <c r="AE1072" s="101"/>
      <c r="AF1072" s="101"/>
      <c r="AG1072" s="101"/>
      <c r="AH1072" s="101"/>
      <c r="AI1072" s="101"/>
      <c r="AJ1072" s="101"/>
      <c r="AK1072" s="101"/>
      <c r="AL1072" s="101"/>
    </row>
    <row r="1073" spans="13:38" x14ac:dyDescent="0.35">
      <c r="M1073" s="101"/>
      <c r="N1073" s="101"/>
      <c r="O1073" s="101"/>
      <c r="P1073" s="101"/>
      <c r="Q1073" s="101"/>
      <c r="R1073" s="101"/>
      <c r="S1073" s="101"/>
      <c r="T1073" s="101"/>
      <c r="AE1073" s="101"/>
      <c r="AF1073" s="101"/>
      <c r="AG1073" s="101"/>
      <c r="AH1073" s="101"/>
      <c r="AI1073" s="101"/>
      <c r="AJ1073" s="101"/>
      <c r="AK1073" s="101"/>
      <c r="AL1073" s="101"/>
    </row>
    <row r="1074" spans="13:38" x14ac:dyDescent="0.35">
      <c r="M1074" s="101"/>
      <c r="N1074" s="101"/>
      <c r="O1074" s="101"/>
      <c r="P1074" s="101"/>
      <c r="Q1074" s="101"/>
      <c r="R1074" s="101"/>
      <c r="S1074" s="101"/>
      <c r="T1074" s="101"/>
      <c r="AE1074" s="101"/>
      <c r="AF1074" s="101"/>
      <c r="AG1074" s="101"/>
      <c r="AH1074" s="101"/>
      <c r="AI1074" s="101"/>
      <c r="AJ1074" s="101"/>
      <c r="AK1074" s="101"/>
      <c r="AL1074" s="101"/>
    </row>
    <row r="1075" spans="13:38" x14ac:dyDescent="0.35">
      <c r="M1075" s="101"/>
      <c r="N1075" s="101"/>
      <c r="O1075" s="101"/>
      <c r="P1075" s="101"/>
      <c r="Q1075" s="101"/>
      <c r="R1075" s="101"/>
      <c r="S1075" s="101"/>
      <c r="T1075" s="101"/>
      <c r="AE1075" s="101"/>
      <c r="AF1075" s="101"/>
      <c r="AG1075" s="101"/>
      <c r="AH1075" s="101"/>
      <c r="AI1075" s="101"/>
      <c r="AJ1075" s="101"/>
      <c r="AK1075" s="101"/>
      <c r="AL1075" s="101"/>
    </row>
    <row r="1076" spans="13:38" x14ac:dyDescent="0.35">
      <c r="M1076" s="101"/>
      <c r="N1076" s="101"/>
      <c r="O1076" s="101"/>
      <c r="P1076" s="101"/>
      <c r="Q1076" s="101"/>
      <c r="R1076" s="101"/>
      <c r="S1076" s="101"/>
      <c r="T1076" s="101"/>
      <c r="AE1076" s="101"/>
      <c r="AF1076" s="101"/>
      <c r="AG1076" s="101"/>
      <c r="AH1076" s="101"/>
      <c r="AI1076" s="101"/>
      <c r="AJ1076" s="101"/>
      <c r="AK1076" s="101"/>
      <c r="AL1076" s="101"/>
    </row>
    <row r="1077" spans="13:38" x14ac:dyDescent="0.35">
      <c r="M1077" s="101"/>
      <c r="N1077" s="101"/>
      <c r="O1077" s="101"/>
      <c r="P1077" s="101"/>
      <c r="Q1077" s="101"/>
      <c r="R1077" s="101"/>
      <c r="S1077" s="101"/>
      <c r="T1077" s="101"/>
      <c r="AE1077" s="101"/>
      <c r="AF1077" s="101"/>
      <c r="AG1077" s="101"/>
      <c r="AH1077" s="101"/>
      <c r="AI1077" s="101"/>
      <c r="AJ1077" s="101"/>
      <c r="AK1077" s="101"/>
      <c r="AL1077" s="101"/>
    </row>
    <row r="1078" spans="13:38" x14ac:dyDescent="0.35">
      <c r="M1078" s="101"/>
      <c r="N1078" s="101"/>
      <c r="O1078" s="101"/>
      <c r="P1078" s="101"/>
      <c r="Q1078" s="101"/>
      <c r="R1078" s="101"/>
      <c r="S1078" s="101"/>
      <c r="T1078" s="101"/>
      <c r="AE1078" s="101"/>
      <c r="AF1078" s="101"/>
      <c r="AG1078" s="101"/>
      <c r="AH1078" s="101"/>
      <c r="AI1078" s="101"/>
      <c r="AJ1078" s="101"/>
      <c r="AK1078" s="101"/>
      <c r="AL1078" s="101"/>
    </row>
    <row r="1079" spans="13:38" x14ac:dyDescent="0.35">
      <c r="M1079" s="101"/>
      <c r="N1079" s="101"/>
      <c r="O1079" s="101"/>
      <c r="P1079" s="101"/>
      <c r="Q1079" s="101"/>
      <c r="R1079" s="101"/>
      <c r="S1079" s="101"/>
      <c r="T1079" s="101"/>
      <c r="AE1079" s="101"/>
      <c r="AF1079" s="101"/>
      <c r="AG1079" s="101"/>
      <c r="AH1079" s="101"/>
      <c r="AI1079" s="101"/>
      <c r="AJ1079" s="101"/>
      <c r="AK1079" s="101"/>
      <c r="AL1079" s="101"/>
    </row>
    <row r="1080" spans="13:38" x14ac:dyDescent="0.35">
      <c r="M1080" s="101"/>
      <c r="N1080" s="101"/>
      <c r="O1080" s="101"/>
      <c r="P1080" s="101"/>
      <c r="Q1080" s="101"/>
      <c r="R1080" s="101"/>
      <c r="S1080" s="101"/>
      <c r="T1080" s="101"/>
      <c r="AE1080" s="101"/>
      <c r="AF1080" s="101"/>
      <c r="AG1080" s="101"/>
      <c r="AH1080" s="101"/>
      <c r="AI1080" s="101"/>
      <c r="AJ1080" s="101"/>
      <c r="AK1080" s="101"/>
      <c r="AL1080" s="101"/>
    </row>
    <row r="1081" spans="13:38" x14ac:dyDescent="0.35">
      <c r="M1081" s="101"/>
      <c r="N1081" s="101"/>
      <c r="O1081" s="101"/>
      <c r="P1081" s="101"/>
      <c r="Q1081" s="101"/>
      <c r="R1081" s="101"/>
      <c r="S1081" s="101"/>
      <c r="T1081" s="101"/>
      <c r="AE1081" s="101"/>
      <c r="AF1081" s="101"/>
      <c r="AG1081" s="101"/>
      <c r="AH1081" s="101"/>
      <c r="AI1081" s="101"/>
      <c r="AJ1081" s="101"/>
      <c r="AK1081" s="101"/>
      <c r="AL1081" s="101"/>
    </row>
    <row r="1082" spans="13:38" x14ac:dyDescent="0.35">
      <c r="M1082" s="101"/>
      <c r="N1082" s="101"/>
      <c r="O1082" s="101"/>
      <c r="P1082" s="101"/>
      <c r="Q1082" s="101"/>
      <c r="R1082" s="101"/>
      <c r="S1082" s="101"/>
      <c r="T1082" s="101"/>
      <c r="AE1082" s="101"/>
      <c r="AF1082" s="101"/>
      <c r="AG1082" s="101"/>
      <c r="AH1082" s="101"/>
      <c r="AI1082" s="101"/>
      <c r="AJ1082" s="101"/>
      <c r="AK1082" s="101"/>
      <c r="AL1082" s="101"/>
    </row>
    <row r="1083" spans="13:38" x14ac:dyDescent="0.35">
      <c r="M1083" s="101"/>
      <c r="N1083" s="101"/>
      <c r="O1083" s="101"/>
      <c r="P1083" s="101"/>
      <c r="Q1083" s="101"/>
      <c r="R1083" s="101"/>
      <c r="S1083" s="101"/>
      <c r="T1083" s="101"/>
      <c r="AE1083" s="101"/>
      <c r="AF1083" s="101"/>
      <c r="AG1083" s="101"/>
      <c r="AH1083" s="101"/>
      <c r="AI1083" s="101"/>
      <c r="AJ1083" s="101"/>
      <c r="AK1083" s="101"/>
      <c r="AL1083" s="101"/>
    </row>
    <row r="1084" spans="13:38" x14ac:dyDescent="0.35">
      <c r="M1084" s="101"/>
      <c r="N1084" s="101"/>
      <c r="O1084" s="101"/>
      <c r="P1084" s="101"/>
      <c r="Q1084" s="101"/>
      <c r="R1084" s="101"/>
      <c r="S1084" s="101"/>
      <c r="T1084" s="101"/>
      <c r="AE1084" s="101"/>
      <c r="AF1084" s="101"/>
      <c r="AG1084" s="101"/>
      <c r="AH1084" s="101"/>
      <c r="AI1084" s="101"/>
      <c r="AJ1084" s="101"/>
      <c r="AK1084" s="101"/>
      <c r="AL1084" s="101"/>
    </row>
    <row r="1085" spans="13:38" x14ac:dyDescent="0.35">
      <c r="M1085" s="101"/>
      <c r="N1085" s="101"/>
      <c r="O1085" s="101"/>
      <c r="P1085" s="101"/>
      <c r="Q1085" s="101"/>
      <c r="R1085" s="101"/>
      <c r="S1085" s="101"/>
      <c r="T1085" s="101"/>
      <c r="AE1085" s="101"/>
      <c r="AF1085" s="101"/>
      <c r="AG1085" s="101"/>
      <c r="AH1085" s="101"/>
      <c r="AI1085" s="101"/>
      <c r="AJ1085" s="101"/>
      <c r="AK1085" s="101"/>
      <c r="AL1085" s="101"/>
    </row>
    <row r="1086" spans="13:38" x14ac:dyDescent="0.35">
      <c r="M1086" s="101"/>
      <c r="N1086" s="101"/>
      <c r="O1086" s="101"/>
      <c r="P1086" s="101"/>
      <c r="Q1086" s="101"/>
      <c r="R1086" s="101"/>
      <c r="S1086" s="101"/>
      <c r="T1086" s="101"/>
      <c r="AE1086" s="101"/>
      <c r="AF1086" s="101"/>
      <c r="AG1086" s="101"/>
      <c r="AH1086" s="101"/>
      <c r="AI1086" s="101"/>
      <c r="AJ1086" s="101"/>
      <c r="AK1086" s="101"/>
      <c r="AL1086" s="101"/>
    </row>
    <row r="1087" spans="13:38" x14ac:dyDescent="0.35">
      <c r="M1087" s="101"/>
      <c r="N1087" s="101"/>
      <c r="O1087" s="101"/>
      <c r="P1087" s="101"/>
      <c r="Q1087" s="101"/>
      <c r="R1087" s="101"/>
      <c r="S1087" s="101"/>
      <c r="T1087" s="101"/>
      <c r="AE1087" s="101"/>
      <c r="AF1087" s="101"/>
      <c r="AG1087" s="101"/>
      <c r="AH1087" s="101"/>
      <c r="AI1087" s="101"/>
      <c r="AJ1087" s="101"/>
      <c r="AK1087" s="101"/>
      <c r="AL1087" s="101"/>
    </row>
    <row r="1088" spans="13:38" x14ac:dyDescent="0.35">
      <c r="M1088" s="101"/>
      <c r="N1088" s="101"/>
      <c r="O1088" s="101"/>
      <c r="P1088" s="101"/>
      <c r="Q1088" s="101"/>
      <c r="R1088" s="101"/>
      <c r="S1088" s="101"/>
      <c r="T1088" s="101"/>
      <c r="AE1088" s="101"/>
      <c r="AF1088" s="101"/>
      <c r="AG1088" s="101"/>
      <c r="AH1088" s="101"/>
      <c r="AI1088" s="101"/>
      <c r="AJ1088" s="101"/>
      <c r="AK1088" s="101"/>
      <c r="AL1088" s="101"/>
    </row>
    <row r="1089" spans="13:38" x14ac:dyDescent="0.35">
      <c r="M1089" s="101"/>
      <c r="N1089" s="101"/>
      <c r="O1089" s="101"/>
      <c r="P1089" s="101"/>
      <c r="Q1089" s="101"/>
      <c r="R1089" s="101"/>
      <c r="S1089" s="101"/>
      <c r="T1089" s="101"/>
      <c r="AE1089" s="101"/>
      <c r="AF1089" s="101"/>
      <c r="AG1089" s="101"/>
      <c r="AH1089" s="101"/>
      <c r="AI1089" s="101"/>
      <c r="AJ1089" s="101"/>
      <c r="AK1089" s="101"/>
      <c r="AL1089" s="101"/>
    </row>
    <row r="1090" spans="13:38" x14ac:dyDescent="0.35">
      <c r="M1090" s="101"/>
      <c r="N1090" s="101"/>
      <c r="O1090" s="101"/>
      <c r="P1090" s="101"/>
      <c r="Q1090" s="101"/>
      <c r="R1090" s="101"/>
      <c r="S1090" s="101"/>
      <c r="T1090" s="101"/>
      <c r="AE1090" s="101"/>
      <c r="AF1090" s="101"/>
      <c r="AG1090" s="101"/>
      <c r="AH1090" s="101"/>
      <c r="AI1090" s="101"/>
      <c r="AJ1090" s="101"/>
      <c r="AK1090" s="101"/>
      <c r="AL1090" s="101"/>
    </row>
    <row r="1091" spans="13:38" x14ac:dyDescent="0.35">
      <c r="M1091" s="101"/>
      <c r="N1091" s="101"/>
      <c r="O1091" s="101"/>
      <c r="P1091" s="101"/>
      <c r="Q1091" s="101"/>
      <c r="R1091" s="101"/>
      <c r="S1091" s="101"/>
      <c r="T1091" s="101"/>
      <c r="AE1091" s="101"/>
      <c r="AF1091" s="101"/>
      <c r="AG1091" s="101"/>
      <c r="AH1091" s="101"/>
      <c r="AI1091" s="101"/>
      <c r="AJ1091" s="101"/>
      <c r="AK1091" s="101"/>
      <c r="AL1091" s="101"/>
    </row>
    <row r="1092" spans="13:38" x14ac:dyDescent="0.35">
      <c r="M1092" s="101"/>
      <c r="N1092" s="101"/>
      <c r="O1092" s="101"/>
      <c r="P1092" s="101"/>
      <c r="Q1092" s="101"/>
      <c r="R1092" s="101"/>
      <c r="S1092" s="101"/>
      <c r="T1092" s="101"/>
      <c r="AE1092" s="101"/>
      <c r="AF1092" s="101"/>
      <c r="AG1092" s="101"/>
      <c r="AH1092" s="101"/>
      <c r="AI1092" s="101"/>
      <c r="AJ1092" s="101"/>
      <c r="AK1092" s="101"/>
      <c r="AL1092" s="101"/>
    </row>
    <row r="1093" spans="13:38" x14ac:dyDescent="0.35">
      <c r="M1093" s="101"/>
      <c r="N1093" s="101"/>
      <c r="O1093" s="101"/>
      <c r="P1093" s="101"/>
      <c r="Q1093" s="101"/>
      <c r="R1093" s="101"/>
      <c r="S1093" s="101"/>
      <c r="T1093" s="101"/>
      <c r="AE1093" s="101"/>
      <c r="AF1093" s="101"/>
      <c r="AG1093" s="101"/>
      <c r="AH1093" s="101"/>
      <c r="AI1093" s="101"/>
      <c r="AJ1093" s="101"/>
      <c r="AK1093" s="101"/>
      <c r="AL1093" s="101"/>
    </row>
    <row r="1094" spans="13:38" x14ac:dyDescent="0.35">
      <c r="M1094" s="101"/>
      <c r="N1094" s="101"/>
      <c r="O1094" s="101"/>
      <c r="P1094" s="101"/>
      <c r="Q1094" s="101"/>
      <c r="R1094" s="101"/>
      <c r="S1094" s="101"/>
      <c r="T1094" s="101"/>
      <c r="AE1094" s="101"/>
      <c r="AF1094" s="101"/>
      <c r="AG1094" s="101"/>
      <c r="AH1094" s="101"/>
      <c r="AI1094" s="101"/>
      <c r="AJ1094" s="101"/>
      <c r="AK1094" s="101"/>
      <c r="AL1094" s="101"/>
    </row>
    <row r="1095" spans="13:38" x14ac:dyDescent="0.35">
      <c r="M1095" s="101"/>
      <c r="N1095" s="101"/>
      <c r="O1095" s="101"/>
      <c r="P1095" s="101"/>
      <c r="Q1095" s="101"/>
      <c r="R1095" s="101"/>
      <c r="S1095" s="101"/>
      <c r="T1095" s="101"/>
      <c r="AE1095" s="101"/>
      <c r="AF1095" s="101"/>
      <c r="AG1095" s="101"/>
      <c r="AH1095" s="101"/>
      <c r="AI1095" s="101"/>
      <c r="AJ1095" s="101"/>
      <c r="AK1095" s="101"/>
      <c r="AL1095" s="101"/>
    </row>
    <row r="1096" spans="13:38" x14ac:dyDescent="0.35">
      <c r="M1096" s="101"/>
      <c r="N1096" s="101"/>
      <c r="O1096" s="101"/>
      <c r="P1096" s="101"/>
      <c r="Q1096" s="101"/>
      <c r="R1096" s="101"/>
      <c r="S1096" s="101"/>
      <c r="T1096" s="101"/>
      <c r="AE1096" s="101"/>
      <c r="AF1096" s="101"/>
      <c r="AG1096" s="101"/>
      <c r="AH1096" s="101"/>
      <c r="AI1096" s="101"/>
      <c r="AJ1096" s="101"/>
      <c r="AK1096" s="101"/>
      <c r="AL1096" s="101"/>
    </row>
    <row r="1097" spans="13:38" x14ac:dyDescent="0.35">
      <c r="M1097" s="101"/>
      <c r="N1097" s="101"/>
      <c r="O1097" s="101"/>
      <c r="P1097" s="101"/>
      <c r="Q1097" s="101"/>
      <c r="R1097" s="101"/>
      <c r="S1097" s="101"/>
      <c r="T1097" s="101"/>
      <c r="AE1097" s="101"/>
      <c r="AF1097" s="101"/>
      <c r="AG1097" s="101"/>
      <c r="AH1097" s="101"/>
      <c r="AI1097" s="101"/>
      <c r="AJ1097" s="101"/>
      <c r="AK1097" s="101"/>
      <c r="AL1097" s="101"/>
    </row>
    <row r="1098" spans="13:38" x14ac:dyDescent="0.35">
      <c r="M1098" s="101"/>
      <c r="N1098" s="101"/>
      <c r="O1098" s="101"/>
      <c r="P1098" s="101"/>
      <c r="Q1098" s="101"/>
      <c r="R1098" s="101"/>
      <c r="S1098" s="101"/>
      <c r="T1098" s="101"/>
      <c r="AE1098" s="101"/>
      <c r="AF1098" s="101"/>
      <c r="AG1098" s="101"/>
      <c r="AH1098" s="101"/>
      <c r="AI1098" s="101"/>
      <c r="AJ1098" s="101"/>
      <c r="AK1098" s="101"/>
      <c r="AL1098" s="101"/>
    </row>
    <row r="1099" spans="13:38" x14ac:dyDescent="0.35">
      <c r="M1099" s="101"/>
      <c r="N1099" s="101"/>
      <c r="O1099" s="101"/>
      <c r="P1099" s="101"/>
      <c r="Q1099" s="101"/>
      <c r="R1099" s="101"/>
      <c r="S1099" s="101"/>
      <c r="T1099" s="101"/>
      <c r="AE1099" s="101"/>
      <c r="AF1099" s="101"/>
      <c r="AG1099" s="101"/>
      <c r="AH1099" s="101"/>
      <c r="AI1099" s="101"/>
      <c r="AJ1099" s="101"/>
      <c r="AK1099" s="101"/>
      <c r="AL1099" s="101"/>
    </row>
    <row r="1100" spans="13:38" x14ac:dyDescent="0.35">
      <c r="M1100" s="101"/>
      <c r="N1100" s="101"/>
      <c r="O1100" s="101"/>
      <c r="P1100" s="101"/>
      <c r="Q1100" s="101"/>
      <c r="R1100" s="101"/>
      <c r="S1100" s="101"/>
      <c r="T1100" s="101"/>
      <c r="AE1100" s="101"/>
      <c r="AF1100" s="101"/>
      <c r="AG1100" s="101"/>
      <c r="AH1100" s="101"/>
      <c r="AI1100" s="101"/>
      <c r="AJ1100" s="101"/>
      <c r="AK1100" s="101"/>
      <c r="AL1100" s="101"/>
    </row>
    <row r="1101" spans="13:38" x14ac:dyDescent="0.35">
      <c r="M1101" s="101"/>
      <c r="N1101" s="101"/>
      <c r="O1101" s="101"/>
      <c r="P1101" s="101"/>
      <c r="Q1101" s="101"/>
      <c r="R1101" s="101"/>
      <c r="S1101" s="101"/>
      <c r="T1101" s="101"/>
      <c r="AE1101" s="101"/>
      <c r="AF1101" s="101"/>
      <c r="AG1101" s="101"/>
      <c r="AH1101" s="101"/>
      <c r="AI1101" s="101"/>
      <c r="AJ1101" s="101"/>
      <c r="AK1101" s="101"/>
      <c r="AL1101" s="101"/>
    </row>
    <row r="1102" spans="13:38" x14ac:dyDescent="0.35">
      <c r="M1102" s="101"/>
      <c r="N1102" s="101"/>
      <c r="O1102" s="101"/>
      <c r="P1102" s="101"/>
      <c r="Q1102" s="101"/>
      <c r="R1102" s="101"/>
      <c r="S1102" s="101"/>
      <c r="T1102" s="101"/>
      <c r="AE1102" s="101"/>
      <c r="AF1102" s="101"/>
      <c r="AG1102" s="101"/>
      <c r="AH1102" s="101"/>
      <c r="AI1102" s="101"/>
      <c r="AJ1102" s="101"/>
      <c r="AK1102" s="101"/>
      <c r="AL1102" s="101"/>
    </row>
    <row r="1103" spans="13:38" x14ac:dyDescent="0.35">
      <c r="M1103" s="101"/>
      <c r="N1103" s="101"/>
      <c r="O1103" s="101"/>
      <c r="P1103" s="101"/>
      <c r="Q1103" s="101"/>
      <c r="R1103" s="101"/>
      <c r="S1103" s="101"/>
      <c r="T1103" s="101"/>
      <c r="AE1103" s="101"/>
      <c r="AF1103" s="101"/>
      <c r="AG1103" s="101"/>
      <c r="AH1103" s="101"/>
      <c r="AI1103" s="101"/>
      <c r="AJ1103" s="101"/>
      <c r="AK1103" s="101"/>
      <c r="AL1103" s="101"/>
    </row>
    <row r="1104" spans="13:38" x14ac:dyDescent="0.35">
      <c r="M1104" s="101"/>
      <c r="N1104" s="101"/>
      <c r="O1104" s="101"/>
      <c r="P1104" s="101"/>
      <c r="Q1104" s="101"/>
      <c r="R1104" s="101"/>
      <c r="S1104" s="101"/>
      <c r="T1104" s="101"/>
      <c r="AE1104" s="101"/>
      <c r="AF1104" s="101"/>
      <c r="AG1104" s="101"/>
      <c r="AH1104" s="101"/>
      <c r="AI1104" s="101"/>
      <c r="AJ1104" s="101"/>
      <c r="AK1104" s="101"/>
      <c r="AL1104" s="101"/>
    </row>
    <row r="1105" spans="13:38" x14ac:dyDescent="0.35">
      <c r="M1105" s="101"/>
      <c r="N1105" s="101"/>
      <c r="O1105" s="101"/>
      <c r="P1105" s="101"/>
      <c r="Q1105" s="101"/>
      <c r="R1105" s="101"/>
      <c r="S1105" s="101"/>
      <c r="T1105" s="101"/>
      <c r="AE1105" s="101"/>
      <c r="AF1105" s="101"/>
      <c r="AG1105" s="101"/>
      <c r="AH1105" s="101"/>
      <c r="AI1105" s="101"/>
      <c r="AJ1105" s="101"/>
      <c r="AK1105" s="101"/>
      <c r="AL1105" s="101"/>
    </row>
    <row r="1106" spans="13:38" x14ac:dyDescent="0.35">
      <c r="M1106" s="101"/>
      <c r="N1106" s="101"/>
      <c r="O1106" s="101"/>
      <c r="P1106" s="101"/>
      <c r="Q1106" s="101"/>
      <c r="R1106" s="101"/>
      <c r="S1106" s="101"/>
      <c r="T1106" s="101"/>
      <c r="AE1106" s="101"/>
      <c r="AF1106" s="101"/>
      <c r="AG1106" s="101"/>
      <c r="AH1106" s="101"/>
      <c r="AI1106" s="101"/>
      <c r="AJ1106" s="101"/>
      <c r="AK1106" s="101"/>
      <c r="AL1106" s="101"/>
    </row>
    <row r="1107" spans="13:38" x14ac:dyDescent="0.35">
      <c r="M1107" s="101"/>
      <c r="N1107" s="101"/>
      <c r="O1107" s="101"/>
      <c r="P1107" s="101"/>
      <c r="Q1107" s="101"/>
      <c r="R1107" s="101"/>
      <c r="S1107" s="101"/>
      <c r="T1107" s="101"/>
      <c r="AE1107" s="101"/>
      <c r="AF1107" s="101"/>
      <c r="AG1107" s="101"/>
      <c r="AH1107" s="101"/>
      <c r="AI1107" s="101"/>
      <c r="AJ1107" s="101"/>
      <c r="AK1107" s="101"/>
      <c r="AL1107" s="101"/>
    </row>
    <row r="1108" spans="13:38" x14ac:dyDescent="0.35">
      <c r="M1108" s="101"/>
      <c r="N1108" s="101"/>
      <c r="O1108" s="101"/>
      <c r="P1108" s="101"/>
      <c r="Q1108" s="101"/>
      <c r="R1108" s="101"/>
      <c r="S1108" s="101"/>
      <c r="T1108" s="101"/>
      <c r="AE1108" s="101"/>
      <c r="AF1108" s="101"/>
      <c r="AG1108" s="101"/>
      <c r="AH1108" s="101"/>
      <c r="AI1108" s="101"/>
      <c r="AJ1108" s="101"/>
      <c r="AK1108" s="101"/>
      <c r="AL1108" s="101"/>
    </row>
    <row r="1109" spans="13:38" x14ac:dyDescent="0.35">
      <c r="M1109" s="101"/>
      <c r="N1109" s="101"/>
      <c r="O1109" s="101"/>
      <c r="P1109" s="101"/>
      <c r="Q1109" s="101"/>
      <c r="R1109" s="101"/>
      <c r="S1109" s="101"/>
      <c r="T1109" s="101"/>
      <c r="AE1109" s="101"/>
      <c r="AF1109" s="101"/>
      <c r="AG1109" s="101"/>
      <c r="AH1109" s="101"/>
      <c r="AI1109" s="101"/>
      <c r="AJ1109" s="101"/>
      <c r="AK1109" s="101"/>
      <c r="AL1109" s="101"/>
    </row>
    <row r="1110" spans="13:38" x14ac:dyDescent="0.35">
      <c r="M1110" s="101"/>
      <c r="N1110" s="101"/>
      <c r="O1110" s="101"/>
      <c r="P1110" s="101"/>
      <c r="Q1110" s="101"/>
      <c r="R1110" s="101"/>
      <c r="S1110" s="101"/>
      <c r="T1110" s="101"/>
      <c r="AE1110" s="101"/>
      <c r="AF1110" s="101"/>
      <c r="AG1110" s="101"/>
      <c r="AH1110" s="101"/>
      <c r="AI1110" s="101"/>
      <c r="AJ1110" s="101"/>
      <c r="AK1110" s="101"/>
      <c r="AL1110" s="101"/>
    </row>
    <row r="1111" spans="13:38" x14ac:dyDescent="0.35">
      <c r="M1111" s="101"/>
      <c r="N1111" s="101"/>
      <c r="O1111" s="101"/>
      <c r="P1111" s="101"/>
      <c r="Q1111" s="101"/>
      <c r="R1111" s="101"/>
      <c r="S1111" s="101"/>
      <c r="T1111" s="101"/>
      <c r="AE1111" s="101"/>
      <c r="AF1111" s="101"/>
      <c r="AG1111" s="101"/>
      <c r="AH1111" s="101"/>
      <c r="AI1111" s="101"/>
      <c r="AJ1111" s="101"/>
      <c r="AK1111" s="101"/>
      <c r="AL1111" s="101"/>
    </row>
    <row r="1112" spans="13:38" x14ac:dyDescent="0.35">
      <c r="M1112" s="101"/>
      <c r="N1112" s="101"/>
      <c r="O1112" s="101"/>
      <c r="P1112" s="101"/>
      <c r="Q1112" s="101"/>
      <c r="R1112" s="101"/>
      <c r="S1112" s="101"/>
      <c r="T1112" s="101"/>
      <c r="AE1112" s="101"/>
      <c r="AF1112" s="101"/>
      <c r="AG1112" s="101"/>
      <c r="AH1112" s="101"/>
      <c r="AI1112" s="101"/>
      <c r="AJ1112" s="101"/>
      <c r="AK1112" s="101"/>
      <c r="AL1112" s="101"/>
    </row>
    <row r="1113" spans="13:38" x14ac:dyDescent="0.35">
      <c r="M1113" s="101"/>
      <c r="N1113" s="101"/>
      <c r="O1113" s="101"/>
      <c r="P1113" s="101"/>
      <c r="Q1113" s="101"/>
      <c r="R1113" s="101"/>
      <c r="S1113" s="101"/>
      <c r="T1113" s="101"/>
      <c r="AE1113" s="101"/>
      <c r="AF1113" s="101"/>
      <c r="AG1113" s="101"/>
      <c r="AH1113" s="101"/>
      <c r="AI1113" s="101"/>
      <c r="AJ1113" s="101"/>
      <c r="AK1113" s="101"/>
      <c r="AL1113" s="101"/>
    </row>
    <row r="1114" spans="13:38" x14ac:dyDescent="0.35">
      <c r="M1114" s="101"/>
      <c r="N1114" s="101"/>
      <c r="O1114" s="101"/>
      <c r="P1114" s="101"/>
      <c r="Q1114" s="101"/>
      <c r="R1114" s="101"/>
      <c r="S1114" s="101"/>
      <c r="T1114" s="101"/>
      <c r="AE1114" s="101"/>
      <c r="AF1114" s="101"/>
      <c r="AG1114" s="101"/>
      <c r="AH1114" s="101"/>
      <c r="AI1114" s="101"/>
      <c r="AJ1114" s="101"/>
      <c r="AK1114" s="101"/>
      <c r="AL1114" s="101"/>
    </row>
    <row r="1115" spans="13:38" x14ac:dyDescent="0.35">
      <c r="M1115" s="101"/>
      <c r="N1115" s="101"/>
      <c r="O1115" s="101"/>
      <c r="P1115" s="101"/>
      <c r="Q1115" s="101"/>
      <c r="R1115" s="101"/>
      <c r="S1115" s="101"/>
      <c r="T1115" s="101"/>
      <c r="AE1115" s="101"/>
      <c r="AF1115" s="101"/>
      <c r="AG1115" s="101"/>
      <c r="AH1115" s="101"/>
      <c r="AI1115" s="101"/>
      <c r="AJ1115" s="101"/>
      <c r="AK1115" s="101"/>
      <c r="AL1115" s="101"/>
    </row>
    <row r="1116" spans="13:38" x14ac:dyDescent="0.35">
      <c r="M1116" s="101"/>
      <c r="N1116" s="101"/>
      <c r="O1116" s="101"/>
      <c r="P1116" s="101"/>
      <c r="Q1116" s="101"/>
      <c r="R1116" s="101"/>
      <c r="S1116" s="101"/>
      <c r="T1116" s="101"/>
      <c r="AE1116" s="101"/>
      <c r="AF1116" s="101"/>
      <c r="AG1116" s="101"/>
      <c r="AH1116" s="101"/>
      <c r="AI1116" s="101"/>
      <c r="AJ1116" s="101"/>
      <c r="AK1116" s="101"/>
      <c r="AL1116" s="101"/>
    </row>
    <row r="1117" spans="13:38" x14ac:dyDescent="0.35">
      <c r="M1117" s="101"/>
      <c r="N1117" s="101"/>
      <c r="O1117" s="101"/>
      <c r="P1117" s="101"/>
      <c r="Q1117" s="101"/>
      <c r="R1117" s="101"/>
      <c r="S1117" s="101"/>
      <c r="T1117" s="101"/>
      <c r="AE1117" s="101"/>
      <c r="AF1117" s="101"/>
      <c r="AG1117" s="101"/>
      <c r="AH1117" s="101"/>
      <c r="AI1117" s="101"/>
      <c r="AJ1117" s="101"/>
      <c r="AK1117" s="101"/>
      <c r="AL1117" s="101"/>
    </row>
    <row r="1118" spans="13:38" x14ac:dyDescent="0.35">
      <c r="M1118" s="101"/>
      <c r="N1118" s="101"/>
      <c r="O1118" s="101"/>
      <c r="P1118" s="101"/>
      <c r="Q1118" s="101"/>
      <c r="R1118" s="101"/>
      <c r="S1118" s="101"/>
      <c r="T1118" s="101"/>
      <c r="AE1118" s="101"/>
      <c r="AF1118" s="101"/>
      <c r="AG1118" s="101"/>
      <c r="AH1118" s="101"/>
      <c r="AI1118" s="101"/>
      <c r="AJ1118" s="101"/>
      <c r="AK1118" s="101"/>
      <c r="AL1118" s="101"/>
    </row>
    <row r="1119" spans="13:38" x14ac:dyDescent="0.35">
      <c r="M1119" s="101"/>
      <c r="N1119" s="101"/>
      <c r="O1119" s="101"/>
      <c r="P1119" s="101"/>
      <c r="Q1119" s="101"/>
      <c r="R1119" s="101"/>
      <c r="S1119" s="101"/>
      <c r="T1119" s="101"/>
      <c r="AE1119" s="101"/>
      <c r="AF1119" s="101"/>
      <c r="AG1119" s="101"/>
      <c r="AH1119" s="101"/>
      <c r="AI1119" s="101"/>
      <c r="AJ1119" s="101"/>
      <c r="AK1119" s="101"/>
      <c r="AL1119" s="101"/>
    </row>
    <row r="1120" spans="13:38" x14ac:dyDescent="0.35">
      <c r="M1120" s="101"/>
      <c r="N1120" s="101"/>
      <c r="O1120" s="101"/>
      <c r="P1120" s="101"/>
      <c r="Q1120" s="101"/>
      <c r="R1120" s="101"/>
      <c r="S1120" s="101"/>
      <c r="T1120" s="101"/>
      <c r="AE1120" s="101"/>
      <c r="AF1120" s="101"/>
      <c r="AG1120" s="101"/>
      <c r="AH1120" s="101"/>
      <c r="AI1120" s="101"/>
      <c r="AJ1120" s="101"/>
      <c r="AK1120" s="101"/>
      <c r="AL1120" s="101"/>
    </row>
    <row r="1121" spans="13:38" x14ac:dyDescent="0.35">
      <c r="M1121" s="101"/>
      <c r="N1121" s="101"/>
      <c r="O1121" s="101"/>
      <c r="P1121" s="101"/>
      <c r="Q1121" s="101"/>
      <c r="R1121" s="101"/>
      <c r="S1121" s="101"/>
      <c r="T1121" s="101"/>
      <c r="AE1121" s="101"/>
      <c r="AF1121" s="101"/>
      <c r="AG1121" s="101"/>
      <c r="AH1121" s="101"/>
      <c r="AI1121" s="101"/>
      <c r="AJ1121" s="101"/>
      <c r="AK1121" s="101"/>
      <c r="AL1121" s="101"/>
    </row>
    <row r="1122" spans="13:38" x14ac:dyDescent="0.35">
      <c r="M1122" s="101"/>
      <c r="N1122" s="101"/>
      <c r="O1122" s="101"/>
      <c r="P1122" s="101"/>
      <c r="Q1122" s="101"/>
      <c r="R1122" s="101"/>
      <c r="S1122" s="101"/>
      <c r="T1122" s="101"/>
      <c r="AE1122" s="101"/>
      <c r="AF1122" s="101"/>
      <c r="AG1122" s="101"/>
      <c r="AH1122" s="101"/>
      <c r="AI1122" s="101"/>
      <c r="AJ1122" s="101"/>
      <c r="AK1122" s="101"/>
      <c r="AL1122" s="101"/>
    </row>
    <row r="1123" spans="13:38" x14ac:dyDescent="0.35">
      <c r="M1123" s="101"/>
      <c r="N1123" s="101"/>
      <c r="O1123" s="101"/>
      <c r="P1123" s="101"/>
      <c r="Q1123" s="101"/>
      <c r="R1123" s="101"/>
      <c r="S1123" s="101"/>
      <c r="T1123" s="101"/>
      <c r="AE1123" s="101"/>
      <c r="AF1123" s="101"/>
      <c r="AG1123" s="101"/>
      <c r="AH1123" s="101"/>
      <c r="AI1123" s="101"/>
      <c r="AJ1123" s="101"/>
      <c r="AK1123" s="101"/>
      <c r="AL1123" s="101"/>
    </row>
    <row r="1124" spans="13:38" x14ac:dyDescent="0.35">
      <c r="M1124" s="101"/>
      <c r="N1124" s="101"/>
      <c r="O1124" s="101"/>
      <c r="P1124" s="101"/>
      <c r="Q1124" s="101"/>
      <c r="R1124" s="101"/>
      <c r="S1124" s="101"/>
      <c r="T1124" s="101"/>
      <c r="AE1124" s="101"/>
      <c r="AF1124" s="101"/>
      <c r="AG1124" s="101"/>
      <c r="AH1124" s="101"/>
      <c r="AI1124" s="101"/>
      <c r="AJ1124" s="101"/>
      <c r="AK1124" s="101"/>
      <c r="AL1124" s="101"/>
    </row>
    <row r="1125" spans="13:38" x14ac:dyDescent="0.35">
      <c r="M1125" s="101"/>
      <c r="N1125" s="101"/>
      <c r="O1125" s="101"/>
      <c r="P1125" s="101"/>
      <c r="Q1125" s="101"/>
      <c r="R1125" s="101"/>
      <c r="S1125" s="101"/>
      <c r="T1125" s="101"/>
      <c r="AE1125" s="101"/>
      <c r="AF1125" s="101"/>
      <c r="AG1125" s="101"/>
      <c r="AH1125" s="101"/>
      <c r="AI1125" s="101"/>
      <c r="AJ1125" s="101"/>
      <c r="AK1125" s="101"/>
      <c r="AL1125" s="101"/>
    </row>
    <row r="1126" spans="13:38" x14ac:dyDescent="0.35">
      <c r="M1126" s="101"/>
      <c r="N1126" s="101"/>
      <c r="O1126" s="101"/>
      <c r="P1126" s="101"/>
      <c r="Q1126" s="101"/>
      <c r="R1126" s="101"/>
      <c r="S1126" s="101"/>
      <c r="T1126" s="101"/>
      <c r="AE1126" s="101"/>
      <c r="AF1126" s="101"/>
      <c r="AG1126" s="101"/>
      <c r="AH1126" s="101"/>
      <c r="AI1126" s="101"/>
      <c r="AJ1126" s="101"/>
      <c r="AK1126" s="101"/>
      <c r="AL1126" s="101"/>
    </row>
    <row r="1127" spans="13:38" x14ac:dyDescent="0.35">
      <c r="M1127" s="101"/>
      <c r="N1127" s="101"/>
      <c r="O1127" s="101"/>
      <c r="P1127" s="101"/>
      <c r="Q1127" s="101"/>
      <c r="R1127" s="101"/>
      <c r="S1127" s="101"/>
      <c r="T1127" s="101"/>
      <c r="AE1127" s="101"/>
      <c r="AF1127" s="101"/>
      <c r="AG1127" s="101"/>
      <c r="AH1127" s="101"/>
      <c r="AI1127" s="101"/>
      <c r="AJ1127" s="101"/>
      <c r="AK1127" s="101"/>
      <c r="AL1127" s="101"/>
    </row>
    <row r="1128" spans="13:38" x14ac:dyDescent="0.35">
      <c r="M1128" s="101"/>
      <c r="N1128" s="101"/>
      <c r="O1128" s="101"/>
      <c r="P1128" s="101"/>
      <c r="Q1128" s="101"/>
      <c r="R1128" s="101"/>
      <c r="S1128" s="101"/>
      <c r="T1128" s="101"/>
      <c r="AE1128" s="101"/>
      <c r="AF1128" s="101"/>
      <c r="AG1128" s="101"/>
      <c r="AH1128" s="101"/>
      <c r="AI1128" s="101"/>
      <c r="AJ1128" s="101"/>
      <c r="AK1128" s="101"/>
      <c r="AL1128" s="101"/>
    </row>
    <row r="1129" spans="13:38" x14ac:dyDescent="0.35">
      <c r="M1129" s="101"/>
      <c r="N1129" s="101"/>
      <c r="O1129" s="101"/>
      <c r="P1129" s="101"/>
      <c r="Q1129" s="101"/>
      <c r="R1129" s="101"/>
      <c r="S1129" s="101"/>
      <c r="T1129" s="101"/>
      <c r="AE1129" s="101"/>
      <c r="AF1129" s="101"/>
      <c r="AG1129" s="101"/>
      <c r="AH1129" s="101"/>
      <c r="AI1129" s="101"/>
      <c r="AJ1129" s="101"/>
      <c r="AK1129" s="101"/>
      <c r="AL1129" s="101"/>
    </row>
    <row r="1130" spans="13:38" x14ac:dyDescent="0.35">
      <c r="M1130" s="101"/>
      <c r="N1130" s="101"/>
      <c r="O1130" s="101"/>
      <c r="P1130" s="101"/>
      <c r="Q1130" s="101"/>
      <c r="R1130" s="101"/>
      <c r="S1130" s="101"/>
      <c r="T1130" s="101"/>
      <c r="AE1130" s="101"/>
      <c r="AF1130" s="101"/>
      <c r="AG1130" s="101"/>
      <c r="AH1130" s="101"/>
      <c r="AI1130" s="101"/>
      <c r="AJ1130" s="101"/>
      <c r="AK1130" s="101"/>
      <c r="AL1130" s="101"/>
    </row>
    <row r="1131" spans="13:38" x14ac:dyDescent="0.35">
      <c r="M1131" s="101"/>
      <c r="N1131" s="101"/>
      <c r="O1131" s="101"/>
      <c r="P1131" s="101"/>
      <c r="Q1131" s="101"/>
      <c r="R1131" s="101"/>
      <c r="S1131" s="101"/>
      <c r="T1131" s="101"/>
      <c r="AE1131" s="101"/>
      <c r="AF1131" s="101"/>
      <c r="AG1131" s="101"/>
      <c r="AH1131" s="101"/>
      <c r="AI1131" s="101"/>
      <c r="AJ1131" s="101"/>
      <c r="AK1131" s="101"/>
      <c r="AL1131" s="101"/>
    </row>
    <row r="1132" spans="13:38" x14ac:dyDescent="0.35">
      <c r="M1132" s="101"/>
      <c r="N1132" s="101"/>
      <c r="O1132" s="101"/>
      <c r="P1132" s="101"/>
      <c r="Q1132" s="101"/>
      <c r="R1132" s="101"/>
      <c r="S1132" s="101"/>
      <c r="T1132" s="101"/>
      <c r="AE1132" s="101"/>
      <c r="AF1132" s="101"/>
      <c r="AG1132" s="101"/>
      <c r="AH1132" s="101"/>
      <c r="AI1132" s="101"/>
      <c r="AJ1132" s="101"/>
      <c r="AK1132" s="101"/>
      <c r="AL1132" s="101"/>
    </row>
    <row r="1133" spans="13:38" x14ac:dyDescent="0.35">
      <c r="M1133" s="101"/>
      <c r="N1133" s="101"/>
      <c r="O1133" s="101"/>
      <c r="P1133" s="101"/>
      <c r="Q1133" s="101"/>
      <c r="R1133" s="101"/>
      <c r="S1133" s="101"/>
      <c r="T1133" s="101"/>
      <c r="AE1133" s="101"/>
      <c r="AF1133" s="101"/>
      <c r="AG1133" s="101"/>
      <c r="AH1133" s="101"/>
      <c r="AI1133" s="101"/>
      <c r="AJ1133" s="101"/>
      <c r="AK1133" s="101"/>
      <c r="AL1133" s="101"/>
    </row>
    <row r="1134" spans="13:38" x14ac:dyDescent="0.35">
      <c r="M1134" s="101"/>
      <c r="N1134" s="101"/>
      <c r="O1134" s="101"/>
      <c r="P1134" s="101"/>
      <c r="Q1134" s="101"/>
      <c r="R1134" s="101"/>
      <c r="S1134" s="101"/>
      <c r="T1134" s="101"/>
      <c r="AE1134" s="101"/>
      <c r="AF1134" s="101"/>
      <c r="AG1134" s="101"/>
      <c r="AH1134" s="101"/>
      <c r="AI1134" s="101"/>
      <c r="AJ1134" s="101"/>
      <c r="AK1134" s="101"/>
      <c r="AL1134" s="101"/>
    </row>
    <row r="1135" spans="13:38" x14ac:dyDescent="0.35">
      <c r="M1135" s="101"/>
      <c r="N1135" s="101"/>
      <c r="O1135" s="101"/>
      <c r="P1135" s="101"/>
      <c r="Q1135" s="101"/>
      <c r="R1135" s="101"/>
      <c r="S1135" s="101"/>
      <c r="T1135" s="101"/>
      <c r="AE1135" s="101"/>
      <c r="AF1135" s="101"/>
      <c r="AG1135" s="101"/>
      <c r="AH1135" s="101"/>
      <c r="AI1135" s="101"/>
      <c r="AJ1135" s="101"/>
      <c r="AK1135" s="101"/>
      <c r="AL1135" s="101"/>
    </row>
    <row r="1136" spans="13:38" x14ac:dyDescent="0.35">
      <c r="M1136" s="101"/>
      <c r="N1136" s="101"/>
      <c r="O1136" s="101"/>
      <c r="P1136" s="101"/>
      <c r="Q1136" s="101"/>
      <c r="R1136" s="101"/>
      <c r="S1136" s="101"/>
      <c r="T1136" s="101"/>
      <c r="AE1136" s="101"/>
      <c r="AF1136" s="101"/>
      <c r="AG1136" s="101"/>
      <c r="AH1136" s="101"/>
      <c r="AI1136" s="101"/>
      <c r="AJ1136" s="101"/>
      <c r="AK1136" s="101"/>
      <c r="AL1136" s="101"/>
    </row>
    <row r="1137" spans="13:38" x14ac:dyDescent="0.35">
      <c r="M1137" s="101"/>
      <c r="N1137" s="101"/>
      <c r="O1137" s="101"/>
      <c r="P1137" s="101"/>
      <c r="Q1137" s="101"/>
      <c r="R1137" s="101"/>
      <c r="S1137" s="101"/>
      <c r="T1137" s="101"/>
      <c r="AE1137" s="101"/>
      <c r="AF1137" s="101"/>
      <c r="AG1137" s="101"/>
      <c r="AH1137" s="101"/>
      <c r="AI1137" s="101"/>
      <c r="AJ1137" s="101"/>
      <c r="AK1137" s="101"/>
      <c r="AL1137" s="101"/>
    </row>
    <row r="1138" spans="13:38" x14ac:dyDescent="0.35">
      <c r="M1138" s="101"/>
      <c r="N1138" s="101"/>
      <c r="O1138" s="101"/>
      <c r="P1138" s="101"/>
      <c r="Q1138" s="101"/>
      <c r="R1138" s="101"/>
      <c r="S1138" s="101"/>
      <c r="T1138" s="101"/>
      <c r="AE1138" s="101"/>
      <c r="AF1138" s="101"/>
      <c r="AG1138" s="101"/>
      <c r="AH1138" s="101"/>
      <c r="AI1138" s="101"/>
      <c r="AJ1138" s="101"/>
      <c r="AK1138" s="101"/>
      <c r="AL1138" s="101"/>
    </row>
    <row r="1139" spans="13:38" x14ac:dyDescent="0.35">
      <c r="M1139" s="101"/>
      <c r="N1139" s="101"/>
      <c r="O1139" s="101"/>
      <c r="P1139" s="101"/>
      <c r="Q1139" s="101"/>
      <c r="R1139" s="101"/>
      <c r="S1139" s="101"/>
      <c r="T1139" s="101"/>
      <c r="AE1139" s="101"/>
      <c r="AF1139" s="101"/>
      <c r="AG1139" s="101"/>
      <c r="AH1139" s="101"/>
      <c r="AI1139" s="101"/>
      <c r="AJ1139" s="101"/>
      <c r="AK1139" s="101"/>
      <c r="AL1139" s="101"/>
    </row>
    <row r="1140" spans="13:38" x14ac:dyDescent="0.35">
      <c r="M1140" s="101"/>
      <c r="N1140" s="101"/>
      <c r="O1140" s="101"/>
      <c r="P1140" s="101"/>
      <c r="Q1140" s="101"/>
      <c r="R1140" s="101"/>
      <c r="S1140" s="101"/>
      <c r="T1140" s="101"/>
      <c r="AE1140" s="101"/>
      <c r="AF1140" s="101"/>
      <c r="AG1140" s="101"/>
      <c r="AH1140" s="101"/>
      <c r="AI1140" s="101"/>
      <c r="AJ1140" s="101"/>
      <c r="AK1140" s="101"/>
      <c r="AL1140" s="101"/>
    </row>
    <row r="1141" spans="13:38" x14ac:dyDescent="0.35">
      <c r="M1141" s="101"/>
      <c r="N1141" s="101"/>
      <c r="O1141" s="101"/>
      <c r="P1141" s="101"/>
      <c r="Q1141" s="101"/>
      <c r="R1141" s="101"/>
      <c r="S1141" s="101"/>
      <c r="T1141" s="101"/>
      <c r="AE1141" s="101"/>
      <c r="AF1141" s="101"/>
      <c r="AG1141" s="101"/>
      <c r="AH1141" s="101"/>
      <c r="AI1141" s="101"/>
      <c r="AJ1141" s="101"/>
      <c r="AK1141" s="101"/>
      <c r="AL1141" s="101"/>
    </row>
    <row r="1142" spans="13:38" x14ac:dyDescent="0.35">
      <c r="M1142" s="101"/>
      <c r="N1142" s="101"/>
      <c r="O1142" s="101"/>
      <c r="P1142" s="101"/>
      <c r="Q1142" s="101"/>
      <c r="R1142" s="101"/>
      <c r="S1142" s="101"/>
      <c r="T1142" s="101"/>
      <c r="AE1142" s="101"/>
      <c r="AF1142" s="101"/>
      <c r="AG1142" s="101"/>
      <c r="AH1142" s="101"/>
      <c r="AI1142" s="101"/>
      <c r="AJ1142" s="101"/>
      <c r="AK1142" s="101"/>
      <c r="AL1142" s="101"/>
    </row>
    <row r="1143" spans="13:38" x14ac:dyDescent="0.35">
      <c r="M1143" s="101"/>
      <c r="N1143" s="101"/>
      <c r="O1143" s="101"/>
      <c r="P1143" s="101"/>
      <c r="Q1143" s="101"/>
      <c r="R1143" s="101"/>
      <c r="S1143" s="101"/>
      <c r="T1143" s="101"/>
      <c r="AE1143" s="101"/>
      <c r="AF1143" s="101"/>
      <c r="AG1143" s="101"/>
      <c r="AH1143" s="101"/>
      <c r="AI1143" s="101"/>
      <c r="AJ1143" s="101"/>
      <c r="AK1143" s="101"/>
      <c r="AL1143" s="101"/>
    </row>
    <row r="1144" spans="13:38" x14ac:dyDescent="0.35">
      <c r="M1144" s="101"/>
      <c r="N1144" s="101"/>
      <c r="O1144" s="101"/>
      <c r="P1144" s="101"/>
      <c r="Q1144" s="101"/>
      <c r="R1144" s="101"/>
      <c r="S1144" s="101"/>
      <c r="T1144" s="101"/>
      <c r="AE1144" s="101"/>
      <c r="AF1144" s="101"/>
      <c r="AG1144" s="101"/>
      <c r="AH1144" s="101"/>
      <c r="AI1144" s="101"/>
      <c r="AJ1144" s="101"/>
      <c r="AK1144" s="101"/>
      <c r="AL1144" s="101"/>
    </row>
    <row r="1145" spans="13:38" x14ac:dyDescent="0.35">
      <c r="M1145" s="101"/>
      <c r="N1145" s="101"/>
      <c r="O1145" s="101"/>
      <c r="P1145" s="101"/>
      <c r="Q1145" s="101"/>
      <c r="R1145" s="101"/>
      <c r="S1145" s="101"/>
      <c r="T1145" s="101"/>
      <c r="AE1145" s="101"/>
      <c r="AF1145" s="101"/>
      <c r="AG1145" s="101"/>
      <c r="AH1145" s="101"/>
      <c r="AI1145" s="101"/>
      <c r="AJ1145" s="101"/>
      <c r="AK1145" s="101"/>
      <c r="AL1145" s="101"/>
    </row>
    <row r="1146" spans="13:38" x14ac:dyDescent="0.35">
      <c r="M1146" s="101"/>
      <c r="N1146" s="101"/>
      <c r="O1146" s="101"/>
      <c r="P1146" s="101"/>
      <c r="Q1146" s="101"/>
      <c r="R1146" s="101"/>
      <c r="S1146" s="101"/>
      <c r="T1146" s="101"/>
      <c r="AE1146" s="101"/>
      <c r="AF1146" s="101"/>
      <c r="AG1146" s="101"/>
      <c r="AH1146" s="101"/>
      <c r="AI1146" s="101"/>
      <c r="AJ1146" s="101"/>
      <c r="AK1146" s="101"/>
      <c r="AL1146" s="101"/>
    </row>
    <row r="1147" spans="13:38" x14ac:dyDescent="0.35">
      <c r="M1147" s="101"/>
      <c r="N1147" s="101"/>
      <c r="O1147" s="101"/>
      <c r="P1147" s="101"/>
      <c r="Q1147" s="101"/>
      <c r="R1147" s="101"/>
      <c r="S1147" s="101"/>
      <c r="T1147" s="101"/>
      <c r="AE1147" s="101"/>
      <c r="AF1147" s="101"/>
      <c r="AG1147" s="101"/>
      <c r="AH1147" s="101"/>
      <c r="AI1147" s="101"/>
      <c r="AJ1147" s="101"/>
      <c r="AK1147" s="101"/>
      <c r="AL1147" s="101"/>
    </row>
    <row r="1148" spans="13:38" x14ac:dyDescent="0.35">
      <c r="M1148" s="101"/>
      <c r="N1148" s="101"/>
      <c r="O1148" s="101"/>
      <c r="P1148" s="101"/>
      <c r="Q1148" s="101"/>
      <c r="R1148" s="101"/>
      <c r="S1148" s="101"/>
      <c r="T1148" s="101"/>
      <c r="AE1148" s="101"/>
      <c r="AF1148" s="101"/>
      <c r="AG1148" s="101"/>
      <c r="AH1148" s="101"/>
      <c r="AI1148" s="101"/>
      <c r="AJ1148" s="101"/>
      <c r="AK1148" s="101"/>
      <c r="AL1148" s="101"/>
    </row>
    <row r="1149" spans="13:38" x14ac:dyDescent="0.35">
      <c r="M1149" s="101"/>
      <c r="N1149" s="101"/>
      <c r="O1149" s="101"/>
      <c r="P1149" s="101"/>
      <c r="Q1149" s="101"/>
      <c r="R1149" s="101"/>
      <c r="S1149" s="101"/>
      <c r="T1149" s="101"/>
      <c r="AE1149" s="101"/>
      <c r="AF1149" s="101"/>
      <c r="AG1149" s="101"/>
      <c r="AH1149" s="101"/>
      <c r="AI1149" s="101"/>
      <c r="AJ1149" s="101"/>
      <c r="AK1149" s="101"/>
      <c r="AL1149" s="101"/>
    </row>
    <row r="1150" spans="13:38" x14ac:dyDescent="0.35">
      <c r="M1150" s="101"/>
      <c r="N1150" s="101"/>
      <c r="O1150" s="101"/>
      <c r="P1150" s="101"/>
      <c r="Q1150" s="101"/>
      <c r="R1150" s="101"/>
      <c r="S1150" s="101"/>
      <c r="T1150" s="101"/>
      <c r="AE1150" s="101"/>
      <c r="AF1150" s="101"/>
      <c r="AG1150" s="101"/>
      <c r="AH1150" s="101"/>
      <c r="AI1150" s="101"/>
      <c r="AJ1150" s="101"/>
      <c r="AK1150" s="101"/>
      <c r="AL1150" s="101"/>
    </row>
    <row r="1151" spans="13:38" x14ac:dyDescent="0.35">
      <c r="M1151" s="101"/>
      <c r="N1151" s="101"/>
      <c r="O1151" s="101"/>
      <c r="P1151" s="101"/>
      <c r="Q1151" s="101"/>
      <c r="R1151" s="101"/>
      <c r="S1151" s="101"/>
      <c r="T1151" s="101"/>
      <c r="AE1151" s="101"/>
      <c r="AF1151" s="101"/>
      <c r="AG1151" s="101"/>
      <c r="AH1151" s="101"/>
      <c r="AI1151" s="101"/>
      <c r="AJ1151" s="101"/>
      <c r="AK1151" s="101"/>
      <c r="AL1151" s="101"/>
    </row>
    <row r="1152" spans="13:38" x14ac:dyDescent="0.35">
      <c r="M1152" s="101"/>
      <c r="N1152" s="101"/>
      <c r="O1152" s="101"/>
      <c r="P1152" s="101"/>
      <c r="Q1152" s="101"/>
      <c r="R1152" s="101"/>
      <c r="S1152" s="101"/>
      <c r="T1152" s="101"/>
      <c r="AE1152" s="101"/>
      <c r="AF1152" s="101"/>
      <c r="AG1152" s="101"/>
      <c r="AH1152" s="101"/>
      <c r="AI1152" s="101"/>
      <c r="AJ1152" s="101"/>
      <c r="AK1152" s="101"/>
      <c r="AL1152" s="101"/>
    </row>
    <row r="1153" spans="13:38" x14ac:dyDescent="0.35">
      <c r="M1153" s="101"/>
      <c r="N1153" s="101"/>
      <c r="O1153" s="101"/>
      <c r="P1153" s="101"/>
      <c r="Q1153" s="101"/>
      <c r="R1153" s="101"/>
      <c r="S1153" s="101"/>
      <c r="T1153" s="101"/>
      <c r="AE1153" s="101"/>
      <c r="AF1153" s="101"/>
      <c r="AG1153" s="101"/>
      <c r="AH1153" s="101"/>
      <c r="AI1153" s="101"/>
      <c r="AJ1153" s="101"/>
      <c r="AK1153" s="101"/>
      <c r="AL1153" s="101"/>
    </row>
    <row r="1154" spans="13:38" x14ac:dyDescent="0.35">
      <c r="M1154" s="101"/>
      <c r="N1154" s="101"/>
      <c r="O1154" s="101"/>
      <c r="P1154" s="101"/>
      <c r="Q1154" s="101"/>
      <c r="R1154" s="101"/>
      <c r="S1154" s="101"/>
      <c r="T1154" s="101"/>
      <c r="AE1154" s="101"/>
      <c r="AF1154" s="101"/>
      <c r="AG1154" s="101"/>
      <c r="AH1154" s="101"/>
      <c r="AI1154" s="101"/>
      <c r="AJ1154" s="101"/>
      <c r="AK1154" s="101"/>
      <c r="AL1154" s="101"/>
    </row>
    <row r="1155" spans="13:38" x14ac:dyDescent="0.35">
      <c r="M1155" s="101"/>
      <c r="N1155" s="101"/>
      <c r="O1155" s="101"/>
      <c r="P1155" s="101"/>
      <c r="Q1155" s="101"/>
      <c r="R1155" s="101"/>
      <c r="S1155" s="101"/>
      <c r="T1155" s="101"/>
      <c r="AE1155" s="101"/>
      <c r="AF1155" s="101"/>
      <c r="AG1155" s="101"/>
      <c r="AH1155" s="101"/>
      <c r="AI1155" s="101"/>
      <c r="AJ1155" s="101"/>
      <c r="AK1155" s="101"/>
      <c r="AL1155" s="101"/>
    </row>
    <row r="1156" spans="13:38" x14ac:dyDescent="0.35">
      <c r="M1156" s="101"/>
      <c r="N1156" s="101"/>
      <c r="O1156" s="101"/>
      <c r="P1156" s="101"/>
      <c r="Q1156" s="101"/>
      <c r="R1156" s="101"/>
      <c r="S1156" s="101"/>
      <c r="T1156" s="101"/>
      <c r="AE1156" s="101"/>
      <c r="AF1156" s="101"/>
      <c r="AG1156" s="101"/>
      <c r="AH1156" s="101"/>
      <c r="AI1156" s="101"/>
      <c r="AJ1156" s="101"/>
      <c r="AK1156" s="101"/>
      <c r="AL1156" s="101"/>
    </row>
    <row r="1157" spans="13:38" x14ac:dyDescent="0.35">
      <c r="M1157" s="101"/>
      <c r="N1157" s="101"/>
      <c r="O1157" s="101"/>
      <c r="P1157" s="101"/>
      <c r="Q1157" s="101"/>
      <c r="R1157" s="101"/>
      <c r="S1157" s="101"/>
      <c r="T1157" s="101"/>
      <c r="AE1157" s="101"/>
      <c r="AF1157" s="101"/>
      <c r="AG1157" s="101"/>
      <c r="AH1157" s="101"/>
      <c r="AI1157" s="101"/>
      <c r="AJ1157" s="101"/>
      <c r="AK1157" s="101"/>
      <c r="AL1157" s="101"/>
    </row>
    <row r="1158" spans="13:38" x14ac:dyDescent="0.35">
      <c r="M1158" s="101"/>
      <c r="N1158" s="101"/>
      <c r="O1158" s="101"/>
      <c r="P1158" s="101"/>
      <c r="Q1158" s="101"/>
      <c r="R1158" s="101"/>
      <c r="S1158" s="101"/>
      <c r="T1158" s="101"/>
      <c r="AE1158" s="101"/>
      <c r="AF1158" s="101"/>
      <c r="AG1158" s="101"/>
      <c r="AH1158" s="101"/>
      <c r="AI1158" s="101"/>
      <c r="AJ1158" s="101"/>
      <c r="AK1158" s="101"/>
      <c r="AL1158" s="101"/>
    </row>
    <row r="1159" spans="13:38" x14ac:dyDescent="0.35">
      <c r="M1159" s="101"/>
      <c r="N1159" s="101"/>
      <c r="O1159" s="101"/>
      <c r="P1159" s="101"/>
      <c r="Q1159" s="101"/>
      <c r="R1159" s="101"/>
      <c r="S1159" s="101"/>
      <c r="T1159" s="101"/>
      <c r="AE1159" s="101"/>
      <c r="AF1159" s="101"/>
      <c r="AG1159" s="101"/>
      <c r="AH1159" s="101"/>
      <c r="AI1159" s="101"/>
      <c r="AJ1159" s="101"/>
      <c r="AK1159" s="101"/>
      <c r="AL1159" s="101"/>
    </row>
    <row r="1160" spans="13:38" x14ac:dyDescent="0.35">
      <c r="M1160" s="101"/>
      <c r="N1160" s="101"/>
      <c r="O1160" s="101"/>
      <c r="P1160" s="101"/>
      <c r="Q1160" s="101"/>
      <c r="R1160" s="101"/>
      <c r="S1160" s="101"/>
      <c r="T1160" s="101"/>
      <c r="AE1160" s="101"/>
      <c r="AF1160" s="101"/>
      <c r="AG1160" s="101"/>
      <c r="AH1160" s="101"/>
      <c r="AI1160" s="101"/>
      <c r="AJ1160" s="101"/>
      <c r="AK1160" s="101"/>
      <c r="AL1160" s="101"/>
    </row>
    <row r="1161" spans="13:38" x14ac:dyDescent="0.35">
      <c r="M1161" s="101"/>
      <c r="N1161" s="101"/>
      <c r="O1161" s="101"/>
      <c r="P1161" s="101"/>
      <c r="Q1161" s="101"/>
      <c r="R1161" s="101"/>
      <c r="S1161" s="101"/>
      <c r="T1161" s="101"/>
      <c r="AE1161" s="101"/>
      <c r="AF1161" s="101"/>
      <c r="AG1161" s="101"/>
      <c r="AH1161" s="101"/>
      <c r="AI1161" s="101"/>
      <c r="AJ1161" s="101"/>
      <c r="AK1161" s="101"/>
      <c r="AL1161" s="101"/>
    </row>
    <row r="1162" spans="13:38" x14ac:dyDescent="0.35">
      <c r="M1162" s="101"/>
      <c r="N1162" s="101"/>
      <c r="O1162" s="101"/>
      <c r="P1162" s="101"/>
      <c r="Q1162" s="101"/>
      <c r="R1162" s="101"/>
      <c r="S1162" s="101"/>
      <c r="T1162" s="101"/>
      <c r="AE1162" s="101"/>
      <c r="AF1162" s="101"/>
      <c r="AG1162" s="101"/>
      <c r="AH1162" s="101"/>
      <c r="AI1162" s="101"/>
      <c r="AJ1162" s="101"/>
      <c r="AK1162" s="101"/>
      <c r="AL1162" s="101"/>
    </row>
    <row r="1163" spans="13:38" x14ac:dyDescent="0.35">
      <c r="M1163" s="101"/>
      <c r="N1163" s="101"/>
      <c r="O1163" s="101"/>
      <c r="P1163" s="101"/>
      <c r="Q1163" s="101"/>
      <c r="R1163" s="101"/>
      <c r="S1163" s="101"/>
      <c r="T1163" s="101"/>
      <c r="AE1163" s="101"/>
      <c r="AF1163" s="101"/>
      <c r="AG1163" s="101"/>
      <c r="AH1163" s="101"/>
      <c r="AI1163" s="101"/>
      <c r="AJ1163" s="101"/>
      <c r="AK1163" s="101"/>
      <c r="AL1163" s="101"/>
    </row>
    <row r="1164" spans="13:38" x14ac:dyDescent="0.35">
      <c r="M1164" s="101"/>
      <c r="N1164" s="101"/>
      <c r="O1164" s="101"/>
      <c r="P1164" s="101"/>
      <c r="Q1164" s="101"/>
      <c r="R1164" s="101"/>
      <c r="S1164" s="101"/>
      <c r="T1164" s="101"/>
      <c r="AE1164" s="101"/>
      <c r="AF1164" s="101"/>
      <c r="AG1164" s="101"/>
      <c r="AH1164" s="101"/>
      <c r="AI1164" s="101"/>
      <c r="AJ1164" s="101"/>
      <c r="AK1164" s="101"/>
      <c r="AL1164" s="101"/>
    </row>
    <row r="1165" spans="13:38" x14ac:dyDescent="0.35">
      <c r="M1165" s="101"/>
      <c r="N1165" s="101"/>
      <c r="O1165" s="101"/>
      <c r="P1165" s="101"/>
      <c r="Q1165" s="101"/>
      <c r="R1165" s="101"/>
      <c r="S1165" s="101"/>
      <c r="T1165" s="101"/>
      <c r="AE1165" s="101"/>
      <c r="AF1165" s="101"/>
      <c r="AG1165" s="101"/>
      <c r="AH1165" s="101"/>
      <c r="AI1165" s="101"/>
      <c r="AJ1165" s="101"/>
      <c r="AK1165" s="101"/>
      <c r="AL1165" s="101"/>
    </row>
    <row r="1166" spans="13:38" x14ac:dyDescent="0.35">
      <c r="M1166" s="101"/>
      <c r="N1166" s="101"/>
      <c r="O1166" s="101"/>
      <c r="P1166" s="101"/>
      <c r="Q1166" s="101"/>
      <c r="R1166" s="101"/>
      <c r="S1166" s="101"/>
      <c r="T1166" s="101"/>
      <c r="AE1166" s="101"/>
      <c r="AF1166" s="101"/>
      <c r="AG1166" s="101"/>
      <c r="AH1166" s="101"/>
      <c r="AI1166" s="101"/>
      <c r="AJ1166" s="101"/>
      <c r="AK1166" s="101"/>
      <c r="AL1166" s="101"/>
    </row>
    <row r="1167" spans="13:38" x14ac:dyDescent="0.35">
      <c r="M1167" s="101"/>
      <c r="N1167" s="101"/>
      <c r="O1167" s="101"/>
      <c r="P1167" s="101"/>
      <c r="Q1167" s="101"/>
      <c r="R1167" s="101"/>
      <c r="S1167" s="101"/>
      <c r="T1167" s="101"/>
      <c r="AE1167" s="101"/>
      <c r="AF1167" s="101"/>
      <c r="AG1167" s="101"/>
      <c r="AH1167" s="101"/>
      <c r="AI1167" s="101"/>
      <c r="AJ1167" s="101"/>
      <c r="AK1167" s="101"/>
      <c r="AL1167" s="101"/>
    </row>
    <row r="1168" spans="13:38" x14ac:dyDescent="0.35">
      <c r="M1168" s="101"/>
      <c r="N1168" s="101"/>
      <c r="O1168" s="101"/>
      <c r="P1168" s="101"/>
      <c r="Q1168" s="101"/>
      <c r="R1168" s="101"/>
      <c r="S1168" s="101"/>
      <c r="T1168" s="101"/>
      <c r="AE1168" s="101"/>
      <c r="AF1168" s="101"/>
      <c r="AG1168" s="101"/>
      <c r="AH1168" s="101"/>
      <c r="AI1168" s="101"/>
      <c r="AJ1168" s="101"/>
      <c r="AK1168" s="101"/>
      <c r="AL1168" s="101"/>
    </row>
    <row r="1169" spans="13:38" x14ac:dyDescent="0.35">
      <c r="M1169" s="101"/>
      <c r="N1169" s="101"/>
      <c r="O1169" s="101"/>
      <c r="P1169" s="101"/>
      <c r="Q1169" s="101"/>
      <c r="R1169" s="101"/>
      <c r="S1169" s="101"/>
      <c r="T1169" s="101"/>
      <c r="AE1169" s="101"/>
      <c r="AF1169" s="101"/>
      <c r="AG1169" s="101"/>
      <c r="AH1169" s="101"/>
      <c r="AI1169" s="101"/>
      <c r="AJ1169" s="101"/>
      <c r="AK1169" s="101"/>
      <c r="AL1169" s="101"/>
    </row>
    <row r="1170" spans="13:38" x14ac:dyDescent="0.35">
      <c r="M1170" s="101"/>
      <c r="N1170" s="101"/>
      <c r="O1170" s="101"/>
      <c r="P1170" s="101"/>
      <c r="Q1170" s="101"/>
      <c r="R1170" s="101"/>
      <c r="S1170" s="101"/>
      <c r="T1170" s="101"/>
      <c r="AE1170" s="101"/>
      <c r="AF1170" s="101"/>
      <c r="AG1170" s="101"/>
      <c r="AH1170" s="101"/>
      <c r="AI1170" s="101"/>
      <c r="AJ1170" s="101"/>
      <c r="AK1170" s="101"/>
      <c r="AL1170" s="101"/>
    </row>
    <row r="1171" spans="13:38" x14ac:dyDescent="0.35">
      <c r="M1171" s="101"/>
      <c r="N1171" s="101"/>
      <c r="O1171" s="101"/>
      <c r="P1171" s="101"/>
      <c r="Q1171" s="101"/>
      <c r="R1171" s="101"/>
      <c r="S1171" s="101"/>
      <c r="T1171" s="101"/>
      <c r="AE1171" s="101"/>
      <c r="AF1171" s="101"/>
      <c r="AG1171" s="101"/>
      <c r="AH1171" s="101"/>
      <c r="AI1171" s="101"/>
      <c r="AJ1171" s="101"/>
      <c r="AK1171" s="101"/>
      <c r="AL1171" s="101"/>
    </row>
    <row r="1172" spans="13:38" x14ac:dyDescent="0.35">
      <c r="M1172" s="101"/>
      <c r="N1172" s="101"/>
      <c r="O1172" s="101"/>
      <c r="P1172" s="101"/>
      <c r="Q1172" s="101"/>
      <c r="R1172" s="101"/>
      <c r="S1172" s="101"/>
      <c r="T1172" s="101"/>
      <c r="AE1172" s="101"/>
      <c r="AF1172" s="101"/>
      <c r="AG1172" s="101"/>
      <c r="AH1172" s="101"/>
      <c r="AI1172" s="101"/>
      <c r="AJ1172" s="101"/>
      <c r="AK1172" s="101"/>
      <c r="AL1172" s="101"/>
    </row>
    <row r="1173" spans="13:38" x14ac:dyDescent="0.35">
      <c r="M1173" s="101"/>
      <c r="N1173" s="101"/>
      <c r="O1173" s="101"/>
      <c r="P1173" s="101"/>
      <c r="Q1173" s="101"/>
      <c r="R1173" s="101"/>
      <c r="S1173" s="101"/>
      <c r="T1173" s="101"/>
      <c r="AE1173" s="101"/>
      <c r="AF1173" s="101"/>
      <c r="AG1173" s="101"/>
      <c r="AH1173" s="101"/>
      <c r="AI1173" s="101"/>
      <c r="AJ1173" s="101"/>
      <c r="AK1173" s="101"/>
      <c r="AL1173" s="101"/>
    </row>
    <row r="1174" spans="13:38" x14ac:dyDescent="0.35">
      <c r="M1174" s="101"/>
      <c r="N1174" s="101"/>
      <c r="O1174" s="101"/>
      <c r="P1174" s="101"/>
      <c r="Q1174" s="101"/>
      <c r="R1174" s="101"/>
      <c r="S1174" s="101"/>
      <c r="T1174" s="101"/>
      <c r="AE1174" s="101"/>
      <c r="AF1174" s="101"/>
      <c r="AG1174" s="101"/>
      <c r="AH1174" s="101"/>
      <c r="AI1174" s="101"/>
      <c r="AJ1174" s="101"/>
      <c r="AK1174" s="101"/>
      <c r="AL1174" s="101"/>
    </row>
    <row r="1175" spans="13:38" x14ac:dyDescent="0.35">
      <c r="M1175" s="101"/>
      <c r="N1175" s="101"/>
      <c r="O1175" s="101"/>
      <c r="P1175" s="101"/>
      <c r="Q1175" s="101"/>
      <c r="R1175" s="101"/>
      <c r="S1175" s="101"/>
      <c r="T1175" s="101"/>
      <c r="AE1175" s="101"/>
      <c r="AF1175" s="101"/>
      <c r="AG1175" s="101"/>
      <c r="AH1175" s="101"/>
      <c r="AI1175" s="101"/>
      <c r="AJ1175" s="101"/>
      <c r="AK1175" s="101"/>
      <c r="AL1175" s="101"/>
    </row>
    <row r="1176" spans="13:38" x14ac:dyDescent="0.35">
      <c r="M1176" s="101"/>
      <c r="N1176" s="101"/>
      <c r="O1176" s="101"/>
      <c r="P1176" s="101"/>
      <c r="Q1176" s="101"/>
      <c r="R1176" s="101"/>
      <c r="S1176" s="101"/>
      <c r="T1176" s="101"/>
      <c r="AE1176" s="101"/>
      <c r="AF1176" s="101"/>
      <c r="AG1176" s="101"/>
      <c r="AH1176" s="101"/>
      <c r="AI1176" s="101"/>
      <c r="AJ1176" s="101"/>
      <c r="AK1176" s="101"/>
      <c r="AL1176" s="101"/>
    </row>
    <row r="1177" spans="13:38" x14ac:dyDescent="0.35">
      <c r="M1177" s="101"/>
      <c r="N1177" s="101"/>
      <c r="O1177" s="101"/>
      <c r="P1177" s="101"/>
      <c r="Q1177" s="101"/>
      <c r="R1177" s="101"/>
      <c r="S1177" s="101"/>
      <c r="T1177" s="101"/>
      <c r="AE1177" s="101"/>
      <c r="AF1177" s="101"/>
      <c r="AG1177" s="101"/>
      <c r="AH1177" s="101"/>
      <c r="AI1177" s="101"/>
      <c r="AJ1177" s="101"/>
      <c r="AK1177" s="101"/>
      <c r="AL1177" s="101"/>
    </row>
    <row r="1178" spans="13:38" x14ac:dyDescent="0.35">
      <c r="M1178" s="101"/>
      <c r="N1178" s="101"/>
      <c r="O1178" s="101"/>
      <c r="P1178" s="101"/>
      <c r="Q1178" s="101"/>
      <c r="R1178" s="101"/>
      <c r="S1178" s="101"/>
      <c r="T1178" s="101"/>
      <c r="AE1178" s="101"/>
      <c r="AF1178" s="101"/>
      <c r="AG1178" s="101"/>
      <c r="AH1178" s="101"/>
      <c r="AI1178" s="101"/>
      <c r="AJ1178" s="101"/>
      <c r="AK1178" s="101"/>
      <c r="AL1178" s="101"/>
    </row>
    <row r="1179" spans="13:38" x14ac:dyDescent="0.35">
      <c r="M1179" s="101"/>
      <c r="N1179" s="101"/>
      <c r="O1179" s="101"/>
      <c r="P1179" s="101"/>
      <c r="Q1179" s="101"/>
      <c r="R1179" s="101"/>
      <c r="S1179" s="101"/>
      <c r="T1179" s="101"/>
      <c r="AE1179" s="101"/>
      <c r="AF1179" s="101"/>
      <c r="AG1179" s="101"/>
      <c r="AH1179" s="101"/>
      <c r="AI1179" s="101"/>
      <c r="AJ1179" s="101"/>
      <c r="AK1179" s="101"/>
      <c r="AL1179" s="101"/>
    </row>
    <row r="1180" spans="13:38" x14ac:dyDescent="0.35">
      <c r="M1180" s="101"/>
      <c r="N1180" s="101"/>
      <c r="O1180" s="101"/>
      <c r="P1180" s="101"/>
      <c r="Q1180" s="101"/>
      <c r="R1180" s="101"/>
      <c r="S1180" s="101"/>
      <c r="T1180" s="101"/>
      <c r="AE1180" s="101"/>
      <c r="AF1180" s="101"/>
      <c r="AG1180" s="101"/>
      <c r="AH1180" s="101"/>
      <c r="AI1180" s="101"/>
      <c r="AJ1180" s="101"/>
      <c r="AK1180" s="101"/>
      <c r="AL1180" s="101"/>
    </row>
    <row r="1181" spans="13:38" x14ac:dyDescent="0.35">
      <c r="M1181" s="101"/>
      <c r="N1181" s="101"/>
      <c r="O1181" s="101"/>
      <c r="P1181" s="101"/>
      <c r="Q1181" s="101"/>
      <c r="R1181" s="101"/>
      <c r="S1181" s="101"/>
      <c r="T1181" s="101"/>
      <c r="AE1181" s="101"/>
      <c r="AF1181" s="101"/>
      <c r="AG1181" s="101"/>
      <c r="AH1181" s="101"/>
      <c r="AI1181" s="101"/>
      <c r="AJ1181" s="101"/>
      <c r="AK1181" s="101"/>
      <c r="AL1181" s="101"/>
    </row>
    <row r="1182" spans="13:38" x14ac:dyDescent="0.35">
      <c r="M1182" s="101"/>
      <c r="N1182" s="101"/>
      <c r="O1182" s="101"/>
      <c r="P1182" s="101"/>
      <c r="Q1182" s="101"/>
      <c r="R1182" s="101"/>
      <c r="S1182" s="101"/>
      <c r="T1182" s="101"/>
      <c r="AE1182" s="101"/>
      <c r="AF1182" s="101"/>
      <c r="AG1182" s="101"/>
      <c r="AH1182" s="101"/>
      <c r="AI1182" s="101"/>
      <c r="AJ1182" s="101"/>
      <c r="AK1182" s="101"/>
      <c r="AL1182" s="101"/>
    </row>
    <row r="1183" spans="13:38" x14ac:dyDescent="0.35">
      <c r="M1183" s="101"/>
      <c r="N1183" s="101"/>
      <c r="O1183" s="101"/>
      <c r="P1183" s="101"/>
      <c r="Q1183" s="101"/>
      <c r="R1183" s="101"/>
      <c r="S1183" s="101"/>
      <c r="T1183" s="101"/>
      <c r="AE1183" s="101"/>
      <c r="AF1183" s="101"/>
      <c r="AG1183" s="101"/>
      <c r="AH1183" s="101"/>
      <c r="AI1183" s="101"/>
      <c r="AJ1183" s="101"/>
      <c r="AK1183" s="101"/>
      <c r="AL1183" s="101"/>
    </row>
    <row r="1184" spans="13:38" x14ac:dyDescent="0.35">
      <c r="M1184" s="101"/>
      <c r="N1184" s="101"/>
      <c r="O1184" s="101"/>
      <c r="P1184" s="101"/>
      <c r="Q1184" s="101"/>
      <c r="R1184" s="101"/>
      <c r="S1184" s="101"/>
      <c r="T1184" s="101"/>
      <c r="AE1184" s="101"/>
      <c r="AF1184" s="101"/>
      <c r="AG1184" s="101"/>
      <c r="AH1184" s="101"/>
      <c r="AI1184" s="101"/>
      <c r="AJ1184" s="101"/>
      <c r="AK1184" s="101"/>
      <c r="AL1184" s="101"/>
    </row>
    <row r="1185" spans="13:38" x14ac:dyDescent="0.35">
      <c r="M1185" s="101"/>
      <c r="N1185" s="101"/>
      <c r="O1185" s="101"/>
      <c r="P1185" s="101"/>
      <c r="Q1185" s="101"/>
      <c r="R1185" s="101"/>
      <c r="S1185" s="101"/>
      <c r="T1185" s="101"/>
      <c r="AE1185" s="101"/>
      <c r="AF1185" s="101"/>
      <c r="AG1185" s="101"/>
      <c r="AH1185" s="101"/>
      <c r="AI1185" s="101"/>
      <c r="AJ1185" s="101"/>
      <c r="AK1185" s="101"/>
      <c r="AL1185" s="101"/>
    </row>
    <row r="1186" spans="13:38" x14ac:dyDescent="0.35">
      <c r="M1186" s="101"/>
      <c r="N1186" s="101"/>
      <c r="O1186" s="101"/>
      <c r="P1186" s="101"/>
      <c r="Q1186" s="101"/>
      <c r="R1186" s="101"/>
      <c r="S1186" s="101"/>
      <c r="T1186" s="101"/>
      <c r="AE1186" s="101"/>
      <c r="AF1186" s="101"/>
      <c r="AG1186" s="101"/>
      <c r="AH1186" s="101"/>
      <c r="AI1186" s="101"/>
      <c r="AJ1186" s="101"/>
      <c r="AK1186" s="101"/>
      <c r="AL1186" s="101"/>
    </row>
    <row r="1187" spans="13:38" x14ac:dyDescent="0.35">
      <c r="M1187" s="101"/>
      <c r="N1187" s="101"/>
      <c r="O1187" s="101"/>
      <c r="P1187" s="101"/>
      <c r="Q1187" s="101"/>
      <c r="R1187" s="101"/>
      <c r="S1187" s="101"/>
      <c r="T1187" s="101"/>
      <c r="AE1187" s="101"/>
      <c r="AF1187" s="101"/>
      <c r="AG1187" s="101"/>
      <c r="AH1187" s="101"/>
      <c r="AI1187" s="101"/>
      <c r="AJ1187" s="101"/>
      <c r="AK1187" s="101"/>
      <c r="AL1187" s="101"/>
    </row>
    <row r="1188" spans="13:38" x14ac:dyDescent="0.35">
      <c r="M1188" s="101"/>
      <c r="N1188" s="101"/>
      <c r="O1188" s="101"/>
      <c r="P1188" s="101"/>
      <c r="Q1188" s="101"/>
      <c r="R1188" s="101"/>
      <c r="S1188" s="101"/>
      <c r="T1188" s="101"/>
      <c r="AE1188" s="101"/>
      <c r="AF1188" s="101"/>
      <c r="AG1188" s="101"/>
      <c r="AH1188" s="101"/>
      <c r="AI1188" s="101"/>
      <c r="AJ1188" s="101"/>
      <c r="AK1188" s="101"/>
      <c r="AL1188" s="101"/>
    </row>
    <row r="1189" spans="13:38" x14ac:dyDescent="0.35">
      <c r="M1189" s="101"/>
      <c r="N1189" s="101"/>
      <c r="O1189" s="101"/>
      <c r="P1189" s="101"/>
      <c r="Q1189" s="101"/>
      <c r="R1189" s="101"/>
      <c r="S1189" s="101"/>
      <c r="T1189" s="101"/>
      <c r="AE1189" s="101"/>
      <c r="AF1189" s="101"/>
      <c r="AG1189" s="101"/>
      <c r="AH1189" s="101"/>
      <c r="AI1189" s="101"/>
      <c r="AJ1189" s="101"/>
      <c r="AK1189" s="101"/>
      <c r="AL1189" s="101"/>
    </row>
    <row r="1190" spans="13:38" x14ac:dyDescent="0.35">
      <c r="M1190" s="101"/>
      <c r="N1190" s="101"/>
      <c r="O1190" s="101"/>
      <c r="P1190" s="101"/>
      <c r="Q1190" s="101"/>
      <c r="R1190" s="101"/>
      <c r="S1190" s="101"/>
      <c r="T1190" s="101"/>
      <c r="AE1190" s="101"/>
      <c r="AF1190" s="101"/>
      <c r="AG1190" s="101"/>
      <c r="AH1190" s="101"/>
      <c r="AI1190" s="101"/>
      <c r="AJ1190" s="101"/>
      <c r="AK1190" s="101"/>
      <c r="AL1190" s="101"/>
    </row>
    <row r="1191" spans="13:38" x14ac:dyDescent="0.35">
      <c r="M1191" s="101"/>
      <c r="N1191" s="101"/>
      <c r="O1191" s="101"/>
      <c r="P1191" s="101"/>
      <c r="Q1191" s="101"/>
      <c r="R1191" s="101"/>
      <c r="S1191" s="101"/>
      <c r="T1191" s="101"/>
      <c r="AE1191" s="101"/>
      <c r="AF1191" s="101"/>
      <c r="AG1191" s="101"/>
      <c r="AH1191" s="101"/>
      <c r="AI1191" s="101"/>
      <c r="AJ1191" s="101"/>
      <c r="AK1191" s="101"/>
      <c r="AL1191" s="101"/>
    </row>
    <row r="1192" spans="13:38" x14ac:dyDescent="0.35">
      <c r="M1192" s="101"/>
      <c r="N1192" s="101"/>
      <c r="O1192" s="101"/>
      <c r="P1192" s="101"/>
      <c r="Q1192" s="101"/>
      <c r="R1192" s="101"/>
      <c r="S1192" s="101"/>
      <c r="T1192" s="101"/>
      <c r="AE1192" s="101"/>
      <c r="AF1192" s="101"/>
      <c r="AG1192" s="101"/>
      <c r="AH1192" s="101"/>
      <c r="AI1192" s="101"/>
      <c r="AJ1192" s="101"/>
      <c r="AK1192" s="101"/>
      <c r="AL1192" s="101"/>
    </row>
    <row r="1193" spans="13:38" x14ac:dyDescent="0.35">
      <c r="M1193" s="101"/>
      <c r="N1193" s="101"/>
      <c r="O1193" s="101"/>
      <c r="P1193" s="101"/>
      <c r="Q1193" s="101"/>
      <c r="R1193" s="101"/>
      <c r="S1193" s="101"/>
      <c r="T1193" s="101"/>
      <c r="AE1193" s="101"/>
      <c r="AF1193" s="101"/>
      <c r="AG1193" s="101"/>
      <c r="AH1193" s="101"/>
      <c r="AI1193" s="101"/>
      <c r="AJ1193" s="101"/>
      <c r="AK1193" s="101"/>
      <c r="AL1193" s="101"/>
    </row>
    <row r="1194" spans="13:38" x14ac:dyDescent="0.35">
      <c r="M1194" s="101"/>
      <c r="N1194" s="101"/>
      <c r="O1194" s="101"/>
      <c r="P1194" s="101"/>
      <c r="Q1194" s="101"/>
      <c r="R1194" s="101"/>
      <c r="S1194" s="101"/>
      <c r="T1194" s="101"/>
      <c r="AE1194" s="101"/>
      <c r="AF1194" s="101"/>
      <c r="AG1194" s="101"/>
      <c r="AH1194" s="101"/>
      <c r="AI1194" s="101"/>
      <c r="AJ1194" s="101"/>
      <c r="AK1194" s="101"/>
      <c r="AL1194" s="101"/>
    </row>
    <row r="1195" spans="13:38" x14ac:dyDescent="0.35">
      <c r="M1195" s="101"/>
      <c r="N1195" s="101"/>
      <c r="O1195" s="101"/>
      <c r="P1195" s="101"/>
      <c r="Q1195" s="101"/>
      <c r="R1195" s="101"/>
      <c r="S1195" s="101"/>
      <c r="T1195" s="101"/>
      <c r="AE1195" s="101"/>
      <c r="AF1195" s="101"/>
      <c r="AG1195" s="101"/>
      <c r="AH1195" s="101"/>
      <c r="AI1195" s="101"/>
      <c r="AJ1195" s="101"/>
      <c r="AK1195" s="101"/>
      <c r="AL1195" s="101"/>
    </row>
    <row r="1196" spans="13:38" x14ac:dyDescent="0.35">
      <c r="M1196" s="101"/>
      <c r="N1196" s="101"/>
      <c r="O1196" s="101"/>
      <c r="P1196" s="101"/>
      <c r="Q1196" s="101"/>
      <c r="R1196" s="101"/>
      <c r="S1196" s="101"/>
      <c r="T1196" s="101"/>
      <c r="AE1196" s="101"/>
      <c r="AF1196" s="101"/>
      <c r="AG1196" s="101"/>
      <c r="AH1196" s="101"/>
      <c r="AI1196" s="101"/>
      <c r="AJ1196" s="101"/>
      <c r="AK1196" s="101"/>
      <c r="AL1196" s="101"/>
    </row>
    <row r="1197" spans="13:38" x14ac:dyDescent="0.35">
      <c r="M1197" s="101"/>
      <c r="N1197" s="101"/>
      <c r="O1197" s="101"/>
      <c r="P1197" s="101"/>
      <c r="Q1197" s="101"/>
      <c r="R1197" s="101"/>
      <c r="S1197" s="101"/>
      <c r="T1197" s="101"/>
      <c r="AE1197" s="101"/>
      <c r="AF1197" s="101"/>
      <c r="AG1197" s="101"/>
      <c r="AH1197" s="101"/>
      <c r="AI1197" s="101"/>
      <c r="AJ1197" s="101"/>
      <c r="AK1197" s="101"/>
      <c r="AL1197" s="101"/>
    </row>
    <row r="1198" spans="13:38" x14ac:dyDescent="0.35">
      <c r="M1198" s="101"/>
      <c r="N1198" s="101"/>
      <c r="O1198" s="101"/>
      <c r="P1198" s="101"/>
      <c r="Q1198" s="101"/>
      <c r="R1198" s="101"/>
      <c r="S1198" s="101"/>
      <c r="T1198" s="101"/>
      <c r="AE1198" s="101"/>
      <c r="AF1198" s="101"/>
      <c r="AG1198" s="101"/>
      <c r="AH1198" s="101"/>
      <c r="AI1198" s="101"/>
      <c r="AJ1198" s="101"/>
      <c r="AK1198" s="101"/>
      <c r="AL1198" s="101"/>
    </row>
    <row r="1199" spans="13:38" x14ac:dyDescent="0.35">
      <c r="M1199" s="101"/>
      <c r="N1199" s="101"/>
      <c r="O1199" s="101"/>
      <c r="P1199" s="101"/>
      <c r="Q1199" s="101"/>
      <c r="R1199" s="101"/>
      <c r="S1199" s="101"/>
      <c r="T1199" s="101"/>
      <c r="AE1199" s="101"/>
      <c r="AF1199" s="101"/>
      <c r="AG1199" s="101"/>
      <c r="AH1199" s="101"/>
      <c r="AI1199" s="101"/>
      <c r="AJ1199" s="101"/>
      <c r="AK1199" s="101"/>
      <c r="AL1199" s="101"/>
    </row>
    <row r="1200" spans="13:38" x14ac:dyDescent="0.35">
      <c r="M1200" s="101"/>
      <c r="N1200" s="101"/>
      <c r="O1200" s="101"/>
      <c r="P1200" s="101"/>
      <c r="Q1200" s="101"/>
      <c r="R1200" s="101"/>
      <c r="S1200" s="101"/>
      <c r="T1200" s="101"/>
      <c r="AE1200" s="101"/>
      <c r="AF1200" s="101"/>
      <c r="AG1200" s="101"/>
      <c r="AH1200" s="101"/>
      <c r="AI1200" s="101"/>
      <c r="AJ1200" s="101"/>
      <c r="AK1200" s="101"/>
      <c r="AL1200" s="101"/>
    </row>
    <row r="1201" spans="13:38" x14ac:dyDescent="0.35">
      <c r="M1201" s="101"/>
      <c r="N1201" s="101"/>
      <c r="O1201" s="101"/>
      <c r="P1201" s="101"/>
      <c r="Q1201" s="101"/>
      <c r="R1201" s="101"/>
      <c r="S1201" s="101"/>
      <c r="T1201" s="101"/>
      <c r="AE1201" s="101"/>
      <c r="AF1201" s="101"/>
      <c r="AG1201" s="101"/>
      <c r="AH1201" s="101"/>
      <c r="AI1201" s="101"/>
      <c r="AJ1201" s="101"/>
      <c r="AK1201" s="101"/>
      <c r="AL1201" s="101"/>
    </row>
    <row r="1202" spans="13:38" x14ac:dyDescent="0.35">
      <c r="M1202" s="101"/>
      <c r="N1202" s="101"/>
      <c r="O1202" s="101"/>
      <c r="P1202" s="101"/>
      <c r="Q1202" s="101"/>
      <c r="R1202" s="101"/>
      <c r="S1202" s="101"/>
      <c r="T1202" s="101"/>
      <c r="AE1202" s="101"/>
      <c r="AF1202" s="101"/>
      <c r="AG1202" s="101"/>
      <c r="AH1202" s="101"/>
      <c r="AI1202" s="101"/>
      <c r="AJ1202" s="101"/>
      <c r="AK1202" s="101"/>
      <c r="AL1202" s="101"/>
    </row>
    <row r="1203" spans="13:38" x14ac:dyDescent="0.35">
      <c r="M1203" s="101"/>
      <c r="N1203" s="101"/>
      <c r="O1203" s="101"/>
      <c r="P1203" s="101"/>
      <c r="Q1203" s="101"/>
      <c r="R1203" s="101"/>
      <c r="S1203" s="101"/>
      <c r="T1203" s="101"/>
      <c r="AE1203" s="101"/>
      <c r="AF1203" s="101"/>
      <c r="AG1203" s="101"/>
      <c r="AH1203" s="101"/>
      <c r="AI1203" s="101"/>
      <c r="AJ1203" s="101"/>
      <c r="AK1203" s="101"/>
      <c r="AL1203" s="101"/>
    </row>
    <row r="1204" spans="13:38" x14ac:dyDescent="0.35">
      <c r="M1204" s="101"/>
      <c r="N1204" s="101"/>
      <c r="O1204" s="101"/>
      <c r="P1204" s="101"/>
      <c r="Q1204" s="101"/>
      <c r="R1204" s="101"/>
      <c r="S1204" s="101"/>
      <c r="T1204" s="101"/>
      <c r="AE1204" s="101"/>
      <c r="AF1204" s="101"/>
      <c r="AG1204" s="101"/>
      <c r="AH1204" s="101"/>
      <c r="AI1204" s="101"/>
      <c r="AJ1204" s="101"/>
      <c r="AK1204" s="101"/>
      <c r="AL1204" s="101"/>
    </row>
    <row r="1205" spans="13:38" x14ac:dyDescent="0.35">
      <c r="M1205" s="101"/>
      <c r="N1205" s="101"/>
      <c r="O1205" s="101"/>
      <c r="P1205" s="101"/>
      <c r="Q1205" s="101"/>
      <c r="R1205" s="101"/>
      <c r="S1205" s="101"/>
      <c r="T1205" s="101"/>
      <c r="AE1205" s="101"/>
      <c r="AF1205" s="101"/>
      <c r="AG1205" s="101"/>
      <c r="AH1205" s="101"/>
      <c r="AI1205" s="101"/>
      <c r="AJ1205" s="101"/>
      <c r="AK1205" s="101"/>
      <c r="AL1205" s="101"/>
    </row>
    <row r="1206" spans="13:38" x14ac:dyDescent="0.35">
      <c r="M1206" s="101"/>
      <c r="N1206" s="101"/>
      <c r="O1206" s="101"/>
      <c r="P1206" s="101"/>
      <c r="Q1206" s="101"/>
      <c r="R1206" s="101"/>
      <c r="S1206" s="101"/>
      <c r="T1206" s="101"/>
      <c r="AE1206" s="101"/>
      <c r="AF1206" s="101"/>
      <c r="AG1206" s="101"/>
      <c r="AH1206" s="101"/>
      <c r="AI1206" s="101"/>
      <c r="AJ1206" s="101"/>
      <c r="AK1206" s="101"/>
      <c r="AL1206" s="101"/>
    </row>
    <row r="1207" spans="13:38" x14ac:dyDescent="0.35">
      <c r="M1207" s="101"/>
      <c r="N1207" s="101"/>
      <c r="O1207" s="101"/>
      <c r="P1207" s="101"/>
      <c r="Q1207" s="101"/>
      <c r="R1207" s="101"/>
      <c r="S1207" s="101"/>
      <c r="T1207" s="101"/>
      <c r="AE1207" s="101"/>
      <c r="AF1207" s="101"/>
      <c r="AG1207" s="101"/>
      <c r="AH1207" s="101"/>
      <c r="AI1207" s="101"/>
      <c r="AJ1207" s="101"/>
      <c r="AK1207" s="101"/>
      <c r="AL1207" s="101"/>
    </row>
    <row r="1208" spans="13:38" x14ac:dyDescent="0.35">
      <c r="M1208" s="101"/>
      <c r="N1208" s="101"/>
      <c r="O1208" s="101"/>
      <c r="P1208" s="101"/>
      <c r="Q1208" s="101"/>
      <c r="R1208" s="101"/>
      <c r="S1208" s="101"/>
      <c r="T1208" s="101"/>
      <c r="AE1208" s="101"/>
      <c r="AF1208" s="101"/>
      <c r="AG1208" s="101"/>
      <c r="AH1208" s="101"/>
      <c r="AI1208" s="101"/>
      <c r="AJ1208" s="101"/>
      <c r="AK1208" s="101"/>
      <c r="AL1208" s="101"/>
    </row>
    <row r="1209" spans="13:38" x14ac:dyDescent="0.35">
      <c r="M1209" s="101"/>
      <c r="N1209" s="101"/>
      <c r="O1209" s="101"/>
      <c r="P1209" s="101"/>
      <c r="Q1209" s="101"/>
      <c r="R1209" s="101"/>
      <c r="S1209" s="101"/>
      <c r="T1209" s="101"/>
      <c r="AE1209" s="101"/>
      <c r="AF1209" s="101"/>
      <c r="AG1209" s="101"/>
      <c r="AH1209" s="101"/>
      <c r="AI1209" s="101"/>
      <c r="AJ1209" s="101"/>
      <c r="AK1209" s="101"/>
      <c r="AL1209" s="101"/>
    </row>
    <row r="1210" spans="13:38" x14ac:dyDescent="0.35">
      <c r="M1210" s="101"/>
      <c r="N1210" s="101"/>
      <c r="O1210" s="101"/>
      <c r="P1210" s="101"/>
      <c r="Q1210" s="101"/>
      <c r="R1210" s="101"/>
      <c r="S1210" s="101"/>
      <c r="T1210" s="101"/>
      <c r="AE1210" s="101"/>
      <c r="AF1210" s="101"/>
      <c r="AG1210" s="101"/>
      <c r="AH1210" s="101"/>
      <c r="AI1210" s="101"/>
      <c r="AJ1210" s="101"/>
      <c r="AK1210" s="101"/>
      <c r="AL1210" s="101"/>
    </row>
    <row r="1211" spans="13:38" x14ac:dyDescent="0.35">
      <c r="M1211" s="101"/>
      <c r="N1211" s="101"/>
      <c r="O1211" s="101"/>
      <c r="P1211" s="101"/>
      <c r="Q1211" s="101"/>
      <c r="R1211" s="101"/>
      <c r="S1211" s="101"/>
      <c r="T1211" s="101"/>
      <c r="AE1211" s="101"/>
      <c r="AF1211" s="101"/>
      <c r="AG1211" s="101"/>
      <c r="AH1211" s="101"/>
      <c r="AI1211" s="101"/>
      <c r="AJ1211" s="101"/>
      <c r="AK1211" s="101"/>
      <c r="AL1211" s="101"/>
    </row>
    <row r="1212" spans="13:38" x14ac:dyDescent="0.35">
      <c r="M1212" s="101"/>
      <c r="N1212" s="101"/>
      <c r="O1212" s="101"/>
      <c r="P1212" s="101"/>
      <c r="Q1212" s="101"/>
      <c r="R1212" s="101"/>
      <c r="S1212" s="101"/>
      <c r="T1212" s="101"/>
      <c r="AE1212" s="101"/>
      <c r="AF1212" s="101"/>
      <c r="AG1212" s="101"/>
      <c r="AH1212" s="101"/>
      <c r="AI1212" s="101"/>
      <c r="AJ1212" s="101"/>
      <c r="AK1212" s="101"/>
      <c r="AL1212" s="101"/>
    </row>
    <row r="1213" spans="13:38" x14ac:dyDescent="0.35">
      <c r="M1213" s="101"/>
      <c r="N1213" s="101"/>
      <c r="O1213" s="101"/>
      <c r="P1213" s="101"/>
      <c r="Q1213" s="101"/>
      <c r="R1213" s="101"/>
      <c r="S1213" s="101"/>
      <c r="T1213" s="101"/>
      <c r="AE1213" s="101"/>
      <c r="AF1213" s="101"/>
      <c r="AG1213" s="101"/>
      <c r="AH1213" s="101"/>
      <c r="AI1213" s="101"/>
      <c r="AJ1213" s="101"/>
      <c r="AK1213" s="101"/>
      <c r="AL1213" s="101"/>
    </row>
    <row r="1214" spans="13:38" x14ac:dyDescent="0.35">
      <c r="M1214" s="101"/>
      <c r="N1214" s="101"/>
      <c r="O1214" s="101"/>
      <c r="P1214" s="101"/>
      <c r="Q1214" s="101"/>
      <c r="R1214" s="101"/>
      <c r="S1214" s="101"/>
      <c r="T1214" s="101"/>
      <c r="AE1214" s="101"/>
      <c r="AF1214" s="101"/>
      <c r="AG1214" s="101"/>
      <c r="AH1214" s="101"/>
      <c r="AI1214" s="101"/>
      <c r="AJ1214" s="101"/>
      <c r="AK1214" s="101"/>
      <c r="AL1214" s="101"/>
    </row>
    <row r="1215" spans="13:38" x14ac:dyDescent="0.35">
      <c r="M1215" s="101"/>
      <c r="N1215" s="101"/>
      <c r="O1215" s="101"/>
      <c r="P1215" s="101"/>
      <c r="Q1215" s="101"/>
      <c r="R1215" s="101"/>
      <c r="S1215" s="101"/>
      <c r="T1215" s="101"/>
      <c r="AE1215" s="101"/>
      <c r="AF1215" s="101"/>
      <c r="AG1215" s="101"/>
      <c r="AH1215" s="101"/>
      <c r="AI1215" s="101"/>
      <c r="AJ1215" s="101"/>
      <c r="AK1215" s="101"/>
      <c r="AL1215" s="101"/>
    </row>
    <row r="1216" spans="13:38" x14ac:dyDescent="0.35">
      <c r="M1216" s="101"/>
      <c r="N1216" s="101"/>
      <c r="O1216" s="101"/>
      <c r="P1216" s="101"/>
      <c r="Q1216" s="101"/>
      <c r="R1216" s="101"/>
      <c r="S1216" s="101"/>
      <c r="T1216" s="101"/>
      <c r="AE1216" s="101"/>
      <c r="AF1216" s="101"/>
      <c r="AG1216" s="101"/>
      <c r="AH1216" s="101"/>
      <c r="AI1216" s="101"/>
      <c r="AJ1216" s="101"/>
      <c r="AK1216" s="101"/>
      <c r="AL1216" s="101"/>
    </row>
    <row r="1217" spans="13:38" x14ac:dyDescent="0.35">
      <c r="M1217" s="101"/>
      <c r="N1217" s="101"/>
      <c r="O1217" s="101"/>
      <c r="P1217" s="101"/>
      <c r="Q1217" s="101"/>
      <c r="R1217" s="101"/>
      <c r="S1217" s="101"/>
      <c r="T1217" s="101"/>
      <c r="AE1217" s="101"/>
      <c r="AF1217" s="101"/>
      <c r="AG1217" s="101"/>
      <c r="AH1217" s="101"/>
      <c r="AI1217" s="101"/>
      <c r="AJ1217" s="101"/>
      <c r="AK1217" s="101"/>
      <c r="AL1217" s="101"/>
    </row>
    <row r="1218" spans="13:38" x14ac:dyDescent="0.35">
      <c r="M1218" s="101"/>
      <c r="N1218" s="101"/>
      <c r="O1218" s="101"/>
      <c r="P1218" s="101"/>
      <c r="Q1218" s="101"/>
      <c r="R1218" s="101"/>
      <c r="S1218" s="101"/>
      <c r="T1218" s="101"/>
      <c r="AE1218" s="101"/>
      <c r="AF1218" s="101"/>
      <c r="AG1218" s="101"/>
      <c r="AH1218" s="101"/>
      <c r="AI1218" s="101"/>
      <c r="AJ1218" s="101"/>
      <c r="AK1218" s="101"/>
      <c r="AL1218" s="101"/>
    </row>
    <row r="1219" spans="13:38" x14ac:dyDescent="0.35">
      <c r="M1219" s="101"/>
      <c r="N1219" s="101"/>
      <c r="O1219" s="101"/>
      <c r="P1219" s="101"/>
      <c r="Q1219" s="101"/>
      <c r="R1219" s="101"/>
      <c r="S1219" s="101"/>
      <c r="T1219" s="101"/>
      <c r="AE1219" s="101"/>
      <c r="AF1219" s="101"/>
      <c r="AG1219" s="101"/>
      <c r="AH1219" s="101"/>
      <c r="AI1219" s="101"/>
      <c r="AJ1219" s="101"/>
      <c r="AK1219" s="101"/>
      <c r="AL1219" s="101"/>
    </row>
    <row r="1220" spans="13:38" x14ac:dyDescent="0.35">
      <c r="M1220" s="101"/>
      <c r="N1220" s="101"/>
      <c r="O1220" s="101"/>
      <c r="P1220" s="101"/>
      <c r="Q1220" s="101"/>
      <c r="R1220" s="101"/>
      <c r="S1220" s="101"/>
      <c r="T1220" s="101"/>
      <c r="AE1220" s="101"/>
      <c r="AF1220" s="101"/>
      <c r="AG1220" s="101"/>
      <c r="AH1220" s="101"/>
      <c r="AI1220" s="101"/>
      <c r="AJ1220" s="101"/>
      <c r="AK1220" s="101"/>
      <c r="AL1220" s="101"/>
    </row>
    <row r="1221" spans="13:38" x14ac:dyDescent="0.35">
      <c r="M1221" s="101"/>
      <c r="N1221" s="101"/>
      <c r="O1221" s="101"/>
      <c r="P1221" s="101"/>
      <c r="Q1221" s="101"/>
      <c r="R1221" s="101"/>
      <c r="S1221" s="101"/>
      <c r="T1221" s="101"/>
      <c r="AE1221" s="101"/>
      <c r="AF1221" s="101"/>
      <c r="AG1221" s="101"/>
      <c r="AH1221" s="101"/>
      <c r="AI1221" s="101"/>
      <c r="AJ1221" s="101"/>
      <c r="AK1221" s="101"/>
      <c r="AL1221" s="101"/>
    </row>
    <row r="1222" spans="13:38" x14ac:dyDescent="0.35">
      <c r="M1222" s="101"/>
      <c r="N1222" s="101"/>
      <c r="O1222" s="101"/>
      <c r="P1222" s="101"/>
      <c r="Q1222" s="101"/>
      <c r="R1222" s="101"/>
      <c r="S1222" s="101"/>
      <c r="T1222" s="101"/>
      <c r="AE1222" s="101"/>
      <c r="AF1222" s="101"/>
      <c r="AG1222" s="101"/>
      <c r="AH1222" s="101"/>
      <c r="AI1222" s="101"/>
      <c r="AJ1222" s="101"/>
      <c r="AK1222" s="101"/>
      <c r="AL1222" s="101"/>
    </row>
    <row r="1223" spans="13:38" x14ac:dyDescent="0.35">
      <c r="M1223" s="101"/>
      <c r="N1223" s="101"/>
      <c r="O1223" s="101"/>
      <c r="P1223" s="101"/>
      <c r="Q1223" s="101"/>
      <c r="R1223" s="101"/>
      <c r="S1223" s="101"/>
      <c r="T1223" s="101"/>
      <c r="AE1223" s="101"/>
      <c r="AF1223" s="101"/>
      <c r="AG1223" s="101"/>
      <c r="AH1223" s="101"/>
      <c r="AI1223" s="101"/>
      <c r="AJ1223" s="101"/>
      <c r="AK1223" s="101"/>
      <c r="AL1223" s="101"/>
    </row>
    <row r="1224" spans="13:38" x14ac:dyDescent="0.35">
      <c r="M1224" s="101"/>
      <c r="N1224" s="101"/>
      <c r="O1224" s="101"/>
      <c r="P1224" s="101"/>
      <c r="Q1224" s="101"/>
      <c r="R1224" s="101"/>
      <c r="S1224" s="101"/>
      <c r="T1224" s="101"/>
      <c r="AE1224" s="101"/>
      <c r="AF1224" s="101"/>
      <c r="AG1224" s="101"/>
      <c r="AH1224" s="101"/>
      <c r="AI1224" s="101"/>
      <c r="AJ1224" s="101"/>
      <c r="AK1224" s="101"/>
      <c r="AL1224" s="101"/>
    </row>
    <row r="1225" spans="13:38" x14ac:dyDescent="0.35">
      <c r="M1225" s="101"/>
      <c r="N1225" s="101"/>
      <c r="O1225" s="101"/>
      <c r="P1225" s="101"/>
      <c r="Q1225" s="101"/>
      <c r="R1225" s="101"/>
      <c r="S1225" s="101"/>
      <c r="T1225" s="101"/>
      <c r="AE1225" s="101"/>
      <c r="AF1225" s="101"/>
      <c r="AG1225" s="101"/>
      <c r="AH1225" s="101"/>
      <c r="AI1225" s="101"/>
      <c r="AJ1225" s="101"/>
      <c r="AK1225" s="101"/>
      <c r="AL1225" s="101"/>
    </row>
    <row r="1226" spans="13:38" x14ac:dyDescent="0.35">
      <c r="M1226" s="101"/>
      <c r="N1226" s="101"/>
      <c r="O1226" s="101"/>
      <c r="P1226" s="101"/>
      <c r="Q1226" s="101"/>
      <c r="R1226" s="101"/>
      <c r="S1226" s="101"/>
      <c r="T1226" s="101"/>
      <c r="AE1226" s="101"/>
      <c r="AF1226" s="101"/>
      <c r="AG1226" s="101"/>
      <c r="AH1226" s="101"/>
      <c r="AI1226" s="101"/>
      <c r="AJ1226" s="101"/>
      <c r="AK1226" s="101"/>
      <c r="AL1226" s="101"/>
    </row>
    <row r="1227" spans="13:38" x14ac:dyDescent="0.35">
      <c r="M1227" s="101"/>
      <c r="N1227" s="101"/>
      <c r="O1227" s="101"/>
      <c r="P1227" s="101"/>
      <c r="Q1227" s="101"/>
      <c r="R1227" s="101"/>
      <c r="S1227" s="101"/>
      <c r="T1227" s="101"/>
      <c r="AE1227" s="101"/>
      <c r="AF1227" s="101"/>
      <c r="AG1227" s="101"/>
      <c r="AH1227" s="101"/>
      <c r="AI1227" s="101"/>
      <c r="AJ1227" s="101"/>
      <c r="AK1227" s="101"/>
      <c r="AL1227" s="101"/>
    </row>
    <row r="1228" spans="13:38" x14ac:dyDescent="0.35">
      <c r="M1228" s="101"/>
      <c r="N1228" s="101"/>
      <c r="O1228" s="101"/>
      <c r="P1228" s="101"/>
      <c r="Q1228" s="101"/>
      <c r="R1228" s="101"/>
      <c r="S1228" s="101"/>
      <c r="T1228" s="101"/>
      <c r="AE1228" s="101"/>
      <c r="AF1228" s="101"/>
      <c r="AG1228" s="101"/>
      <c r="AH1228" s="101"/>
      <c r="AI1228" s="101"/>
      <c r="AJ1228" s="101"/>
      <c r="AK1228" s="101"/>
      <c r="AL1228" s="101"/>
    </row>
    <row r="1229" spans="13:38" x14ac:dyDescent="0.35">
      <c r="M1229" s="101"/>
      <c r="N1229" s="101"/>
      <c r="O1229" s="101"/>
      <c r="P1229" s="101"/>
      <c r="Q1229" s="101"/>
      <c r="R1229" s="101"/>
      <c r="S1229" s="101"/>
      <c r="T1229" s="101"/>
      <c r="AE1229" s="101"/>
      <c r="AF1229" s="101"/>
      <c r="AG1229" s="101"/>
      <c r="AH1229" s="101"/>
      <c r="AI1229" s="101"/>
      <c r="AJ1229" s="101"/>
      <c r="AK1229" s="101"/>
      <c r="AL1229" s="101"/>
    </row>
    <row r="1230" spans="13:38" x14ac:dyDescent="0.35">
      <c r="M1230" s="101"/>
      <c r="N1230" s="101"/>
      <c r="O1230" s="101"/>
      <c r="P1230" s="101"/>
      <c r="Q1230" s="101"/>
      <c r="R1230" s="101"/>
      <c r="S1230" s="101"/>
      <c r="T1230" s="101"/>
      <c r="AE1230" s="101"/>
      <c r="AF1230" s="101"/>
      <c r="AG1230" s="101"/>
      <c r="AH1230" s="101"/>
      <c r="AI1230" s="101"/>
      <c r="AJ1230" s="101"/>
      <c r="AK1230" s="101"/>
      <c r="AL1230" s="101"/>
    </row>
    <row r="1231" spans="13:38" x14ac:dyDescent="0.35">
      <c r="M1231" s="101"/>
      <c r="N1231" s="101"/>
      <c r="O1231" s="101"/>
      <c r="P1231" s="101"/>
      <c r="Q1231" s="101"/>
      <c r="R1231" s="101"/>
      <c r="S1231" s="101"/>
      <c r="T1231" s="101"/>
      <c r="AE1231" s="101"/>
      <c r="AF1231" s="101"/>
      <c r="AG1231" s="101"/>
      <c r="AH1231" s="101"/>
      <c r="AI1231" s="101"/>
      <c r="AJ1231" s="101"/>
      <c r="AK1231" s="101"/>
      <c r="AL1231" s="101"/>
    </row>
    <row r="1232" spans="13:38" x14ac:dyDescent="0.35">
      <c r="M1232" s="101"/>
      <c r="N1232" s="101"/>
      <c r="O1232" s="101"/>
      <c r="P1232" s="101"/>
      <c r="Q1232" s="101"/>
      <c r="R1232" s="101"/>
      <c r="S1232" s="101"/>
      <c r="T1232" s="101"/>
      <c r="AE1232" s="101"/>
      <c r="AF1232" s="101"/>
      <c r="AG1232" s="101"/>
      <c r="AH1232" s="101"/>
      <c r="AI1232" s="101"/>
      <c r="AJ1232" s="101"/>
      <c r="AK1232" s="101"/>
      <c r="AL1232" s="101"/>
    </row>
    <row r="1233" spans="13:38" x14ac:dyDescent="0.35">
      <c r="M1233" s="101"/>
      <c r="N1233" s="101"/>
      <c r="O1233" s="101"/>
      <c r="P1233" s="101"/>
      <c r="Q1233" s="101"/>
      <c r="R1233" s="101"/>
      <c r="S1233" s="101"/>
      <c r="T1233" s="101"/>
      <c r="AE1233" s="101"/>
      <c r="AF1233" s="101"/>
      <c r="AG1233" s="101"/>
      <c r="AH1233" s="101"/>
      <c r="AI1233" s="101"/>
      <c r="AJ1233" s="101"/>
      <c r="AK1233" s="101"/>
      <c r="AL1233" s="101"/>
    </row>
    <row r="1234" spans="13:38" x14ac:dyDescent="0.35">
      <c r="M1234" s="101"/>
      <c r="N1234" s="101"/>
      <c r="O1234" s="101"/>
      <c r="P1234" s="101"/>
      <c r="Q1234" s="101"/>
      <c r="R1234" s="101"/>
      <c r="S1234" s="101"/>
      <c r="T1234" s="101"/>
      <c r="AE1234" s="101"/>
      <c r="AF1234" s="101"/>
      <c r="AG1234" s="101"/>
      <c r="AH1234" s="101"/>
      <c r="AI1234" s="101"/>
      <c r="AJ1234" s="101"/>
      <c r="AK1234" s="101"/>
      <c r="AL1234" s="101"/>
    </row>
    <row r="1235" spans="13:38" x14ac:dyDescent="0.35">
      <c r="M1235" s="101"/>
      <c r="N1235" s="101"/>
      <c r="O1235" s="101"/>
      <c r="P1235" s="101"/>
      <c r="Q1235" s="101"/>
      <c r="R1235" s="101"/>
      <c r="S1235" s="101"/>
      <c r="T1235" s="101"/>
      <c r="AE1235" s="101"/>
      <c r="AF1235" s="101"/>
      <c r="AG1235" s="101"/>
      <c r="AH1235" s="101"/>
      <c r="AI1235" s="101"/>
      <c r="AJ1235" s="101"/>
      <c r="AK1235" s="101"/>
      <c r="AL1235" s="101"/>
    </row>
    <row r="1236" spans="13:38" x14ac:dyDescent="0.35">
      <c r="M1236" s="101"/>
      <c r="N1236" s="101"/>
      <c r="O1236" s="101"/>
      <c r="P1236" s="101"/>
      <c r="Q1236" s="101"/>
      <c r="R1236" s="101"/>
      <c r="S1236" s="101"/>
      <c r="T1236" s="101"/>
      <c r="AE1236" s="101"/>
      <c r="AF1236" s="101"/>
      <c r="AG1236" s="101"/>
      <c r="AH1236" s="101"/>
      <c r="AI1236" s="101"/>
      <c r="AJ1236" s="101"/>
      <c r="AK1236" s="101"/>
      <c r="AL1236" s="101"/>
    </row>
    <row r="1237" spans="13:38" x14ac:dyDescent="0.35">
      <c r="M1237" s="101"/>
      <c r="N1237" s="101"/>
      <c r="O1237" s="101"/>
      <c r="P1237" s="101"/>
      <c r="Q1237" s="101"/>
      <c r="R1237" s="101"/>
      <c r="S1237" s="101"/>
      <c r="T1237" s="101"/>
      <c r="AE1237" s="101"/>
      <c r="AF1237" s="101"/>
      <c r="AG1237" s="101"/>
      <c r="AH1237" s="101"/>
      <c r="AI1237" s="101"/>
      <c r="AJ1237" s="101"/>
      <c r="AK1237" s="101"/>
      <c r="AL1237" s="101"/>
    </row>
    <row r="1238" spans="13:38" x14ac:dyDescent="0.35">
      <c r="M1238" s="101"/>
      <c r="N1238" s="101"/>
      <c r="O1238" s="101"/>
      <c r="P1238" s="101"/>
      <c r="Q1238" s="101"/>
      <c r="R1238" s="101"/>
      <c r="S1238" s="101"/>
      <c r="T1238" s="101"/>
      <c r="AE1238" s="101"/>
      <c r="AF1238" s="101"/>
      <c r="AG1238" s="101"/>
      <c r="AH1238" s="101"/>
      <c r="AI1238" s="101"/>
      <c r="AJ1238" s="101"/>
      <c r="AK1238" s="101"/>
      <c r="AL1238" s="101"/>
    </row>
    <row r="1239" spans="13:38" x14ac:dyDescent="0.35">
      <c r="M1239" s="101"/>
      <c r="N1239" s="101"/>
      <c r="O1239" s="101"/>
      <c r="P1239" s="101"/>
      <c r="Q1239" s="101"/>
      <c r="R1239" s="101"/>
      <c r="S1239" s="101"/>
      <c r="T1239" s="101"/>
      <c r="AE1239" s="101"/>
      <c r="AF1239" s="101"/>
      <c r="AG1239" s="101"/>
      <c r="AH1239" s="101"/>
      <c r="AI1239" s="101"/>
      <c r="AJ1239" s="101"/>
      <c r="AK1239" s="101"/>
      <c r="AL1239" s="101"/>
    </row>
    <row r="1240" spans="13:38" x14ac:dyDescent="0.35">
      <c r="M1240" s="101"/>
      <c r="N1240" s="101"/>
      <c r="O1240" s="101"/>
      <c r="P1240" s="101"/>
      <c r="Q1240" s="101"/>
      <c r="R1240" s="101"/>
      <c r="S1240" s="101"/>
      <c r="T1240" s="101"/>
      <c r="AE1240" s="101"/>
      <c r="AF1240" s="101"/>
      <c r="AG1240" s="101"/>
      <c r="AH1240" s="101"/>
      <c r="AI1240" s="101"/>
      <c r="AJ1240" s="101"/>
      <c r="AK1240" s="101"/>
      <c r="AL1240" s="101"/>
    </row>
    <row r="1241" spans="13:38" x14ac:dyDescent="0.35">
      <c r="M1241" s="101"/>
      <c r="N1241" s="101"/>
      <c r="O1241" s="101"/>
      <c r="P1241" s="101"/>
      <c r="Q1241" s="101"/>
      <c r="R1241" s="101"/>
      <c r="S1241" s="101"/>
      <c r="T1241" s="101"/>
      <c r="AE1241" s="101"/>
      <c r="AF1241" s="101"/>
      <c r="AG1241" s="101"/>
      <c r="AH1241" s="101"/>
      <c r="AI1241" s="101"/>
      <c r="AJ1241" s="101"/>
      <c r="AK1241" s="101"/>
      <c r="AL1241" s="101"/>
    </row>
    <row r="1242" spans="13:38" x14ac:dyDescent="0.35">
      <c r="M1242" s="101"/>
      <c r="N1242" s="101"/>
      <c r="O1242" s="101"/>
      <c r="P1242" s="101"/>
      <c r="Q1242" s="101"/>
      <c r="R1242" s="101"/>
      <c r="S1242" s="101"/>
      <c r="T1242" s="101"/>
      <c r="AE1242" s="101"/>
      <c r="AF1242" s="101"/>
      <c r="AG1242" s="101"/>
      <c r="AH1242" s="101"/>
      <c r="AI1242" s="101"/>
      <c r="AJ1242" s="101"/>
      <c r="AK1242" s="101"/>
      <c r="AL1242" s="101"/>
    </row>
    <row r="1243" spans="13:38" x14ac:dyDescent="0.35">
      <c r="M1243" s="101"/>
      <c r="N1243" s="101"/>
      <c r="O1243" s="101"/>
      <c r="P1243" s="101"/>
      <c r="Q1243" s="101"/>
      <c r="R1243" s="101"/>
      <c r="S1243" s="101"/>
      <c r="T1243" s="101"/>
      <c r="AE1243" s="101"/>
      <c r="AF1243" s="101"/>
      <c r="AG1243" s="101"/>
      <c r="AH1243" s="101"/>
      <c r="AI1243" s="101"/>
      <c r="AJ1243" s="101"/>
      <c r="AK1243" s="101"/>
      <c r="AL1243" s="101"/>
    </row>
    <row r="1244" spans="13:38" x14ac:dyDescent="0.35">
      <c r="M1244" s="101"/>
      <c r="N1244" s="101"/>
      <c r="O1244" s="101"/>
      <c r="P1244" s="101"/>
      <c r="Q1244" s="101"/>
      <c r="R1244" s="101"/>
      <c r="S1244" s="101"/>
      <c r="T1244" s="101"/>
      <c r="AE1244" s="101"/>
      <c r="AF1244" s="101"/>
      <c r="AG1244" s="101"/>
      <c r="AH1244" s="101"/>
      <c r="AI1244" s="101"/>
      <c r="AJ1244" s="101"/>
      <c r="AK1244" s="101"/>
      <c r="AL1244" s="101"/>
    </row>
    <row r="1245" spans="13:38" x14ac:dyDescent="0.35">
      <c r="M1245" s="101"/>
      <c r="N1245" s="101"/>
      <c r="O1245" s="101"/>
      <c r="P1245" s="101"/>
      <c r="Q1245" s="101"/>
      <c r="R1245" s="101"/>
      <c r="S1245" s="101"/>
      <c r="T1245" s="101"/>
      <c r="AE1245" s="101"/>
      <c r="AF1245" s="101"/>
      <c r="AG1245" s="101"/>
      <c r="AH1245" s="101"/>
      <c r="AI1245" s="101"/>
      <c r="AJ1245" s="101"/>
      <c r="AK1245" s="101"/>
      <c r="AL1245" s="101"/>
    </row>
    <row r="1246" spans="13:38" x14ac:dyDescent="0.35">
      <c r="M1246" s="101"/>
      <c r="N1246" s="101"/>
      <c r="O1246" s="101"/>
      <c r="P1246" s="101"/>
      <c r="Q1246" s="101"/>
      <c r="R1246" s="101"/>
      <c r="S1246" s="101"/>
      <c r="T1246" s="101"/>
      <c r="AE1246" s="101"/>
      <c r="AF1246" s="101"/>
      <c r="AG1246" s="101"/>
      <c r="AH1246" s="101"/>
      <c r="AI1246" s="101"/>
      <c r="AJ1246" s="101"/>
      <c r="AK1246" s="101"/>
      <c r="AL1246" s="101"/>
    </row>
    <row r="1247" spans="13:38" x14ac:dyDescent="0.35">
      <c r="M1247" s="101"/>
      <c r="N1247" s="101"/>
      <c r="O1247" s="101"/>
      <c r="P1247" s="101"/>
      <c r="Q1247" s="101"/>
      <c r="R1247" s="101"/>
      <c r="S1247" s="101"/>
      <c r="T1247" s="101"/>
      <c r="AE1247" s="101"/>
      <c r="AF1247" s="101"/>
      <c r="AG1247" s="101"/>
      <c r="AH1247" s="101"/>
      <c r="AI1247" s="101"/>
      <c r="AJ1247" s="101"/>
      <c r="AK1247" s="101"/>
      <c r="AL1247" s="101"/>
    </row>
    <row r="1248" spans="13:38" x14ac:dyDescent="0.35">
      <c r="M1248" s="101"/>
      <c r="N1248" s="101"/>
      <c r="O1248" s="101"/>
      <c r="P1248" s="101"/>
      <c r="Q1248" s="101"/>
      <c r="R1248" s="101"/>
      <c r="S1248" s="101"/>
      <c r="T1248" s="101"/>
      <c r="AE1248" s="101"/>
      <c r="AF1248" s="101"/>
      <c r="AG1248" s="101"/>
      <c r="AH1248" s="101"/>
      <c r="AI1248" s="101"/>
      <c r="AJ1248" s="101"/>
      <c r="AK1248" s="101"/>
      <c r="AL1248" s="101"/>
    </row>
    <row r="1249" spans="13:38" x14ac:dyDescent="0.35">
      <c r="M1249" s="101"/>
      <c r="N1249" s="101"/>
      <c r="O1249" s="101"/>
      <c r="P1249" s="101"/>
      <c r="Q1249" s="101"/>
      <c r="R1249" s="101"/>
      <c r="S1249" s="101"/>
      <c r="T1249" s="101"/>
      <c r="AE1249" s="101"/>
      <c r="AF1249" s="101"/>
      <c r="AG1249" s="101"/>
      <c r="AH1249" s="101"/>
      <c r="AI1249" s="101"/>
      <c r="AJ1249" s="101"/>
      <c r="AK1249" s="101"/>
      <c r="AL1249" s="101"/>
    </row>
    <row r="1250" spans="13:38" x14ac:dyDescent="0.35">
      <c r="M1250" s="101"/>
      <c r="N1250" s="101"/>
      <c r="O1250" s="101"/>
      <c r="P1250" s="101"/>
      <c r="Q1250" s="101"/>
      <c r="R1250" s="101"/>
      <c r="S1250" s="101"/>
      <c r="T1250" s="101"/>
      <c r="AE1250" s="101"/>
      <c r="AF1250" s="101"/>
      <c r="AG1250" s="101"/>
      <c r="AH1250" s="101"/>
      <c r="AI1250" s="101"/>
      <c r="AJ1250" s="101"/>
      <c r="AK1250" s="101"/>
      <c r="AL1250" s="101"/>
    </row>
    <row r="1251" spans="13:38" x14ac:dyDescent="0.35">
      <c r="M1251" s="101"/>
      <c r="N1251" s="101"/>
      <c r="O1251" s="101"/>
      <c r="P1251" s="101"/>
      <c r="Q1251" s="101"/>
      <c r="R1251" s="101"/>
      <c r="S1251" s="101"/>
      <c r="T1251" s="101"/>
      <c r="AE1251" s="101"/>
      <c r="AF1251" s="101"/>
      <c r="AG1251" s="101"/>
      <c r="AH1251" s="101"/>
      <c r="AI1251" s="101"/>
      <c r="AJ1251" s="101"/>
      <c r="AK1251" s="101"/>
      <c r="AL1251" s="101"/>
    </row>
    <row r="1252" spans="13:38" x14ac:dyDescent="0.35">
      <c r="M1252" s="101"/>
      <c r="N1252" s="101"/>
      <c r="O1252" s="101"/>
      <c r="P1252" s="101"/>
      <c r="Q1252" s="101"/>
      <c r="R1252" s="101"/>
      <c r="S1252" s="101"/>
      <c r="T1252" s="101"/>
      <c r="AE1252" s="101"/>
      <c r="AF1252" s="101"/>
      <c r="AG1252" s="101"/>
      <c r="AH1252" s="101"/>
      <c r="AI1252" s="101"/>
      <c r="AJ1252" s="101"/>
      <c r="AK1252" s="101"/>
      <c r="AL1252" s="101"/>
    </row>
    <row r="1253" spans="13:38" x14ac:dyDescent="0.35">
      <c r="M1253" s="101"/>
      <c r="N1253" s="101"/>
      <c r="O1253" s="101"/>
      <c r="P1253" s="101"/>
      <c r="Q1253" s="101"/>
      <c r="R1253" s="101"/>
      <c r="S1253" s="101"/>
      <c r="T1253" s="101"/>
      <c r="AE1253" s="101"/>
      <c r="AF1253" s="101"/>
      <c r="AG1253" s="101"/>
      <c r="AH1253" s="101"/>
      <c r="AI1253" s="101"/>
      <c r="AJ1253" s="101"/>
      <c r="AK1253" s="101"/>
      <c r="AL1253" s="101"/>
    </row>
    <row r="1254" spans="13:38" x14ac:dyDescent="0.35">
      <c r="M1254" s="101"/>
      <c r="N1254" s="101"/>
      <c r="O1254" s="101"/>
      <c r="P1254" s="101"/>
      <c r="Q1254" s="101"/>
      <c r="R1254" s="101"/>
      <c r="S1254" s="101"/>
      <c r="T1254" s="101"/>
      <c r="AE1254" s="101"/>
      <c r="AF1254" s="101"/>
      <c r="AG1254" s="101"/>
      <c r="AH1254" s="101"/>
      <c r="AI1254" s="101"/>
      <c r="AJ1254" s="101"/>
      <c r="AK1254" s="101"/>
      <c r="AL1254" s="101"/>
    </row>
    <row r="1255" spans="13:38" x14ac:dyDescent="0.35">
      <c r="M1255" s="101"/>
      <c r="N1255" s="101"/>
      <c r="O1255" s="101"/>
      <c r="P1255" s="101"/>
      <c r="Q1255" s="101"/>
      <c r="R1255" s="101"/>
      <c r="S1255" s="101"/>
      <c r="T1255" s="101"/>
      <c r="AE1255" s="101"/>
      <c r="AF1255" s="101"/>
      <c r="AG1255" s="101"/>
      <c r="AH1255" s="101"/>
      <c r="AI1255" s="101"/>
      <c r="AJ1255" s="101"/>
      <c r="AK1255" s="101"/>
      <c r="AL1255" s="101"/>
    </row>
    <row r="1256" spans="13:38" x14ac:dyDescent="0.35">
      <c r="M1256" s="101"/>
      <c r="N1256" s="101"/>
      <c r="O1256" s="101"/>
      <c r="P1256" s="101"/>
      <c r="Q1256" s="101"/>
      <c r="R1256" s="101"/>
      <c r="S1256" s="101"/>
      <c r="T1256" s="101"/>
      <c r="AE1256" s="101"/>
      <c r="AF1256" s="101"/>
      <c r="AG1256" s="101"/>
      <c r="AH1256" s="101"/>
      <c r="AI1256" s="101"/>
      <c r="AJ1256" s="101"/>
      <c r="AK1256" s="101"/>
      <c r="AL1256" s="101"/>
    </row>
    <row r="1257" spans="13:38" x14ac:dyDescent="0.35">
      <c r="M1257" s="101"/>
      <c r="N1257" s="101"/>
      <c r="O1257" s="101"/>
      <c r="P1257" s="101"/>
      <c r="Q1257" s="101"/>
      <c r="R1257" s="101"/>
      <c r="S1257" s="101"/>
      <c r="T1257" s="101"/>
      <c r="AE1257" s="101"/>
      <c r="AF1257" s="101"/>
      <c r="AG1257" s="101"/>
      <c r="AH1257" s="101"/>
      <c r="AI1257" s="101"/>
      <c r="AJ1257" s="101"/>
      <c r="AK1257" s="101"/>
      <c r="AL1257" s="101"/>
    </row>
    <row r="1258" spans="13:38" x14ac:dyDescent="0.35">
      <c r="M1258" s="101"/>
      <c r="N1258" s="101"/>
      <c r="O1258" s="101"/>
      <c r="P1258" s="101"/>
      <c r="Q1258" s="101"/>
      <c r="R1258" s="101"/>
      <c r="S1258" s="101"/>
      <c r="T1258" s="101"/>
      <c r="AE1258" s="101"/>
      <c r="AF1258" s="101"/>
      <c r="AG1258" s="101"/>
      <c r="AH1258" s="101"/>
      <c r="AI1258" s="101"/>
      <c r="AJ1258" s="101"/>
      <c r="AK1258" s="101"/>
      <c r="AL1258" s="101"/>
    </row>
    <row r="1259" spans="13:38" x14ac:dyDescent="0.35">
      <c r="M1259" s="101"/>
      <c r="N1259" s="101"/>
      <c r="O1259" s="101"/>
      <c r="P1259" s="101"/>
      <c r="Q1259" s="101"/>
      <c r="R1259" s="101"/>
      <c r="S1259" s="101"/>
      <c r="T1259" s="101"/>
      <c r="AE1259" s="101"/>
      <c r="AF1259" s="101"/>
      <c r="AG1259" s="101"/>
      <c r="AH1259" s="101"/>
      <c r="AI1259" s="101"/>
      <c r="AJ1259" s="101"/>
      <c r="AK1259" s="101"/>
      <c r="AL1259" s="101"/>
    </row>
    <row r="1260" spans="13:38" x14ac:dyDescent="0.35">
      <c r="M1260" s="101"/>
      <c r="N1260" s="101"/>
      <c r="O1260" s="101"/>
      <c r="P1260" s="101"/>
      <c r="Q1260" s="101"/>
      <c r="R1260" s="101"/>
      <c r="S1260" s="101"/>
      <c r="T1260" s="101"/>
      <c r="AE1260" s="101"/>
      <c r="AF1260" s="101"/>
      <c r="AG1260" s="101"/>
      <c r="AH1260" s="101"/>
      <c r="AI1260" s="101"/>
      <c r="AJ1260" s="101"/>
      <c r="AK1260" s="101"/>
      <c r="AL1260" s="101"/>
    </row>
    <row r="1261" spans="13:38" x14ac:dyDescent="0.35">
      <c r="M1261" s="101"/>
      <c r="N1261" s="101"/>
      <c r="O1261" s="101"/>
      <c r="P1261" s="101"/>
      <c r="Q1261" s="101"/>
      <c r="R1261" s="101"/>
      <c r="S1261" s="101"/>
      <c r="T1261" s="101"/>
      <c r="AE1261" s="101"/>
      <c r="AF1261" s="101"/>
      <c r="AG1261" s="101"/>
      <c r="AH1261" s="101"/>
      <c r="AI1261" s="101"/>
      <c r="AJ1261" s="101"/>
      <c r="AK1261" s="101"/>
      <c r="AL1261" s="101"/>
    </row>
    <row r="1262" spans="13:38" x14ac:dyDescent="0.35">
      <c r="M1262" s="101"/>
      <c r="N1262" s="101"/>
      <c r="O1262" s="101"/>
      <c r="P1262" s="101"/>
      <c r="Q1262" s="101"/>
      <c r="R1262" s="101"/>
      <c r="S1262" s="101"/>
      <c r="T1262" s="101"/>
      <c r="AE1262" s="101"/>
      <c r="AF1262" s="101"/>
      <c r="AG1262" s="101"/>
      <c r="AH1262" s="101"/>
      <c r="AI1262" s="101"/>
      <c r="AJ1262" s="101"/>
      <c r="AK1262" s="101"/>
      <c r="AL1262" s="101"/>
    </row>
    <row r="1263" spans="13:38" x14ac:dyDescent="0.35">
      <c r="M1263" s="101"/>
      <c r="N1263" s="101"/>
      <c r="O1263" s="101"/>
      <c r="P1263" s="101"/>
      <c r="Q1263" s="101"/>
      <c r="R1263" s="101"/>
      <c r="S1263" s="101"/>
      <c r="T1263" s="101"/>
      <c r="AE1263" s="101"/>
      <c r="AF1263" s="101"/>
      <c r="AG1263" s="101"/>
      <c r="AH1263" s="101"/>
      <c r="AI1263" s="101"/>
      <c r="AJ1263" s="101"/>
      <c r="AK1263" s="101"/>
      <c r="AL1263" s="101"/>
    </row>
    <row r="1264" spans="13:38" x14ac:dyDescent="0.35">
      <c r="M1264" s="101"/>
      <c r="N1264" s="101"/>
      <c r="O1264" s="101"/>
      <c r="P1264" s="101"/>
      <c r="Q1264" s="101"/>
      <c r="R1264" s="101"/>
      <c r="S1264" s="101"/>
      <c r="T1264" s="101"/>
      <c r="AE1264" s="101"/>
      <c r="AF1264" s="101"/>
      <c r="AG1264" s="101"/>
      <c r="AH1264" s="101"/>
      <c r="AI1264" s="101"/>
      <c r="AJ1264" s="101"/>
      <c r="AK1264" s="101"/>
      <c r="AL1264" s="101"/>
    </row>
    <row r="1265" spans="13:38" x14ac:dyDescent="0.35">
      <c r="M1265" s="101"/>
      <c r="N1265" s="101"/>
      <c r="O1265" s="101"/>
      <c r="P1265" s="101"/>
      <c r="Q1265" s="101"/>
      <c r="R1265" s="101"/>
      <c r="S1265" s="101"/>
      <c r="T1265" s="101"/>
      <c r="AE1265" s="101"/>
      <c r="AF1265" s="101"/>
      <c r="AG1265" s="101"/>
      <c r="AH1265" s="101"/>
      <c r="AI1265" s="101"/>
      <c r="AJ1265" s="101"/>
      <c r="AK1265" s="101"/>
      <c r="AL1265" s="101"/>
    </row>
    <row r="1266" spans="13:38" x14ac:dyDescent="0.35">
      <c r="M1266" s="101"/>
      <c r="N1266" s="101"/>
      <c r="O1266" s="101"/>
      <c r="P1266" s="101"/>
      <c r="Q1266" s="101"/>
      <c r="R1266" s="101"/>
      <c r="S1266" s="101"/>
      <c r="T1266" s="101"/>
      <c r="AE1266" s="101"/>
      <c r="AF1266" s="101"/>
      <c r="AG1266" s="101"/>
      <c r="AH1266" s="101"/>
      <c r="AI1266" s="101"/>
      <c r="AJ1266" s="101"/>
      <c r="AK1266" s="101"/>
      <c r="AL1266" s="101"/>
    </row>
    <row r="1267" spans="13:38" x14ac:dyDescent="0.35">
      <c r="M1267" s="101"/>
      <c r="N1267" s="101"/>
      <c r="O1267" s="101"/>
      <c r="P1267" s="101"/>
      <c r="Q1267" s="101"/>
      <c r="R1267" s="101"/>
      <c r="S1267" s="101"/>
      <c r="T1267" s="101"/>
      <c r="AE1267" s="101"/>
      <c r="AF1267" s="101"/>
      <c r="AG1267" s="101"/>
      <c r="AH1267" s="101"/>
      <c r="AI1267" s="101"/>
      <c r="AJ1267" s="101"/>
      <c r="AK1267" s="101"/>
      <c r="AL1267" s="101"/>
    </row>
    <row r="1268" spans="13:38" x14ac:dyDescent="0.35">
      <c r="M1268" s="101"/>
      <c r="N1268" s="101"/>
      <c r="O1268" s="101"/>
      <c r="P1268" s="101"/>
      <c r="Q1268" s="101"/>
      <c r="R1268" s="101"/>
      <c r="S1268" s="101"/>
      <c r="T1268" s="101"/>
      <c r="AE1268" s="101"/>
      <c r="AF1268" s="101"/>
      <c r="AG1268" s="101"/>
      <c r="AH1268" s="101"/>
      <c r="AI1268" s="101"/>
      <c r="AJ1268" s="101"/>
      <c r="AK1268" s="101"/>
      <c r="AL1268" s="101"/>
    </row>
    <row r="1269" spans="13:38" x14ac:dyDescent="0.35">
      <c r="M1269" s="101"/>
      <c r="N1269" s="101"/>
      <c r="O1269" s="101"/>
      <c r="P1269" s="101"/>
      <c r="Q1269" s="101"/>
      <c r="R1269" s="101"/>
      <c r="S1269" s="101"/>
      <c r="T1269" s="101"/>
      <c r="AE1269" s="101"/>
      <c r="AF1269" s="101"/>
      <c r="AG1269" s="101"/>
      <c r="AH1269" s="101"/>
      <c r="AI1269" s="101"/>
      <c r="AJ1269" s="101"/>
      <c r="AK1269" s="101"/>
      <c r="AL1269" s="101"/>
    </row>
    <row r="1270" spans="13:38" x14ac:dyDescent="0.35">
      <c r="M1270" s="101"/>
      <c r="N1270" s="101"/>
      <c r="O1270" s="101"/>
      <c r="P1270" s="101"/>
      <c r="Q1270" s="101"/>
      <c r="R1270" s="101"/>
      <c r="S1270" s="101"/>
      <c r="T1270" s="101"/>
      <c r="AE1270" s="101"/>
      <c r="AF1270" s="101"/>
      <c r="AG1270" s="101"/>
      <c r="AH1270" s="101"/>
      <c r="AI1270" s="101"/>
      <c r="AJ1270" s="101"/>
      <c r="AK1270" s="101"/>
      <c r="AL1270" s="101"/>
    </row>
    <row r="1271" spans="13:38" x14ac:dyDescent="0.35">
      <c r="M1271" s="101"/>
      <c r="N1271" s="101"/>
      <c r="O1271" s="101"/>
      <c r="P1271" s="101"/>
      <c r="Q1271" s="101"/>
      <c r="R1271" s="101"/>
      <c r="S1271" s="101"/>
      <c r="T1271" s="101"/>
      <c r="AE1271" s="101"/>
      <c r="AF1271" s="101"/>
      <c r="AG1271" s="101"/>
      <c r="AH1271" s="101"/>
      <c r="AI1271" s="101"/>
      <c r="AJ1271" s="101"/>
      <c r="AK1271" s="101"/>
      <c r="AL1271" s="101"/>
    </row>
    <row r="1272" spans="13:38" x14ac:dyDescent="0.35">
      <c r="M1272" s="101"/>
      <c r="N1272" s="101"/>
      <c r="O1272" s="101"/>
      <c r="P1272" s="101"/>
      <c r="Q1272" s="101"/>
      <c r="R1272" s="101"/>
      <c r="S1272" s="101"/>
      <c r="T1272" s="101"/>
      <c r="AE1272" s="101"/>
      <c r="AF1272" s="101"/>
      <c r="AG1272" s="101"/>
      <c r="AH1272" s="101"/>
      <c r="AI1272" s="101"/>
      <c r="AJ1272" s="101"/>
      <c r="AK1272" s="101"/>
      <c r="AL1272" s="101"/>
    </row>
    <row r="1273" spans="13:38" x14ac:dyDescent="0.35">
      <c r="M1273" s="101"/>
      <c r="N1273" s="101"/>
      <c r="O1273" s="101"/>
      <c r="P1273" s="101"/>
      <c r="Q1273" s="101"/>
      <c r="R1273" s="101"/>
      <c r="S1273" s="101"/>
      <c r="T1273" s="101"/>
      <c r="AE1273" s="101"/>
      <c r="AF1273" s="101"/>
      <c r="AG1273" s="101"/>
      <c r="AH1273" s="101"/>
      <c r="AI1273" s="101"/>
      <c r="AJ1273" s="101"/>
      <c r="AK1273" s="101"/>
      <c r="AL1273" s="101"/>
    </row>
    <row r="1274" spans="13:38" x14ac:dyDescent="0.35">
      <c r="M1274" s="101"/>
      <c r="N1274" s="101"/>
      <c r="O1274" s="101"/>
      <c r="P1274" s="101"/>
      <c r="Q1274" s="101"/>
      <c r="R1274" s="101"/>
      <c r="S1274" s="101"/>
      <c r="T1274" s="101"/>
      <c r="AE1274" s="101"/>
      <c r="AF1274" s="101"/>
      <c r="AG1274" s="101"/>
      <c r="AH1274" s="101"/>
      <c r="AI1274" s="101"/>
      <c r="AJ1274" s="101"/>
      <c r="AK1274" s="101"/>
      <c r="AL1274" s="101"/>
    </row>
    <row r="1275" spans="13:38" x14ac:dyDescent="0.35">
      <c r="M1275" s="101"/>
      <c r="N1275" s="101"/>
      <c r="O1275" s="101"/>
      <c r="P1275" s="101"/>
      <c r="Q1275" s="101"/>
      <c r="R1275" s="101"/>
      <c r="S1275" s="101"/>
      <c r="T1275" s="101"/>
      <c r="AE1275" s="101"/>
      <c r="AF1275" s="101"/>
      <c r="AG1275" s="101"/>
      <c r="AH1275" s="101"/>
      <c r="AI1275" s="101"/>
      <c r="AJ1275" s="101"/>
      <c r="AK1275" s="101"/>
      <c r="AL1275" s="101"/>
    </row>
    <row r="1276" spans="13:38" x14ac:dyDescent="0.35">
      <c r="M1276" s="101"/>
      <c r="N1276" s="101"/>
      <c r="O1276" s="101"/>
      <c r="P1276" s="101"/>
      <c r="Q1276" s="101"/>
      <c r="R1276" s="101"/>
      <c r="S1276" s="101"/>
      <c r="T1276" s="101"/>
      <c r="AE1276" s="101"/>
      <c r="AF1276" s="101"/>
      <c r="AG1276" s="101"/>
      <c r="AH1276" s="101"/>
      <c r="AI1276" s="101"/>
      <c r="AJ1276" s="101"/>
      <c r="AK1276" s="101"/>
      <c r="AL1276" s="101"/>
    </row>
    <row r="1277" spans="13:38" x14ac:dyDescent="0.35">
      <c r="M1277" s="101"/>
      <c r="N1277" s="101"/>
      <c r="O1277" s="101"/>
      <c r="P1277" s="101"/>
      <c r="Q1277" s="101"/>
      <c r="R1277" s="101"/>
      <c r="S1277" s="101"/>
      <c r="T1277" s="101"/>
      <c r="AE1277" s="101"/>
      <c r="AF1277" s="101"/>
      <c r="AG1277" s="101"/>
      <c r="AH1277" s="101"/>
      <c r="AI1277" s="101"/>
      <c r="AJ1277" s="101"/>
      <c r="AK1277" s="101"/>
      <c r="AL1277" s="101"/>
    </row>
    <row r="1278" spans="13:38" x14ac:dyDescent="0.35">
      <c r="M1278" s="101"/>
      <c r="N1278" s="101"/>
      <c r="O1278" s="101"/>
      <c r="P1278" s="101"/>
      <c r="Q1278" s="101"/>
      <c r="R1278" s="101"/>
      <c r="S1278" s="101"/>
      <c r="T1278" s="101"/>
      <c r="AE1278" s="101"/>
      <c r="AF1278" s="101"/>
      <c r="AG1278" s="101"/>
      <c r="AH1278" s="101"/>
      <c r="AI1278" s="101"/>
      <c r="AJ1278" s="101"/>
      <c r="AK1278" s="101"/>
      <c r="AL1278" s="101"/>
    </row>
    <row r="1279" spans="13:38" x14ac:dyDescent="0.35">
      <c r="M1279" s="101"/>
      <c r="N1279" s="101"/>
      <c r="O1279" s="101"/>
      <c r="P1279" s="101"/>
      <c r="Q1279" s="101"/>
      <c r="R1279" s="101"/>
      <c r="S1279" s="101"/>
      <c r="T1279" s="101"/>
      <c r="AE1279" s="101"/>
      <c r="AF1279" s="101"/>
      <c r="AG1279" s="101"/>
      <c r="AH1279" s="101"/>
      <c r="AI1279" s="101"/>
      <c r="AJ1279" s="101"/>
      <c r="AK1279" s="101"/>
      <c r="AL1279" s="101"/>
    </row>
    <row r="1280" spans="13:38" x14ac:dyDescent="0.35">
      <c r="M1280" s="101"/>
      <c r="N1280" s="101"/>
      <c r="O1280" s="101"/>
      <c r="P1280" s="101"/>
      <c r="Q1280" s="101"/>
      <c r="R1280" s="101"/>
      <c r="S1280" s="101"/>
      <c r="T1280" s="101"/>
      <c r="AE1280" s="101"/>
      <c r="AF1280" s="101"/>
      <c r="AG1280" s="101"/>
      <c r="AH1280" s="101"/>
      <c r="AI1280" s="101"/>
      <c r="AJ1280" s="101"/>
      <c r="AK1280" s="101"/>
      <c r="AL1280" s="101"/>
    </row>
    <row r="1281" spans="13:38" x14ac:dyDescent="0.35">
      <c r="M1281" s="101"/>
      <c r="N1281" s="101"/>
      <c r="O1281" s="101"/>
      <c r="P1281" s="101"/>
      <c r="Q1281" s="101"/>
      <c r="R1281" s="101"/>
      <c r="S1281" s="101"/>
      <c r="T1281" s="101"/>
      <c r="AE1281" s="101"/>
      <c r="AF1281" s="101"/>
      <c r="AG1281" s="101"/>
      <c r="AH1281" s="101"/>
      <c r="AI1281" s="101"/>
      <c r="AJ1281" s="101"/>
      <c r="AK1281" s="101"/>
      <c r="AL1281" s="101"/>
    </row>
    <row r="1282" spans="13:38" x14ac:dyDescent="0.35">
      <c r="M1282" s="101"/>
      <c r="N1282" s="101"/>
      <c r="O1282" s="101"/>
      <c r="P1282" s="101"/>
      <c r="Q1282" s="101"/>
      <c r="R1282" s="101"/>
      <c r="S1282" s="101"/>
      <c r="T1282" s="101"/>
      <c r="AE1282" s="101"/>
      <c r="AF1282" s="101"/>
      <c r="AG1282" s="101"/>
      <c r="AH1282" s="101"/>
      <c r="AI1282" s="101"/>
      <c r="AJ1282" s="101"/>
      <c r="AK1282" s="101"/>
      <c r="AL1282" s="101"/>
    </row>
    <row r="1283" spans="13:38" x14ac:dyDescent="0.35">
      <c r="M1283" s="101"/>
      <c r="N1283" s="101"/>
      <c r="O1283" s="101"/>
      <c r="P1283" s="101"/>
      <c r="Q1283" s="101"/>
      <c r="R1283" s="101"/>
      <c r="S1283" s="101"/>
      <c r="T1283" s="101"/>
      <c r="AE1283" s="101"/>
      <c r="AF1283" s="101"/>
      <c r="AG1283" s="101"/>
      <c r="AH1283" s="101"/>
      <c r="AI1283" s="101"/>
      <c r="AJ1283" s="101"/>
      <c r="AK1283" s="101"/>
      <c r="AL1283" s="101"/>
    </row>
    <row r="1284" spans="13:38" x14ac:dyDescent="0.35">
      <c r="M1284" s="101"/>
      <c r="N1284" s="101"/>
      <c r="O1284" s="101"/>
      <c r="P1284" s="101"/>
      <c r="Q1284" s="101"/>
      <c r="R1284" s="101"/>
      <c r="S1284" s="101"/>
      <c r="T1284" s="101"/>
      <c r="AE1284" s="101"/>
      <c r="AF1284" s="101"/>
      <c r="AG1284" s="101"/>
      <c r="AH1284" s="101"/>
      <c r="AI1284" s="101"/>
      <c r="AJ1284" s="101"/>
      <c r="AK1284" s="101"/>
      <c r="AL1284" s="101"/>
    </row>
    <row r="1285" spans="13:38" x14ac:dyDescent="0.35">
      <c r="M1285" s="101"/>
      <c r="N1285" s="101"/>
      <c r="O1285" s="101"/>
      <c r="P1285" s="101"/>
      <c r="Q1285" s="101"/>
      <c r="R1285" s="101"/>
      <c r="S1285" s="101"/>
      <c r="T1285" s="101"/>
      <c r="AE1285" s="101"/>
      <c r="AF1285" s="101"/>
      <c r="AG1285" s="101"/>
      <c r="AH1285" s="101"/>
      <c r="AI1285" s="101"/>
      <c r="AJ1285" s="101"/>
      <c r="AK1285" s="101"/>
      <c r="AL1285" s="101"/>
    </row>
    <row r="1286" spans="13:38" x14ac:dyDescent="0.35">
      <c r="M1286" s="101"/>
      <c r="N1286" s="101"/>
      <c r="O1286" s="101"/>
      <c r="P1286" s="101"/>
      <c r="Q1286" s="101"/>
      <c r="R1286" s="101"/>
      <c r="S1286" s="101"/>
      <c r="T1286" s="101"/>
      <c r="AE1286" s="101"/>
      <c r="AF1286" s="101"/>
      <c r="AG1286" s="101"/>
      <c r="AH1286" s="101"/>
      <c r="AI1286" s="101"/>
      <c r="AJ1286" s="101"/>
      <c r="AK1286" s="101"/>
      <c r="AL1286" s="101"/>
    </row>
    <row r="1287" spans="13:38" x14ac:dyDescent="0.35">
      <c r="M1287" s="101"/>
      <c r="N1287" s="101"/>
      <c r="O1287" s="101"/>
      <c r="P1287" s="101"/>
      <c r="Q1287" s="101"/>
      <c r="R1287" s="101"/>
      <c r="S1287" s="101"/>
      <c r="T1287" s="101"/>
      <c r="AE1287" s="101"/>
      <c r="AF1287" s="101"/>
      <c r="AG1287" s="101"/>
      <c r="AH1287" s="101"/>
      <c r="AI1287" s="101"/>
      <c r="AJ1287" s="101"/>
      <c r="AK1287" s="101"/>
      <c r="AL1287" s="101"/>
    </row>
    <row r="1288" spans="13:38" x14ac:dyDescent="0.35">
      <c r="M1288" s="101"/>
      <c r="N1288" s="101"/>
      <c r="O1288" s="101"/>
      <c r="P1288" s="101"/>
      <c r="Q1288" s="101"/>
      <c r="R1288" s="101"/>
      <c r="S1288" s="101"/>
      <c r="T1288" s="101"/>
      <c r="AE1288" s="101"/>
      <c r="AF1288" s="101"/>
      <c r="AG1288" s="101"/>
      <c r="AH1288" s="101"/>
      <c r="AI1288" s="101"/>
      <c r="AJ1288" s="101"/>
      <c r="AK1288" s="101"/>
      <c r="AL1288" s="101"/>
    </row>
    <row r="1289" spans="13:38" x14ac:dyDescent="0.35">
      <c r="M1289" s="101"/>
      <c r="N1289" s="101"/>
      <c r="O1289" s="101"/>
      <c r="P1289" s="101"/>
      <c r="Q1289" s="101"/>
      <c r="R1289" s="101"/>
      <c r="S1289" s="101"/>
      <c r="T1289" s="101"/>
      <c r="AE1289" s="101"/>
      <c r="AF1289" s="101"/>
      <c r="AG1289" s="101"/>
      <c r="AH1289" s="101"/>
      <c r="AI1289" s="101"/>
      <c r="AJ1289" s="101"/>
      <c r="AK1289" s="101"/>
      <c r="AL1289" s="101"/>
    </row>
    <row r="1290" spans="13:38" x14ac:dyDescent="0.35">
      <c r="M1290" s="101"/>
      <c r="N1290" s="101"/>
      <c r="O1290" s="101"/>
      <c r="P1290" s="101"/>
      <c r="Q1290" s="101"/>
      <c r="R1290" s="101"/>
      <c r="S1290" s="101"/>
      <c r="T1290" s="101"/>
      <c r="AE1290" s="101"/>
      <c r="AF1290" s="101"/>
      <c r="AG1290" s="101"/>
      <c r="AH1290" s="101"/>
      <c r="AI1290" s="101"/>
      <c r="AJ1290" s="101"/>
      <c r="AK1290" s="101"/>
      <c r="AL1290" s="101"/>
    </row>
    <row r="1291" spans="13:38" x14ac:dyDescent="0.35">
      <c r="M1291" s="101"/>
      <c r="N1291" s="101"/>
      <c r="O1291" s="101"/>
      <c r="P1291" s="101"/>
      <c r="Q1291" s="101"/>
      <c r="R1291" s="101"/>
      <c r="S1291" s="101"/>
      <c r="T1291" s="101"/>
      <c r="AE1291" s="101"/>
      <c r="AF1291" s="101"/>
      <c r="AG1291" s="101"/>
      <c r="AH1291" s="101"/>
      <c r="AI1291" s="101"/>
      <c r="AJ1291" s="101"/>
      <c r="AK1291" s="101"/>
      <c r="AL1291" s="101"/>
    </row>
    <row r="1292" spans="13:38" x14ac:dyDescent="0.35">
      <c r="M1292" s="101"/>
      <c r="N1292" s="101"/>
      <c r="O1292" s="101"/>
      <c r="P1292" s="101"/>
      <c r="Q1292" s="101"/>
      <c r="R1292" s="101"/>
      <c r="S1292" s="101"/>
      <c r="T1292" s="101"/>
      <c r="AE1292" s="101"/>
      <c r="AF1292" s="101"/>
      <c r="AG1292" s="101"/>
      <c r="AH1292" s="101"/>
      <c r="AI1292" s="101"/>
      <c r="AJ1292" s="101"/>
      <c r="AK1292" s="101"/>
      <c r="AL1292" s="101"/>
    </row>
    <row r="1293" spans="13:38" x14ac:dyDescent="0.35">
      <c r="M1293" s="101"/>
      <c r="N1293" s="101"/>
      <c r="O1293" s="101"/>
      <c r="P1293" s="101"/>
      <c r="Q1293" s="101"/>
      <c r="R1293" s="101"/>
      <c r="S1293" s="101"/>
      <c r="T1293" s="101"/>
      <c r="AE1293" s="101"/>
      <c r="AF1293" s="101"/>
      <c r="AG1293" s="101"/>
      <c r="AH1293" s="101"/>
      <c r="AI1293" s="101"/>
      <c r="AJ1293" s="101"/>
      <c r="AK1293" s="101"/>
      <c r="AL1293" s="101"/>
    </row>
    <row r="1294" spans="13:38" x14ac:dyDescent="0.35">
      <c r="M1294" s="101"/>
      <c r="N1294" s="101"/>
      <c r="O1294" s="101"/>
      <c r="P1294" s="101"/>
      <c r="Q1294" s="101"/>
      <c r="R1294" s="101"/>
      <c r="S1294" s="101"/>
      <c r="T1294" s="101"/>
      <c r="AE1294" s="101"/>
      <c r="AF1294" s="101"/>
      <c r="AG1294" s="101"/>
      <c r="AH1294" s="101"/>
      <c r="AI1294" s="101"/>
      <c r="AJ1294" s="101"/>
      <c r="AK1294" s="101"/>
      <c r="AL1294" s="101"/>
    </row>
    <row r="1295" spans="13:38" x14ac:dyDescent="0.35">
      <c r="M1295" s="101"/>
      <c r="N1295" s="101"/>
      <c r="O1295" s="101"/>
      <c r="P1295" s="101"/>
      <c r="Q1295" s="101"/>
      <c r="R1295" s="101"/>
      <c r="S1295" s="101"/>
      <c r="T1295" s="101"/>
      <c r="AE1295" s="101"/>
      <c r="AF1295" s="101"/>
      <c r="AG1295" s="101"/>
      <c r="AH1295" s="101"/>
      <c r="AI1295" s="101"/>
      <c r="AJ1295" s="101"/>
      <c r="AK1295" s="101"/>
      <c r="AL1295" s="101"/>
    </row>
    <row r="1296" spans="13:38" x14ac:dyDescent="0.35">
      <c r="M1296" s="101"/>
      <c r="N1296" s="101"/>
      <c r="O1296" s="101"/>
      <c r="P1296" s="101"/>
      <c r="Q1296" s="101"/>
      <c r="R1296" s="101"/>
      <c r="S1296" s="101"/>
      <c r="T1296" s="101"/>
      <c r="AE1296" s="101"/>
      <c r="AF1296" s="101"/>
      <c r="AG1296" s="101"/>
      <c r="AH1296" s="101"/>
      <c r="AI1296" s="101"/>
      <c r="AJ1296" s="101"/>
      <c r="AK1296" s="101"/>
      <c r="AL1296" s="101"/>
    </row>
    <row r="1297" spans="13:38" x14ac:dyDescent="0.35">
      <c r="M1297" s="101"/>
      <c r="N1297" s="101"/>
      <c r="O1297" s="101"/>
      <c r="P1297" s="101"/>
      <c r="Q1297" s="101"/>
      <c r="R1297" s="101"/>
      <c r="S1297" s="101"/>
      <c r="T1297" s="101"/>
      <c r="AE1297" s="101"/>
      <c r="AF1297" s="101"/>
      <c r="AG1297" s="101"/>
      <c r="AH1297" s="101"/>
      <c r="AI1297" s="101"/>
      <c r="AJ1297" s="101"/>
      <c r="AK1297" s="101"/>
      <c r="AL1297" s="101"/>
    </row>
    <row r="1298" spans="13:38" x14ac:dyDescent="0.35">
      <c r="M1298" s="101"/>
      <c r="N1298" s="101"/>
      <c r="O1298" s="101"/>
      <c r="P1298" s="101"/>
      <c r="Q1298" s="101"/>
      <c r="R1298" s="101"/>
      <c r="S1298" s="101"/>
      <c r="T1298" s="101"/>
      <c r="AE1298" s="101"/>
      <c r="AF1298" s="101"/>
      <c r="AG1298" s="101"/>
      <c r="AH1298" s="101"/>
      <c r="AI1298" s="101"/>
      <c r="AJ1298" s="101"/>
      <c r="AK1298" s="101"/>
      <c r="AL1298" s="101"/>
    </row>
    <row r="1299" spans="13:38" x14ac:dyDescent="0.35">
      <c r="M1299" s="101"/>
      <c r="N1299" s="101"/>
      <c r="O1299" s="101"/>
      <c r="P1299" s="101"/>
      <c r="Q1299" s="101"/>
      <c r="R1299" s="101"/>
      <c r="S1299" s="101"/>
      <c r="T1299" s="101"/>
      <c r="AE1299" s="101"/>
      <c r="AF1299" s="101"/>
      <c r="AG1299" s="101"/>
      <c r="AH1299" s="101"/>
      <c r="AI1299" s="101"/>
      <c r="AJ1299" s="101"/>
      <c r="AK1299" s="101"/>
      <c r="AL1299" s="101"/>
    </row>
    <row r="1300" spans="13:38" x14ac:dyDescent="0.35">
      <c r="M1300" s="101"/>
      <c r="N1300" s="101"/>
      <c r="O1300" s="101"/>
      <c r="P1300" s="101"/>
      <c r="Q1300" s="101"/>
      <c r="R1300" s="101"/>
      <c r="S1300" s="101"/>
      <c r="T1300" s="101"/>
      <c r="AE1300" s="101"/>
      <c r="AF1300" s="101"/>
      <c r="AG1300" s="101"/>
      <c r="AH1300" s="101"/>
      <c r="AI1300" s="101"/>
      <c r="AJ1300" s="101"/>
      <c r="AK1300" s="101"/>
      <c r="AL1300" s="101"/>
    </row>
    <row r="1301" spans="13:38" x14ac:dyDescent="0.35">
      <c r="M1301" s="101"/>
      <c r="N1301" s="101"/>
      <c r="O1301" s="101"/>
      <c r="P1301" s="101"/>
      <c r="Q1301" s="101"/>
      <c r="R1301" s="101"/>
      <c r="S1301" s="101"/>
      <c r="T1301" s="101"/>
      <c r="AE1301" s="101"/>
      <c r="AF1301" s="101"/>
      <c r="AG1301" s="101"/>
      <c r="AH1301" s="101"/>
      <c r="AI1301" s="101"/>
      <c r="AJ1301" s="101"/>
      <c r="AK1301" s="101"/>
      <c r="AL1301" s="101"/>
    </row>
    <row r="1302" spans="13:38" x14ac:dyDescent="0.35">
      <c r="M1302" s="101"/>
      <c r="N1302" s="101"/>
      <c r="O1302" s="101"/>
      <c r="P1302" s="101"/>
      <c r="Q1302" s="101"/>
      <c r="R1302" s="101"/>
      <c r="S1302" s="101"/>
      <c r="T1302" s="101"/>
      <c r="AE1302" s="101"/>
      <c r="AF1302" s="101"/>
      <c r="AG1302" s="101"/>
      <c r="AH1302" s="101"/>
      <c r="AI1302" s="101"/>
      <c r="AJ1302" s="101"/>
      <c r="AK1302" s="101"/>
      <c r="AL1302" s="101"/>
    </row>
    <row r="1303" spans="13:38" x14ac:dyDescent="0.35">
      <c r="M1303" s="101"/>
      <c r="N1303" s="101"/>
      <c r="O1303" s="101"/>
      <c r="P1303" s="101"/>
      <c r="Q1303" s="101"/>
      <c r="R1303" s="101"/>
      <c r="S1303" s="101"/>
      <c r="T1303" s="101"/>
      <c r="AE1303" s="101"/>
      <c r="AF1303" s="101"/>
      <c r="AG1303" s="101"/>
      <c r="AH1303" s="101"/>
      <c r="AI1303" s="101"/>
      <c r="AJ1303" s="101"/>
      <c r="AK1303" s="101"/>
      <c r="AL1303" s="101"/>
    </row>
    <row r="1304" spans="13:38" x14ac:dyDescent="0.35">
      <c r="M1304" s="101"/>
      <c r="N1304" s="101"/>
      <c r="O1304" s="101"/>
      <c r="P1304" s="101"/>
      <c r="Q1304" s="101"/>
      <c r="R1304" s="101"/>
      <c r="S1304" s="101"/>
      <c r="T1304" s="101"/>
      <c r="AE1304" s="101"/>
      <c r="AF1304" s="101"/>
      <c r="AG1304" s="101"/>
      <c r="AH1304" s="101"/>
      <c r="AI1304" s="101"/>
      <c r="AJ1304" s="101"/>
      <c r="AK1304" s="101"/>
      <c r="AL1304" s="101"/>
    </row>
    <row r="1305" spans="13:38" x14ac:dyDescent="0.35">
      <c r="M1305" s="101"/>
      <c r="N1305" s="101"/>
      <c r="O1305" s="101"/>
      <c r="P1305" s="101"/>
      <c r="Q1305" s="101"/>
      <c r="R1305" s="101"/>
      <c r="S1305" s="101"/>
      <c r="T1305" s="101"/>
      <c r="AE1305" s="101"/>
      <c r="AF1305" s="101"/>
      <c r="AG1305" s="101"/>
      <c r="AH1305" s="101"/>
      <c r="AI1305" s="101"/>
      <c r="AJ1305" s="101"/>
      <c r="AK1305" s="101"/>
      <c r="AL1305" s="101"/>
    </row>
    <row r="1306" spans="13:38" x14ac:dyDescent="0.35">
      <c r="M1306" s="101"/>
      <c r="N1306" s="101"/>
      <c r="O1306" s="101"/>
      <c r="P1306" s="101"/>
      <c r="Q1306" s="101"/>
      <c r="R1306" s="101"/>
      <c r="S1306" s="101"/>
      <c r="T1306" s="101"/>
      <c r="AE1306" s="101"/>
      <c r="AF1306" s="101"/>
      <c r="AG1306" s="101"/>
      <c r="AH1306" s="101"/>
      <c r="AI1306" s="101"/>
      <c r="AJ1306" s="101"/>
      <c r="AK1306" s="101"/>
      <c r="AL1306" s="101"/>
    </row>
    <row r="1307" spans="13:38" x14ac:dyDescent="0.35">
      <c r="M1307" s="101"/>
      <c r="N1307" s="101"/>
      <c r="O1307" s="101"/>
      <c r="P1307" s="101"/>
      <c r="Q1307" s="101"/>
      <c r="R1307" s="101"/>
      <c r="S1307" s="101"/>
      <c r="T1307" s="101"/>
      <c r="AE1307" s="101"/>
      <c r="AF1307" s="101"/>
      <c r="AG1307" s="101"/>
      <c r="AH1307" s="101"/>
      <c r="AI1307" s="101"/>
      <c r="AJ1307" s="101"/>
      <c r="AK1307" s="101"/>
      <c r="AL1307" s="101"/>
    </row>
    <row r="1308" spans="13:38" x14ac:dyDescent="0.35">
      <c r="M1308" s="101"/>
      <c r="N1308" s="101"/>
      <c r="O1308" s="101"/>
      <c r="P1308" s="101"/>
      <c r="Q1308" s="101"/>
      <c r="R1308" s="101"/>
      <c r="S1308" s="101"/>
      <c r="T1308" s="101"/>
      <c r="AE1308" s="101"/>
      <c r="AF1308" s="101"/>
      <c r="AG1308" s="101"/>
      <c r="AH1308" s="101"/>
      <c r="AI1308" s="101"/>
      <c r="AJ1308" s="101"/>
      <c r="AK1308" s="101"/>
      <c r="AL1308" s="101"/>
    </row>
    <row r="1309" spans="13:38" x14ac:dyDescent="0.35">
      <c r="M1309" s="101"/>
      <c r="N1309" s="101"/>
      <c r="O1309" s="101"/>
      <c r="P1309" s="101"/>
      <c r="Q1309" s="101"/>
      <c r="R1309" s="101"/>
      <c r="S1309" s="101"/>
      <c r="T1309" s="101"/>
      <c r="AE1309" s="101"/>
      <c r="AF1309" s="101"/>
      <c r="AG1309" s="101"/>
      <c r="AH1309" s="101"/>
      <c r="AI1309" s="101"/>
      <c r="AJ1309" s="101"/>
      <c r="AK1309" s="101"/>
      <c r="AL1309" s="101"/>
    </row>
    <row r="1310" spans="13:38" x14ac:dyDescent="0.35">
      <c r="M1310" s="101"/>
      <c r="N1310" s="101"/>
      <c r="O1310" s="101"/>
      <c r="P1310" s="101"/>
      <c r="Q1310" s="101"/>
      <c r="R1310" s="101"/>
      <c r="S1310" s="101"/>
      <c r="T1310" s="101"/>
      <c r="AE1310" s="101"/>
      <c r="AF1310" s="101"/>
      <c r="AG1310" s="101"/>
      <c r="AH1310" s="101"/>
      <c r="AI1310" s="101"/>
      <c r="AJ1310" s="101"/>
      <c r="AK1310" s="101"/>
      <c r="AL1310" s="101"/>
    </row>
    <row r="1311" spans="13:38" x14ac:dyDescent="0.35">
      <c r="M1311" s="101"/>
      <c r="N1311" s="101"/>
      <c r="O1311" s="101"/>
      <c r="P1311" s="101"/>
      <c r="Q1311" s="101"/>
      <c r="R1311" s="101"/>
      <c r="S1311" s="101"/>
      <c r="T1311" s="101"/>
      <c r="AE1311" s="101"/>
      <c r="AF1311" s="101"/>
      <c r="AG1311" s="101"/>
      <c r="AH1311" s="101"/>
      <c r="AI1311" s="101"/>
      <c r="AJ1311" s="101"/>
      <c r="AK1311" s="101"/>
      <c r="AL1311" s="101"/>
    </row>
    <row r="1312" spans="13:38" x14ac:dyDescent="0.35">
      <c r="M1312" s="101"/>
      <c r="N1312" s="101"/>
      <c r="O1312" s="101"/>
      <c r="P1312" s="101"/>
      <c r="Q1312" s="101"/>
      <c r="R1312" s="101"/>
      <c r="S1312" s="101"/>
      <c r="T1312" s="101"/>
      <c r="AE1312" s="101"/>
      <c r="AF1312" s="101"/>
      <c r="AG1312" s="101"/>
      <c r="AH1312" s="101"/>
      <c r="AI1312" s="101"/>
      <c r="AJ1312" s="101"/>
      <c r="AK1312" s="101"/>
      <c r="AL1312" s="101"/>
    </row>
    <row r="1313" spans="13:38" x14ac:dyDescent="0.35">
      <c r="M1313" s="101"/>
      <c r="N1313" s="101"/>
      <c r="O1313" s="101"/>
      <c r="P1313" s="101"/>
      <c r="Q1313" s="101"/>
      <c r="R1313" s="101"/>
      <c r="S1313" s="101"/>
      <c r="T1313" s="101"/>
      <c r="AE1313" s="101"/>
      <c r="AF1313" s="101"/>
      <c r="AG1313" s="101"/>
      <c r="AH1313" s="101"/>
      <c r="AI1313" s="101"/>
      <c r="AJ1313" s="101"/>
      <c r="AK1313" s="101"/>
      <c r="AL1313" s="101"/>
    </row>
    <row r="1314" spans="13:38" x14ac:dyDescent="0.35">
      <c r="M1314" s="101"/>
      <c r="N1314" s="101"/>
      <c r="O1314" s="101"/>
      <c r="P1314" s="101"/>
      <c r="Q1314" s="101"/>
      <c r="R1314" s="101"/>
      <c r="S1314" s="101"/>
      <c r="T1314" s="101"/>
      <c r="AE1314" s="101"/>
      <c r="AF1314" s="101"/>
      <c r="AG1314" s="101"/>
      <c r="AH1314" s="101"/>
      <c r="AI1314" s="101"/>
      <c r="AJ1314" s="101"/>
      <c r="AK1314" s="101"/>
      <c r="AL1314" s="101"/>
    </row>
    <row r="1315" spans="13:38" x14ac:dyDescent="0.35">
      <c r="M1315" s="101"/>
      <c r="N1315" s="101"/>
      <c r="O1315" s="101"/>
      <c r="P1315" s="101"/>
      <c r="Q1315" s="101"/>
      <c r="R1315" s="101"/>
      <c r="S1315" s="101"/>
      <c r="T1315" s="101"/>
      <c r="AE1315" s="101"/>
      <c r="AF1315" s="101"/>
      <c r="AG1315" s="101"/>
      <c r="AH1315" s="101"/>
      <c r="AI1315" s="101"/>
      <c r="AJ1315" s="101"/>
      <c r="AK1315" s="101"/>
      <c r="AL1315" s="101"/>
    </row>
    <row r="1316" spans="13:38" x14ac:dyDescent="0.35">
      <c r="M1316" s="101"/>
      <c r="N1316" s="101"/>
      <c r="O1316" s="101"/>
      <c r="P1316" s="101"/>
      <c r="Q1316" s="101"/>
      <c r="R1316" s="101"/>
      <c r="S1316" s="101"/>
      <c r="T1316" s="101"/>
      <c r="AE1316" s="101"/>
      <c r="AF1316" s="101"/>
      <c r="AG1316" s="101"/>
      <c r="AH1316" s="101"/>
      <c r="AI1316" s="101"/>
      <c r="AJ1316" s="101"/>
      <c r="AK1316" s="101"/>
      <c r="AL1316" s="101"/>
    </row>
    <row r="1317" spans="13:38" x14ac:dyDescent="0.35">
      <c r="M1317" s="101"/>
      <c r="N1317" s="101"/>
      <c r="O1317" s="101"/>
      <c r="P1317" s="101"/>
      <c r="Q1317" s="101"/>
      <c r="R1317" s="101"/>
      <c r="S1317" s="101"/>
      <c r="T1317" s="101"/>
      <c r="AE1317" s="101"/>
      <c r="AF1317" s="101"/>
      <c r="AG1317" s="101"/>
      <c r="AH1317" s="101"/>
      <c r="AI1317" s="101"/>
      <c r="AJ1317" s="101"/>
      <c r="AK1317" s="101"/>
      <c r="AL1317" s="101"/>
    </row>
    <row r="1318" spans="13:38" x14ac:dyDescent="0.35">
      <c r="M1318" s="101"/>
      <c r="N1318" s="101"/>
      <c r="O1318" s="101"/>
      <c r="P1318" s="101"/>
      <c r="Q1318" s="101"/>
      <c r="R1318" s="101"/>
      <c r="S1318" s="101"/>
      <c r="T1318" s="101"/>
      <c r="AE1318" s="101"/>
      <c r="AF1318" s="101"/>
      <c r="AG1318" s="101"/>
      <c r="AH1318" s="101"/>
      <c r="AI1318" s="101"/>
      <c r="AJ1318" s="101"/>
      <c r="AK1318" s="101"/>
      <c r="AL1318" s="101"/>
    </row>
    <row r="1319" spans="13:38" x14ac:dyDescent="0.35">
      <c r="M1319" s="101"/>
      <c r="N1319" s="101"/>
      <c r="O1319" s="101"/>
      <c r="P1319" s="101"/>
      <c r="Q1319" s="101"/>
      <c r="R1319" s="101"/>
      <c r="S1319" s="101"/>
      <c r="T1319" s="101"/>
      <c r="AE1319" s="101"/>
      <c r="AF1319" s="101"/>
      <c r="AG1319" s="101"/>
      <c r="AH1319" s="101"/>
      <c r="AI1319" s="101"/>
      <c r="AJ1319" s="101"/>
      <c r="AK1319" s="101"/>
      <c r="AL1319" s="101"/>
    </row>
    <row r="1320" spans="13:38" x14ac:dyDescent="0.35">
      <c r="M1320" s="101"/>
      <c r="N1320" s="101"/>
      <c r="O1320" s="101"/>
      <c r="P1320" s="101"/>
      <c r="Q1320" s="101"/>
      <c r="R1320" s="101"/>
      <c r="S1320" s="101"/>
      <c r="T1320" s="101"/>
      <c r="AE1320" s="101"/>
      <c r="AF1320" s="101"/>
      <c r="AG1320" s="101"/>
      <c r="AH1320" s="101"/>
      <c r="AI1320" s="101"/>
      <c r="AJ1320" s="101"/>
      <c r="AK1320" s="101"/>
      <c r="AL1320" s="101"/>
    </row>
    <row r="1321" spans="13:38" x14ac:dyDescent="0.35">
      <c r="M1321" s="101"/>
      <c r="N1321" s="101"/>
      <c r="O1321" s="101"/>
      <c r="P1321" s="101"/>
      <c r="Q1321" s="101"/>
      <c r="R1321" s="101"/>
      <c r="S1321" s="101"/>
      <c r="T1321" s="101"/>
      <c r="AE1321" s="101"/>
      <c r="AF1321" s="101"/>
      <c r="AG1321" s="101"/>
      <c r="AH1321" s="101"/>
      <c r="AI1321" s="101"/>
      <c r="AJ1321" s="101"/>
      <c r="AK1321" s="101"/>
      <c r="AL1321" s="101"/>
    </row>
    <row r="1322" spans="13:38" x14ac:dyDescent="0.35">
      <c r="M1322" s="101"/>
      <c r="N1322" s="101"/>
      <c r="O1322" s="101"/>
      <c r="P1322" s="101"/>
      <c r="Q1322" s="101"/>
      <c r="R1322" s="101"/>
      <c r="S1322" s="101"/>
      <c r="T1322" s="101"/>
      <c r="AE1322" s="101"/>
      <c r="AF1322" s="101"/>
      <c r="AG1322" s="101"/>
      <c r="AH1322" s="101"/>
      <c r="AI1322" s="101"/>
      <c r="AJ1322" s="101"/>
      <c r="AK1322" s="101"/>
      <c r="AL1322" s="101"/>
    </row>
    <row r="1323" spans="13:38" x14ac:dyDescent="0.35">
      <c r="M1323" s="101"/>
      <c r="N1323" s="101"/>
      <c r="O1323" s="101"/>
      <c r="P1323" s="101"/>
      <c r="Q1323" s="101"/>
      <c r="R1323" s="101"/>
      <c r="S1323" s="101"/>
      <c r="T1323" s="101"/>
      <c r="AE1323" s="101"/>
      <c r="AF1323" s="101"/>
      <c r="AG1323" s="101"/>
      <c r="AH1323" s="101"/>
      <c r="AI1323" s="101"/>
      <c r="AJ1323" s="101"/>
      <c r="AK1323" s="101"/>
      <c r="AL1323" s="101"/>
    </row>
    <row r="1324" spans="13:38" x14ac:dyDescent="0.35">
      <c r="M1324" s="101"/>
      <c r="N1324" s="101"/>
      <c r="O1324" s="101"/>
      <c r="P1324" s="101"/>
      <c r="Q1324" s="101"/>
      <c r="R1324" s="101"/>
      <c r="S1324" s="101"/>
      <c r="T1324" s="101"/>
      <c r="AE1324" s="101"/>
      <c r="AF1324" s="101"/>
      <c r="AG1324" s="101"/>
      <c r="AH1324" s="101"/>
      <c r="AI1324" s="101"/>
      <c r="AJ1324" s="101"/>
      <c r="AK1324" s="101"/>
      <c r="AL1324" s="101"/>
    </row>
    <row r="1325" spans="13:38" x14ac:dyDescent="0.35">
      <c r="M1325" s="101"/>
      <c r="N1325" s="101"/>
      <c r="O1325" s="101"/>
      <c r="P1325" s="101"/>
      <c r="Q1325" s="101"/>
      <c r="R1325" s="101"/>
      <c r="S1325" s="101"/>
      <c r="T1325" s="101"/>
      <c r="AE1325" s="101"/>
      <c r="AF1325" s="101"/>
      <c r="AG1325" s="101"/>
      <c r="AH1325" s="101"/>
      <c r="AI1325" s="101"/>
      <c r="AJ1325" s="101"/>
      <c r="AK1325" s="101"/>
      <c r="AL1325" s="101"/>
    </row>
    <row r="1326" spans="13:38" x14ac:dyDescent="0.35">
      <c r="M1326" s="101"/>
      <c r="N1326" s="101"/>
      <c r="O1326" s="101"/>
      <c r="P1326" s="101"/>
      <c r="Q1326" s="101"/>
      <c r="R1326" s="101"/>
      <c r="S1326" s="101"/>
      <c r="T1326" s="101"/>
      <c r="AE1326" s="101"/>
      <c r="AF1326" s="101"/>
      <c r="AG1326" s="101"/>
      <c r="AH1326" s="101"/>
      <c r="AI1326" s="101"/>
      <c r="AJ1326" s="101"/>
      <c r="AK1326" s="101"/>
      <c r="AL1326" s="101"/>
    </row>
    <row r="1327" spans="13:38" x14ac:dyDescent="0.35">
      <c r="M1327" s="101"/>
      <c r="N1327" s="101"/>
      <c r="O1327" s="101"/>
      <c r="P1327" s="101"/>
      <c r="Q1327" s="101"/>
      <c r="R1327" s="101"/>
      <c r="S1327" s="101"/>
      <c r="T1327" s="101"/>
      <c r="AE1327" s="101"/>
      <c r="AF1327" s="101"/>
      <c r="AG1327" s="101"/>
      <c r="AH1327" s="101"/>
      <c r="AI1327" s="101"/>
      <c r="AJ1327" s="101"/>
      <c r="AK1327" s="101"/>
      <c r="AL1327" s="101"/>
    </row>
    <row r="1328" spans="13:38" x14ac:dyDescent="0.35">
      <c r="M1328" s="101"/>
      <c r="N1328" s="101"/>
      <c r="O1328" s="101"/>
      <c r="P1328" s="101"/>
      <c r="Q1328" s="101"/>
      <c r="R1328" s="101"/>
      <c r="S1328" s="101"/>
      <c r="T1328" s="101"/>
      <c r="AE1328" s="101"/>
      <c r="AF1328" s="101"/>
      <c r="AG1328" s="101"/>
      <c r="AH1328" s="101"/>
      <c r="AI1328" s="101"/>
      <c r="AJ1328" s="101"/>
      <c r="AK1328" s="101"/>
      <c r="AL1328" s="101"/>
    </row>
    <row r="1329" spans="13:38" x14ac:dyDescent="0.35">
      <c r="M1329" s="101"/>
      <c r="N1329" s="101"/>
      <c r="O1329" s="101"/>
      <c r="P1329" s="101"/>
      <c r="Q1329" s="101"/>
      <c r="R1329" s="101"/>
      <c r="S1329" s="101"/>
      <c r="T1329" s="101"/>
      <c r="AE1329" s="101"/>
      <c r="AF1329" s="101"/>
      <c r="AG1329" s="101"/>
      <c r="AH1329" s="101"/>
      <c r="AI1329" s="101"/>
      <c r="AJ1329" s="101"/>
      <c r="AK1329" s="101"/>
      <c r="AL1329" s="101"/>
    </row>
    <row r="1330" spans="13:38" x14ac:dyDescent="0.35">
      <c r="M1330" s="101"/>
      <c r="N1330" s="101"/>
      <c r="O1330" s="101"/>
      <c r="P1330" s="101"/>
      <c r="Q1330" s="101"/>
      <c r="R1330" s="101"/>
      <c r="S1330" s="101"/>
      <c r="T1330" s="101"/>
      <c r="AE1330" s="101"/>
      <c r="AF1330" s="101"/>
      <c r="AG1330" s="101"/>
      <c r="AH1330" s="101"/>
      <c r="AI1330" s="101"/>
      <c r="AJ1330" s="101"/>
      <c r="AK1330" s="101"/>
      <c r="AL1330" s="101"/>
    </row>
    <row r="1331" spans="13:38" x14ac:dyDescent="0.35">
      <c r="M1331" s="101"/>
      <c r="N1331" s="101"/>
      <c r="O1331" s="101"/>
      <c r="P1331" s="101"/>
      <c r="Q1331" s="101"/>
      <c r="R1331" s="101"/>
      <c r="S1331" s="101"/>
      <c r="T1331" s="101"/>
      <c r="AE1331" s="101"/>
      <c r="AF1331" s="101"/>
      <c r="AG1331" s="101"/>
      <c r="AH1331" s="101"/>
      <c r="AI1331" s="101"/>
      <c r="AJ1331" s="101"/>
      <c r="AK1331" s="101"/>
      <c r="AL1331" s="101"/>
    </row>
    <row r="1332" spans="13:38" x14ac:dyDescent="0.35">
      <c r="M1332" s="101"/>
      <c r="N1332" s="101"/>
      <c r="O1332" s="101"/>
      <c r="P1332" s="101"/>
      <c r="Q1332" s="101"/>
      <c r="R1332" s="101"/>
      <c r="S1332" s="101"/>
      <c r="T1332" s="101"/>
      <c r="AE1332" s="101"/>
      <c r="AF1332" s="101"/>
      <c r="AG1332" s="101"/>
      <c r="AH1332" s="101"/>
      <c r="AI1332" s="101"/>
      <c r="AJ1332" s="101"/>
      <c r="AK1332" s="101"/>
      <c r="AL1332" s="101"/>
    </row>
    <row r="1333" spans="13:38" x14ac:dyDescent="0.35">
      <c r="M1333" s="101"/>
      <c r="N1333" s="101"/>
      <c r="O1333" s="101"/>
      <c r="P1333" s="101"/>
      <c r="Q1333" s="101"/>
      <c r="R1333" s="101"/>
      <c r="S1333" s="101"/>
      <c r="T1333" s="101"/>
      <c r="AE1333" s="101"/>
      <c r="AF1333" s="101"/>
      <c r="AG1333" s="101"/>
      <c r="AH1333" s="101"/>
      <c r="AI1333" s="101"/>
      <c r="AJ1333" s="101"/>
      <c r="AK1333" s="101"/>
      <c r="AL1333" s="101"/>
    </row>
    <row r="1334" spans="13:38" x14ac:dyDescent="0.35">
      <c r="M1334" s="101"/>
      <c r="N1334" s="101"/>
      <c r="O1334" s="101"/>
      <c r="P1334" s="101"/>
      <c r="Q1334" s="101"/>
      <c r="R1334" s="101"/>
      <c r="S1334" s="101"/>
      <c r="T1334" s="101"/>
      <c r="AE1334" s="101"/>
      <c r="AF1334" s="101"/>
      <c r="AG1334" s="101"/>
      <c r="AH1334" s="101"/>
      <c r="AI1334" s="101"/>
      <c r="AJ1334" s="101"/>
      <c r="AK1334" s="101"/>
      <c r="AL1334" s="101"/>
    </row>
    <row r="1335" spans="13:38" x14ac:dyDescent="0.35">
      <c r="M1335" s="101"/>
      <c r="N1335" s="101"/>
      <c r="O1335" s="101"/>
      <c r="P1335" s="101"/>
      <c r="Q1335" s="101"/>
      <c r="R1335" s="101"/>
      <c r="S1335" s="101"/>
      <c r="T1335" s="101"/>
      <c r="AE1335" s="101"/>
      <c r="AF1335" s="101"/>
      <c r="AG1335" s="101"/>
      <c r="AH1335" s="101"/>
      <c r="AI1335" s="101"/>
      <c r="AJ1335" s="101"/>
      <c r="AK1335" s="101"/>
      <c r="AL1335" s="101"/>
    </row>
    <row r="1336" spans="13:38" x14ac:dyDescent="0.35">
      <c r="M1336" s="101"/>
      <c r="N1336" s="101"/>
      <c r="O1336" s="101"/>
      <c r="P1336" s="101"/>
      <c r="Q1336" s="101"/>
      <c r="R1336" s="101"/>
      <c r="S1336" s="101"/>
      <c r="T1336" s="101"/>
      <c r="AE1336" s="101"/>
      <c r="AF1336" s="101"/>
      <c r="AG1336" s="101"/>
      <c r="AH1336" s="101"/>
      <c r="AI1336" s="101"/>
      <c r="AJ1336" s="101"/>
      <c r="AK1336" s="101"/>
      <c r="AL1336" s="101"/>
    </row>
    <row r="1337" spans="13:38" x14ac:dyDescent="0.35">
      <c r="M1337" s="101"/>
      <c r="N1337" s="101"/>
      <c r="O1337" s="101"/>
      <c r="P1337" s="101"/>
      <c r="Q1337" s="101"/>
      <c r="R1337" s="101"/>
      <c r="S1337" s="101"/>
      <c r="T1337" s="101"/>
      <c r="AE1337" s="101"/>
      <c r="AF1337" s="101"/>
      <c r="AG1337" s="101"/>
      <c r="AH1337" s="101"/>
      <c r="AI1337" s="101"/>
      <c r="AJ1337" s="101"/>
      <c r="AK1337" s="101"/>
      <c r="AL1337" s="101"/>
    </row>
    <row r="1338" spans="13:38" x14ac:dyDescent="0.35">
      <c r="M1338" s="101"/>
      <c r="N1338" s="101"/>
      <c r="O1338" s="101"/>
      <c r="P1338" s="101"/>
      <c r="Q1338" s="101"/>
      <c r="R1338" s="101"/>
      <c r="S1338" s="101"/>
      <c r="T1338" s="101"/>
      <c r="AE1338" s="101"/>
      <c r="AF1338" s="101"/>
      <c r="AG1338" s="101"/>
      <c r="AH1338" s="101"/>
      <c r="AI1338" s="101"/>
      <c r="AJ1338" s="101"/>
      <c r="AK1338" s="101"/>
      <c r="AL1338" s="101"/>
    </row>
    <row r="1339" spans="13:38" x14ac:dyDescent="0.35">
      <c r="M1339" s="101"/>
      <c r="N1339" s="101"/>
      <c r="O1339" s="101"/>
      <c r="P1339" s="101"/>
      <c r="Q1339" s="101"/>
      <c r="R1339" s="101"/>
      <c r="S1339" s="101"/>
      <c r="T1339" s="101"/>
      <c r="AE1339" s="101"/>
      <c r="AF1339" s="101"/>
      <c r="AG1339" s="101"/>
      <c r="AH1339" s="101"/>
      <c r="AI1339" s="101"/>
      <c r="AJ1339" s="101"/>
      <c r="AK1339" s="101"/>
      <c r="AL1339" s="101"/>
    </row>
    <row r="1340" spans="13:38" x14ac:dyDescent="0.35">
      <c r="M1340" s="101"/>
      <c r="N1340" s="101"/>
      <c r="O1340" s="101"/>
      <c r="P1340" s="101"/>
      <c r="Q1340" s="101"/>
      <c r="R1340" s="101"/>
      <c r="S1340" s="101"/>
      <c r="T1340" s="101"/>
      <c r="AE1340" s="101"/>
      <c r="AF1340" s="101"/>
      <c r="AG1340" s="101"/>
      <c r="AH1340" s="101"/>
      <c r="AI1340" s="101"/>
      <c r="AJ1340" s="101"/>
      <c r="AK1340" s="101"/>
      <c r="AL1340" s="101"/>
    </row>
    <row r="1341" spans="13:38" x14ac:dyDescent="0.35">
      <c r="M1341" s="101"/>
      <c r="N1341" s="101"/>
      <c r="O1341" s="101"/>
      <c r="P1341" s="101"/>
      <c r="Q1341" s="101"/>
      <c r="R1341" s="101"/>
      <c r="S1341" s="101"/>
      <c r="T1341" s="101"/>
      <c r="AE1341" s="101"/>
      <c r="AF1341" s="101"/>
      <c r="AG1341" s="101"/>
      <c r="AH1341" s="101"/>
      <c r="AI1341" s="101"/>
      <c r="AJ1341" s="101"/>
      <c r="AK1341" s="101"/>
      <c r="AL1341" s="101"/>
    </row>
    <row r="1342" spans="13:38" x14ac:dyDescent="0.35">
      <c r="M1342" s="101"/>
      <c r="N1342" s="101"/>
      <c r="O1342" s="101"/>
      <c r="P1342" s="101"/>
      <c r="Q1342" s="101"/>
      <c r="R1342" s="101"/>
      <c r="S1342" s="101"/>
      <c r="T1342" s="101"/>
      <c r="AE1342" s="101"/>
      <c r="AF1342" s="101"/>
      <c r="AG1342" s="101"/>
      <c r="AH1342" s="101"/>
      <c r="AI1342" s="101"/>
      <c r="AJ1342" s="101"/>
      <c r="AK1342" s="101"/>
      <c r="AL1342" s="101"/>
    </row>
    <row r="1343" spans="13:38" x14ac:dyDescent="0.35">
      <c r="M1343" s="101"/>
      <c r="N1343" s="101"/>
      <c r="O1343" s="101"/>
      <c r="P1343" s="101"/>
      <c r="Q1343" s="101"/>
      <c r="R1343" s="101"/>
      <c r="S1343" s="101"/>
      <c r="T1343" s="101"/>
      <c r="AE1343" s="101"/>
      <c r="AF1343" s="101"/>
      <c r="AG1343" s="101"/>
      <c r="AH1343" s="101"/>
      <c r="AI1343" s="101"/>
      <c r="AJ1343" s="101"/>
      <c r="AK1343" s="101"/>
      <c r="AL1343" s="101"/>
    </row>
    <row r="1344" spans="13:38" x14ac:dyDescent="0.35">
      <c r="M1344" s="101"/>
      <c r="N1344" s="101"/>
      <c r="O1344" s="101"/>
      <c r="P1344" s="101"/>
      <c r="Q1344" s="101"/>
      <c r="R1344" s="101"/>
      <c r="S1344" s="101"/>
      <c r="T1344" s="101"/>
      <c r="AE1344" s="101"/>
      <c r="AF1344" s="101"/>
      <c r="AG1344" s="101"/>
      <c r="AH1344" s="101"/>
      <c r="AI1344" s="101"/>
      <c r="AJ1344" s="101"/>
      <c r="AK1344" s="101"/>
      <c r="AL1344" s="101"/>
    </row>
    <row r="1345" spans="13:38" x14ac:dyDescent="0.35">
      <c r="M1345" s="101"/>
      <c r="N1345" s="101"/>
      <c r="O1345" s="101"/>
      <c r="P1345" s="101"/>
      <c r="Q1345" s="101"/>
      <c r="R1345" s="101"/>
      <c r="S1345" s="101"/>
      <c r="T1345" s="101"/>
      <c r="AE1345" s="101"/>
      <c r="AF1345" s="101"/>
      <c r="AG1345" s="101"/>
      <c r="AH1345" s="101"/>
      <c r="AI1345" s="101"/>
      <c r="AJ1345" s="101"/>
      <c r="AK1345" s="101"/>
      <c r="AL1345" s="101"/>
    </row>
    <row r="1346" spans="13:38" x14ac:dyDescent="0.35">
      <c r="M1346" s="101"/>
      <c r="N1346" s="101"/>
      <c r="O1346" s="101"/>
      <c r="P1346" s="101"/>
      <c r="Q1346" s="101"/>
      <c r="R1346" s="101"/>
      <c r="S1346" s="101"/>
      <c r="T1346" s="101"/>
      <c r="AE1346" s="101"/>
      <c r="AF1346" s="101"/>
      <c r="AG1346" s="101"/>
      <c r="AH1346" s="101"/>
      <c r="AI1346" s="101"/>
      <c r="AJ1346" s="101"/>
      <c r="AK1346" s="101"/>
      <c r="AL1346" s="101"/>
    </row>
    <row r="1347" spans="13:38" x14ac:dyDescent="0.35">
      <c r="M1347" s="101"/>
      <c r="N1347" s="101"/>
      <c r="O1347" s="101"/>
      <c r="P1347" s="101"/>
      <c r="Q1347" s="101"/>
      <c r="R1347" s="101"/>
      <c r="S1347" s="101"/>
      <c r="T1347" s="101"/>
      <c r="AE1347" s="101"/>
      <c r="AF1347" s="101"/>
      <c r="AG1347" s="101"/>
      <c r="AH1347" s="101"/>
      <c r="AI1347" s="101"/>
      <c r="AJ1347" s="101"/>
      <c r="AK1347" s="101"/>
      <c r="AL1347" s="101"/>
    </row>
    <row r="1348" spans="13:38" x14ac:dyDescent="0.35">
      <c r="M1348" s="101"/>
      <c r="N1348" s="101"/>
      <c r="O1348" s="101"/>
      <c r="P1348" s="101"/>
      <c r="Q1348" s="101"/>
      <c r="R1348" s="101"/>
      <c r="S1348" s="101"/>
      <c r="T1348" s="101"/>
      <c r="AE1348" s="101"/>
      <c r="AF1348" s="101"/>
      <c r="AG1348" s="101"/>
      <c r="AH1348" s="101"/>
      <c r="AI1348" s="101"/>
      <c r="AJ1348" s="101"/>
      <c r="AK1348" s="101"/>
      <c r="AL1348" s="101"/>
    </row>
    <row r="1349" spans="13:38" x14ac:dyDescent="0.35">
      <c r="M1349" s="101"/>
      <c r="N1349" s="101"/>
      <c r="O1349" s="101"/>
      <c r="P1349" s="101"/>
      <c r="Q1349" s="101"/>
      <c r="R1349" s="101"/>
      <c r="S1349" s="101"/>
      <c r="T1349" s="101"/>
      <c r="AE1349" s="101"/>
      <c r="AF1349" s="101"/>
      <c r="AG1349" s="101"/>
      <c r="AH1349" s="101"/>
      <c r="AI1349" s="101"/>
      <c r="AJ1349" s="101"/>
      <c r="AK1349" s="101"/>
      <c r="AL1349" s="101"/>
    </row>
    <row r="1350" spans="13:38" x14ac:dyDescent="0.35">
      <c r="M1350" s="101"/>
      <c r="N1350" s="101"/>
      <c r="O1350" s="101"/>
      <c r="P1350" s="101"/>
      <c r="Q1350" s="101"/>
      <c r="R1350" s="101"/>
      <c r="S1350" s="101"/>
      <c r="T1350" s="101"/>
      <c r="AE1350" s="101"/>
      <c r="AF1350" s="101"/>
      <c r="AG1350" s="101"/>
      <c r="AH1350" s="101"/>
      <c r="AI1350" s="101"/>
      <c r="AJ1350" s="101"/>
      <c r="AK1350" s="101"/>
      <c r="AL1350" s="101"/>
    </row>
    <row r="1351" spans="13:38" x14ac:dyDescent="0.35">
      <c r="M1351" s="101"/>
      <c r="N1351" s="101"/>
      <c r="O1351" s="101"/>
      <c r="P1351" s="101"/>
      <c r="Q1351" s="101"/>
      <c r="R1351" s="101"/>
      <c r="S1351" s="101"/>
      <c r="T1351" s="101"/>
      <c r="AE1351" s="101"/>
      <c r="AF1351" s="101"/>
      <c r="AG1351" s="101"/>
      <c r="AH1351" s="101"/>
      <c r="AI1351" s="101"/>
      <c r="AJ1351" s="101"/>
      <c r="AK1351" s="101"/>
      <c r="AL1351" s="101"/>
    </row>
    <row r="1352" spans="13:38" x14ac:dyDescent="0.35">
      <c r="M1352" s="101"/>
      <c r="N1352" s="101"/>
      <c r="O1352" s="101"/>
      <c r="P1352" s="101"/>
      <c r="Q1352" s="101"/>
      <c r="R1352" s="101"/>
      <c r="S1352" s="101"/>
      <c r="T1352" s="101"/>
      <c r="AE1352" s="101"/>
      <c r="AF1352" s="101"/>
      <c r="AG1352" s="101"/>
      <c r="AH1352" s="101"/>
      <c r="AI1352" s="101"/>
      <c r="AJ1352" s="101"/>
      <c r="AK1352" s="101"/>
      <c r="AL1352" s="101"/>
    </row>
    <row r="1353" spans="13:38" x14ac:dyDescent="0.35">
      <c r="M1353" s="101"/>
      <c r="N1353" s="101"/>
      <c r="O1353" s="101"/>
      <c r="P1353" s="101"/>
      <c r="Q1353" s="101"/>
      <c r="R1353" s="101"/>
      <c r="S1353" s="101"/>
      <c r="T1353" s="101"/>
      <c r="AE1353" s="101"/>
      <c r="AF1353" s="101"/>
      <c r="AG1353" s="101"/>
      <c r="AH1353" s="101"/>
      <c r="AI1353" s="101"/>
      <c r="AJ1353" s="101"/>
      <c r="AK1353" s="101"/>
      <c r="AL1353" s="101"/>
    </row>
    <row r="1354" spans="13:38" x14ac:dyDescent="0.35">
      <c r="M1354" s="101"/>
      <c r="N1354" s="101"/>
      <c r="O1354" s="101"/>
      <c r="P1354" s="101"/>
      <c r="Q1354" s="101"/>
      <c r="R1354" s="101"/>
      <c r="S1354" s="101"/>
      <c r="T1354" s="101"/>
      <c r="AE1354" s="101"/>
      <c r="AF1354" s="101"/>
      <c r="AG1354" s="101"/>
      <c r="AH1354" s="101"/>
      <c r="AI1354" s="101"/>
      <c r="AJ1354" s="101"/>
      <c r="AK1354" s="101"/>
      <c r="AL1354" s="101"/>
    </row>
    <row r="1355" spans="13:38" x14ac:dyDescent="0.35">
      <c r="M1355" s="101"/>
      <c r="N1355" s="101"/>
      <c r="O1355" s="101"/>
      <c r="P1355" s="101"/>
      <c r="Q1355" s="101"/>
      <c r="R1355" s="101"/>
      <c r="S1355" s="101"/>
      <c r="T1355" s="101"/>
      <c r="AE1355" s="101"/>
      <c r="AF1355" s="101"/>
      <c r="AG1355" s="101"/>
      <c r="AH1355" s="101"/>
      <c r="AI1355" s="101"/>
      <c r="AJ1355" s="101"/>
      <c r="AK1355" s="101"/>
      <c r="AL1355" s="101"/>
    </row>
    <row r="1356" spans="13:38" x14ac:dyDescent="0.35">
      <c r="M1356" s="101"/>
      <c r="N1356" s="101"/>
      <c r="O1356" s="101"/>
      <c r="P1356" s="101"/>
      <c r="Q1356" s="101"/>
      <c r="R1356" s="101"/>
      <c r="S1356" s="101"/>
      <c r="T1356" s="101"/>
      <c r="AE1356" s="101"/>
      <c r="AF1356" s="101"/>
      <c r="AG1356" s="101"/>
      <c r="AH1356" s="101"/>
      <c r="AI1356" s="101"/>
      <c r="AJ1356" s="101"/>
      <c r="AK1356" s="101"/>
      <c r="AL1356" s="101"/>
    </row>
    <row r="1357" spans="13:38" x14ac:dyDescent="0.35">
      <c r="M1357" s="101"/>
      <c r="N1357" s="101"/>
      <c r="O1357" s="101"/>
      <c r="P1357" s="101"/>
      <c r="Q1357" s="101"/>
      <c r="R1357" s="101"/>
      <c r="S1357" s="101"/>
      <c r="T1357" s="101"/>
      <c r="AE1357" s="101"/>
      <c r="AF1357" s="101"/>
      <c r="AG1357" s="101"/>
      <c r="AH1357" s="101"/>
      <c r="AI1357" s="101"/>
      <c r="AJ1357" s="101"/>
      <c r="AK1357" s="101"/>
      <c r="AL1357" s="101"/>
    </row>
    <row r="1358" spans="13:38" x14ac:dyDescent="0.35">
      <c r="M1358" s="101"/>
      <c r="N1358" s="101"/>
      <c r="O1358" s="101"/>
      <c r="P1358" s="101"/>
      <c r="Q1358" s="101"/>
      <c r="R1358" s="101"/>
      <c r="S1358" s="101"/>
      <c r="T1358" s="101"/>
      <c r="AE1358" s="101"/>
      <c r="AF1358" s="101"/>
      <c r="AG1358" s="101"/>
      <c r="AH1358" s="101"/>
      <c r="AI1358" s="101"/>
      <c r="AJ1358" s="101"/>
      <c r="AK1358" s="101"/>
      <c r="AL1358" s="101"/>
    </row>
    <row r="1359" spans="13:38" x14ac:dyDescent="0.35">
      <c r="M1359" s="101"/>
      <c r="N1359" s="101"/>
      <c r="O1359" s="101"/>
      <c r="P1359" s="101"/>
      <c r="Q1359" s="101"/>
      <c r="R1359" s="101"/>
      <c r="S1359" s="101"/>
      <c r="T1359" s="101"/>
      <c r="AE1359" s="101"/>
      <c r="AF1359" s="101"/>
      <c r="AG1359" s="101"/>
      <c r="AH1359" s="101"/>
      <c r="AI1359" s="101"/>
      <c r="AJ1359" s="101"/>
      <c r="AK1359" s="101"/>
      <c r="AL1359" s="101"/>
    </row>
    <row r="1360" spans="13:38" x14ac:dyDescent="0.35">
      <c r="M1360" s="101"/>
      <c r="N1360" s="101"/>
      <c r="O1360" s="101"/>
      <c r="P1360" s="101"/>
      <c r="Q1360" s="101"/>
      <c r="R1360" s="101"/>
      <c r="S1360" s="101"/>
      <c r="T1360" s="101"/>
      <c r="AE1360" s="101"/>
      <c r="AF1360" s="101"/>
      <c r="AG1360" s="101"/>
      <c r="AH1360" s="101"/>
      <c r="AI1360" s="101"/>
      <c r="AJ1360" s="101"/>
      <c r="AK1360" s="101"/>
      <c r="AL1360" s="101"/>
    </row>
    <row r="1361" spans="13:38" x14ac:dyDescent="0.35">
      <c r="M1361" s="101"/>
      <c r="N1361" s="101"/>
      <c r="O1361" s="101"/>
      <c r="P1361" s="101"/>
      <c r="Q1361" s="101"/>
      <c r="R1361" s="101"/>
      <c r="S1361" s="101"/>
      <c r="T1361" s="101"/>
      <c r="AE1361" s="101"/>
      <c r="AF1361" s="101"/>
      <c r="AG1361" s="101"/>
      <c r="AH1361" s="101"/>
      <c r="AI1361" s="101"/>
      <c r="AJ1361" s="101"/>
      <c r="AK1361" s="101"/>
      <c r="AL1361" s="101"/>
    </row>
    <row r="1362" spans="13:38" x14ac:dyDescent="0.35">
      <c r="M1362" s="101"/>
      <c r="N1362" s="101"/>
      <c r="O1362" s="101"/>
      <c r="P1362" s="101"/>
      <c r="Q1362" s="101"/>
      <c r="R1362" s="101"/>
      <c r="S1362" s="101"/>
      <c r="T1362" s="101"/>
      <c r="AE1362" s="101"/>
      <c r="AF1362" s="101"/>
      <c r="AG1362" s="101"/>
      <c r="AH1362" s="101"/>
      <c r="AI1362" s="101"/>
      <c r="AJ1362" s="101"/>
      <c r="AK1362" s="101"/>
      <c r="AL1362" s="101"/>
    </row>
    <row r="1363" spans="13:38" x14ac:dyDescent="0.35">
      <c r="M1363" s="101"/>
      <c r="N1363" s="101"/>
      <c r="O1363" s="101"/>
      <c r="P1363" s="101"/>
      <c r="Q1363" s="101"/>
      <c r="R1363" s="101"/>
      <c r="S1363" s="101"/>
      <c r="T1363" s="101"/>
      <c r="AE1363" s="101"/>
      <c r="AF1363" s="101"/>
      <c r="AG1363" s="101"/>
      <c r="AH1363" s="101"/>
      <c r="AI1363" s="101"/>
      <c r="AJ1363" s="101"/>
      <c r="AK1363" s="101"/>
      <c r="AL1363" s="101"/>
    </row>
    <row r="1364" spans="13:38" x14ac:dyDescent="0.35">
      <c r="M1364" s="101"/>
      <c r="N1364" s="101"/>
      <c r="O1364" s="101"/>
      <c r="P1364" s="101"/>
      <c r="Q1364" s="101"/>
      <c r="R1364" s="101"/>
      <c r="S1364" s="101"/>
      <c r="T1364" s="101"/>
      <c r="AE1364" s="101"/>
      <c r="AF1364" s="101"/>
      <c r="AG1364" s="101"/>
      <c r="AH1364" s="101"/>
      <c r="AI1364" s="101"/>
      <c r="AJ1364" s="101"/>
      <c r="AK1364" s="101"/>
      <c r="AL1364" s="101"/>
    </row>
    <row r="1365" spans="13:38" x14ac:dyDescent="0.35">
      <c r="M1365" s="101"/>
      <c r="N1365" s="101"/>
      <c r="O1365" s="101"/>
      <c r="P1365" s="101"/>
      <c r="Q1365" s="101"/>
      <c r="R1365" s="101"/>
      <c r="S1365" s="101"/>
      <c r="T1365" s="101"/>
      <c r="AE1365" s="101"/>
      <c r="AF1365" s="101"/>
      <c r="AG1365" s="101"/>
      <c r="AH1365" s="101"/>
      <c r="AI1365" s="101"/>
      <c r="AJ1365" s="101"/>
      <c r="AK1365" s="101"/>
      <c r="AL1365" s="101"/>
    </row>
    <row r="1366" spans="13:38" x14ac:dyDescent="0.35">
      <c r="M1366" s="101"/>
      <c r="N1366" s="101"/>
      <c r="O1366" s="101"/>
      <c r="P1366" s="101"/>
      <c r="Q1366" s="101"/>
      <c r="R1366" s="101"/>
      <c r="S1366" s="101"/>
      <c r="T1366" s="101"/>
      <c r="AE1366" s="101"/>
      <c r="AF1366" s="101"/>
      <c r="AG1366" s="101"/>
      <c r="AH1366" s="101"/>
      <c r="AI1366" s="101"/>
      <c r="AJ1366" s="101"/>
      <c r="AK1366" s="101"/>
      <c r="AL1366" s="101"/>
    </row>
    <row r="1367" spans="13:38" x14ac:dyDescent="0.35">
      <c r="M1367" s="101"/>
      <c r="N1367" s="101"/>
      <c r="O1367" s="101"/>
      <c r="P1367" s="101"/>
      <c r="Q1367" s="101"/>
      <c r="R1367" s="101"/>
      <c r="S1367" s="101"/>
      <c r="T1367" s="101"/>
      <c r="AE1367" s="101"/>
      <c r="AF1367" s="101"/>
      <c r="AG1367" s="101"/>
      <c r="AH1367" s="101"/>
      <c r="AI1367" s="101"/>
      <c r="AJ1367" s="101"/>
      <c r="AK1367" s="101"/>
      <c r="AL1367" s="101"/>
    </row>
    <row r="1368" spans="13:38" x14ac:dyDescent="0.35">
      <c r="M1368" s="101"/>
      <c r="N1368" s="101"/>
      <c r="O1368" s="101"/>
      <c r="P1368" s="101"/>
      <c r="Q1368" s="101"/>
      <c r="R1368" s="101"/>
      <c r="S1368" s="101"/>
      <c r="T1368" s="101"/>
      <c r="AE1368" s="101"/>
      <c r="AF1368" s="101"/>
      <c r="AG1368" s="101"/>
      <c r="AH1368" s="101"/>
      <c r="AI1368" s="101"/>
      <c r="AJ1368" s="101"/>
      <c r="AK1368" s="101"/>
      <c r="AL1368" s="101"/>
    </row>
    <row r="1369" spans="13:38" x14ac:dyDescent="0.35">
      <c r="M1369" s="101"/>
      <c r="N1369" s="101"/>
      <c r="O1369" s="101"/>
      <c r="P1369" s="101"/>
      <c r="Q1369" s="101"/>
      <c r="R1369" s="101"/>
      <c r="S1369" s="101"/>
      <c r="T1369" s="101"/>
      <c r="AE1369" s="101"/>
      <c r="AF1369" s="101"/>
      <c r="AG1369" s="101"/>
      <c r="AH1369" s="101"/>
      <c r="AI1369" s="101"/>
      <c r="AJ1369" s="101"/>
      <c r="AK1369" s="101"/>
      <c r="AL1369" s="101"/>
    </row>
    <row r="1370" spans="13:38" x14ac:dyDescent="0.35">
      <c r="M1370" s="101"/>
      <c r="N1370" s="101"/>
      <c r="O1370" s="101"/>
      <c r="P1370" s="101"/>
      <c r="Q1370" s="101"/>
      <c r="R1370" s="101"/>
      <c r="S1370" s="101"/>
      <c r="T1370" s="101"/>
      <c r="AE1370" s="101"/>
      <c r="AF1370" s="101"/>
      <c r="AG1370" s="101"/>
      <c r="AH1370" s="101"/>
      <c r="AI1370" s="101"/>
      <c r="AJ1370" s="101"/>
      <c r="AK1370" s="101"/>
      <c r="AL1370" s="101"/>
    </row>
    <row r="1371" spans="13:38" x14ac:dyDescent="0.35">
      <c r="M1371" s="101"/>
      <c r="N1371" s="101"/>
      <c r="O1371" s="101"/>
      <c r="P1371" s="101"/>
      <c r="Q1371" s="101"/>
      <c r="R1371" s="101"/>
      <c r="S1371" s="101"/>
      <c r="T1371" s="101"/>
      <c r="AE1371" s="101"/>
      <c r="AF1371" s="101"/>
      <c r="AG1371" s="101"/>
      <c r="AH1371" s="101"/>
      <c r="AI1371" s="101"/>
      <c r="AJ1371" s="101"/>
      <c r="AK1371" s="101"/>
      <c r="AL1371" s="101"/>
    </row>
    <row r="1372" spans="13:38" x14ac:dyDescent="0.35">
      <c r="M1372" s="101"/>
      <c r="N1372" s="101"/>
      <c r="O1372" s="101"/>
      <c r="P1372" s="101"/>
      <c r="Q1372" s="101"/>
      <c r="R1372" s="101"/>
      <c r="S1372" s="101"/>
      <c r="T1372" s="101"/>
      <c r="AE1372" s="101"/>
      <c r="AF1372" s="101"/>
      <c r="AG1372" s="101"/>
      <c r="AH1372" s="101"/>
      <c r="AI1372" s="101"/>
      <c r="AJ1372" s="101"/>
      <c r="AK1372" s="101"/>
      <c r="AL1372" s="101"/>
    </row>
    <row r="1373" spans="13:38" x14ac:dyDescent="0.35">
      <c r="M1373" s="101"/>
      <c r="N1373" s="101"/>
      <c r="O1373" s="101"/>
      <c r="P1373" s="101"/>
      <c r="Q1373" s="101"/>
      <c r="R1373" s="101"/>
      <c r="S1373" s="101"/>
      <c r="T1373" s="101"/>
      <c r="AE1373" s="101"/>
      <c r="AF1373" s="101"/>
      <c r="AG1373" s="101"/>
      <c r="AH1373" s="101"/>
      <c r="AI1373" s="101"/>
      <c r="AJ1373" s="101"/>
      <c r="AK1373" s="101"/>
      <c r="AL1373" s="101"/>
    </row>
    <row r="1374" spans="13:38" x14ac:dyDescent="0.35">
      <c r="M1374" s="101"/>
      <c r="N1374" s="101"/>
      <c r="O1374" s="101"/>
      <c r="P1374" s="101"/>
      <c r="Q1374" s="101"/>
      <c r="R1374" s="101"/>
      <c r="S1374" s="101"/>
      <c r="T1374" s="101"/>
      <c r="AE1374" s="101"/>
      <c r="AF1374" s="101"/>
      <c r="AG1374" s="101"/>
      <c r="AH1374" s="101"/>
      <c r="AI1374" s="101"/>
      <c r="AJ1374" s="101"/>
      <c r="AK1374" s="101"/>
      <c r="AL1374" s="101"/>
    </row>
    <row r="1375" spans="13:38" x14ac:dyDescent="0.35">
      <c r="M1375" s="101"/>
      <c r="N1375" s="101"/>
      <c r="O1375" s="101"/>
      <c r="P1375" s="101"/>
      <c r="Q1375" s="101"/>
      <c r="R1375" s="101"/>
      <c r="S1375" s="101"/>
      <c r="T1375" s="101"/>
      <c r="AE1375" s="101"/>
      <c r="AF1375" s="101"/>
      <c r="AG1375" s="101"/>
      <c r="AH1375" s="101"/>
      <c r="AI1375" s="101"/>
      <c r="AJ1375" s="101"/>
      <c r="AK1375" s="101"/>
      <c r="AL1375" s="101"/>
    </row>
    <row r="1376" spans="13:38" x14ac:dyDescent="0.35">
      <c r="M1376" s="101"/>
      <c r="N1376" s="101"/>
      <c r="O1376" s="101"/>
      <c r="P1376" s="101"/>
      <c r="Q1376" s="101"/>
      <c r="R1376" s="101"/>
      <c r="S1376" s="101"/>
      <c r="T1376" s="101"/>
      <c r="AE1376" s="101"/>
      <c r="AF1376" s="101"/>
      <c r="AG1376" s="101"/>
      <c r="AH1376" s="101"/>
      <c r="AI1376" s="101"/>
      <c r="AJ1376" s="101"/>
      <c r="AK1376" s="101"/>
      <c r="AL1376" s="101"/>
    </row>
    <row r="1377" spans="13:38" x14ac:dyDescent="0.35">
      <c r="M1377" s="101"/>
      <c r="N1377" s="101"/>
      <c r="O1377" s="101"/>
      <c r="P1377" s="101"/>
      <c r="Q1377" s="101"/>
      <c r="R1377" s="101"/>
      <c r="S1377" s="101"/>
      <c r="T1377" s="101"/>
      <c r="AE1377" s="101"/>
      <c r="AF1377" s="101"/>
      <c r="AG1377" s="101"/>
      <c r="AH1377" s="101"/>
      <c r="AI1377" s="101"/>
      <c r="AJ1377" s="101"/>
      <c r="AK1377" s="101"/>
      <c r="AL1377" s="101"/>
    </row>
    <row r="1378" spans="13:38" x14ac:dyDescent="0.35">
      <c r="M1378" s="101"/>
      <c r="N1378" s="101"/>
      <c r="O1378" s="101"/>
      <c r="P1378" s="101"/>
      <c r="Q1378" s="101"/>
      <c r="R1378" s="101"/>
      <c r="S1378" s="101"/>
      <c r="T1378" s="101"/>
      <c r="AE1378" s="101"/>
      <c r="AF1378" s="101"/>
      <c r="AG1378" s="101"/>
      <c r="AH1378" s="101"/>
      <c r="AI1378" s="101"/>
      <c r="AJ1378" s="101"/>
      <c r="AK1378" s="101"/>
      <c r="AL1378" s="101"/>
    </row>
    <row r="1379" spans="13:38" x14ac:dyDescent="0.35">
      <c r="M1379" s="101"/>
      <c r="N1379" s="101"/>
      <c r="O1379" s="101"/>
      <c r="P1379" s="101"/>
      <c r="Q1379" s="101"/>
      <c r="R1379" s="101"/>
      <c r="S1379" s="101"/>
      <c r="T1379" s="101"/>
      <c r="AE1379" s="101"/>
      <c r="AF1379" s="101"/>
      <c r="AG1379" s="101"/>
      <c r="AH1379" s="101"/>
      <c r="AI1379" s="101"/>
      <c r="AJ1379" s="101"/>
      <c r="AK1379" s="101"/>
      <c r="AL1379" s="101"/>
    </row>
    <row r="1380" spans="13:38" x14ac:dyDescent="0.35">
      <c r="M1380" s="101"/>
      <c r="N1380" s="101"/>
      <c r="O1380" s="101"/>
      <c r="P1380" s="101"/>
      <c r="Q1380" s="101"/>
      <c r="R1380" s="101"/>
      <c r="S1380" s="101"/>
      <c r="T1380" s="101"/>
      <c r="AE1380" s="101"/>
      <c r="AF1380" s="101"/>
      <c r="AG1380" s="101"/>
      <c r="AH1380" s="101"/>
      <c r="AI1380" s="101"/>
      <c r="AJ1380" s="101"/>
      <c r="AK1380" s="101"/>
      <c r="AL1380" s="101"/>
    </row>
    <row r="1381" spans="13:38" x14ac:dyDescent="0.35">
      <c r="M1381" s="101"/>
      <c r="N1381" s="101"/>
      <c r="O1381" s="101"/>
      <c r="P1381" s="101"/>
      <c r="Q1381" s="101"/>
      <c r="R1381" s="101"/>
      <c r="S1381" s="101"/>
      <c r="T1381" s="101"/>
      <c r="AE1381" s="101"/>
      <c r="AF1381" s="101"/>
      <c r="AG1381" s="101"/>
      <c r="AH1381" s="101"/>
      <c r="AI1381" s="101"/>
      <c r="AJ1381" s="101"/>
      <c r="AK1381" s="101"/>
      <c r="AL1381" s="101"/>
    </row>
    <row r="1382" spans="13:38" x14ac:dyDescent="0.35">
      <c r="M1382" s="101"/>
      <c r="N1382" s="101"/>
      <c r="O1382" s="101"/>
      <c r="P1382" s="101"/>
      <c r="Q1382" s="101"/>
      <c r="R1382" s="101"/>
      <c r="S1382" s="101"/>
      <c r="T1382" s="101"/>
      <c r="AE1382" s="101"/>
      <c r="AF1382" s="101"/>
      <c r="AG1382" s="101"/>
      <c r="AH1382" s="101"/>
      <c r="AI1382" s="101"/>
      <c r="AJ1382" s="101"/>
      <c r="AK1382" s="101"/>
      <c r="AL1382" s="101"/>
    </row>
    <row r="1383" spans="13:38" x14ac:dyDescent="0.35">
      <c r="M1383" s="101"/>
      <c r="N1383" s="101"/>
      <c r="O1383" s="101"/>
      <c r="P1383" s="101"/>
      <c r="Q1383" s="101"/>
      <c r="R1383" s="101"/>
      <c r="S1383" s="101"/>
      <c r="T1383" s="101"/>
      <c r="AE1383" s="101"/>
      <c r="AF1383" s="101"/>
      <c r="AG1383" s="101"/>
      <c r="AH1383" s="101"/>
      <c r="AI1383" s="101"/>
      <c r="AJ1383" s="101"/>
      <c r="AK1383" s="101"/>
      <c r="AL1383" s="101"/>
    </row>
    <row r="1384" spans="13:38" x14ac:dyDescent="0.35">
      <c r="M1384" s="101"/>
      <c r="N1384" s="101"/>
      <c r="O1384" s="101"/>
      <c r="P1384" s="101"/>
      <c r="Q1384" s="101"/>
      <c r="R1384" s="101"/>
      <c r="S1384" s="101"/>
      <c r="T1384" s="101"/>
      <c r="AE1384" s="101"/>
      <c r="AF1384" s="101"/>
      <c r="AG1384" s="101"/>
      <c r="AH1384" s="101"/>
      <c r="AI1384" s="101"/>
      <c r="AJ1384" s="101"/>
      <c r="AK1384" s="101"/>
      <c r="AL1384" s="101"/>
    </row>
    <row r="1385" spans="13:38" x14ac:dyDescent="0.35">
      <c r="M1385" s="101"/>
      <c r="N1385" s="101"/>
      <c r="O1385" s="101"/>
      <c r="P1385" s="101"/>
      <c r="Q1385" s="101"/>
      <c r="R1385" s="101"/>
      <c r="S1385" s="101"/>
      <c r="T1385" s="101"/>
      <c r="AE1385" s="101"/>
      <c r="AF1385" s="101"/>
      <c r="AG1385" s="101"/>
      <c r="AH1385" s="101"/>
      <c r="AI1385" s="101"/>
      <c r="AJ1385" s="101"/>
      <c r="AK1385" s="101"/>
      <c r="AL1385" s="101"/>
    </row>
    <row r="1386" spans="13:38" x14ac:dyDescent="0.35">
      <c r="M1386" s="101"/>
      <c r="N1386" s="101"/>
      <c r="O1386" s="101"/>
      <c r="P1386" s="101"/>
      <c r="Q1386" s="101"/>
      <c r="R1386" s="101"/>
      <c r="S1386" s="101"/>
      <c r="T1386" s="101"/>
      <c r="AE1386" s="101"/>
      <c r="AF1386" s="101"/>
      <c r="AG1386" s="101"/>
      <c r="AH1386" s="101"/>
      <c r="AI1386" s="101"/>
      <c r="AJ1386" s="101"/>
      <c r="AK1386" s="101"/>
      <c r="AL1386" s="101"/>
    </row>
    <row r="1387" spans="13:38" x14ac:dyDescent="0.35">
      <c r="M1387" s="101"/>
      <c r="N1387" s="101"/>
      <c r="O1387" s="101"/>
      <c r="P1387" s="101"/>
      <c r="Q1387" s="101"/>
      <c r="R1387" s="101"/>
      <c r="S1387" s="101"/>
      <c r="T1387" s="101"/>
      <c r="AE1387" s="101"/>
      <c r="AF1387" s="101"/>
      <c r="AG1387" s="101"/>
      <c r="AH1387" s="101"/>
      <c r="AI1387" s="101"/>
      <c r="AJ1387" s="101"/>
      <c r="AK1387" s="101"/>
      <c r="AL1387" s="101"/>
    </row>
    <row r="1388" spans="13:38" x14ac:dyDescent="0.35">
      <c r="M1388" s="101"/>
      <c r="N1388" s="101"/>
      <c r="O1388" s="101"/>
      <c r="P1388" s="101"/>
      <c r="Q1388" s="101"/>
      <c r="R1388" s="101"/>
      <c r="S1388" s="101"/>
      <c r="T1388" s="101"/>
      <c r="AE1388" s="101"/>
      <c r="AF1388" s="101"/>
      <c r="AG1388" s="101"/>
      <c r="AH1388" s="101"/>
      <c r="AI1388" s="101"/>
      <c r="AJ1388" s="101"/>
      <c r="AK1388" s="101"/>
      <c r="AL1388" s="101"/>
    </row>
    <row r="1389" spans="13:38" x14ac:dyDescent="0.35">
      <c r="M1389" s="101"/>
      <c r="N1389" s="101"/>
      <c r="O1389" s="101"/>
      <c r="P1389" s="101"/>
      <c r="Q1389" s="101"/>
      <c r="R1389" s="101"/>
      <c r="S1389" s="101"/>
      <c r="T1389" s="101"/>
      <c r="AE1389" s="101"/>
      <c r="AF1389" s="101"/>
      <c r="AG1389" s="101"/>
      <c r="AH1389" s="101"/>
      <c r="AI1389" s="101"/>
      <c r="AJ1389" s="101"/>
      <c r="AK1389" s="101"/>
      <c r="AL1389" s="101"/>
    </row>
    <row r="1390" spans="13:38" x14ac:dyDescent="0.35">
      <c r="M1390" s="101"/>
      <c r="N1390" s="101"/>
      <c r="O1390" s="101"/>
      <c r="P1390" s="101"/>
      <c r="Q1390" s="101"/>
      <c r="R1390" s="101"/>
      <c r="S1390" s="101"/>
      <c r="T1390" s="101"/>
      <c r="AE1390" s="101"/>
      <c r="AF1390" s="101"/>
      <c r="AG1390" s="101"/>
      <c r="AH1390" s="101"/>
      <c r="AI1390" s="101"/>
      <c r="AJ1390" s="101"/>
      <c r="AK1390" s="101"/>
      <c r="AL1390" s="101"/>
    </row>
    <row r="1391" spans="13:38" x14ac:dyDescent="0.35">
      <c r="M1391" s="101"/>
      <c r="N1391" s="101"/>
      <c r="O1391" s="101"/>
      <c r="P1391" s="101"/>
      <c r="Q1391" s="101"/>
      <c r="R1391" s="101"/>
      <c r="S1391" s="101"/>
      <c r="T1391" s="101"/>
      <c r="AE1391" s="101"/>
      <c r="AF1391" s="101"/>
      <c r="AG1391" s="101"/>
      <c r="AH1391" s="101"/>
      <c r="AI1391" s="101"/>
      <c r="AJ1391" s="101"/>
      <c r="AK1391" s="101"/>
      <c r="AL1391" s="101"/>
    </row>
    <row r="1392" spans="13:38" x14ac:dyDescent="0.35">
      <c r="M1392" s="101"/>
      <c r="N1392" s="101"/>
      <c r="O1392" s="101"/>
      <c r="P1392" s="101"/>
      <c r="Q1392" s="101"/>
      <c r="R1392" s="101"/>
      <c r="S1392" s="101"/>
      <c r="T1392" s="101"/>
      <c r="AE1392" s="101"/>
      <c r="AF1392" s="101"/>
      <c r="AG1392" s="101"/>
      <c r="AH1392" s="101"/>
      <c r="AI1392" s="101"/>
      <c r="AJ1392" s="101"/>
      <c r="AK1392" s="101"/>
      <c r="AL1392" s="101"/>
    </row>
    <row r="1393" spans="13:38" x14ac:dyDescent="0.35">
      <c r="M1393" s="101"/>
      <c r="N1393" s="101"/>
      <c r="O1393" s="101"/>
      <c r="P1393" s="101"/>
      <c r="Q1393" s="101"/>
      <c r="R1393" s="101"/>
      <c r="S1393" s="101"/>
      <c r="T1393" s="101"/>
      <c r="AE1393" s="101"/>
      <c r="AF1393" s="101"/>
      <c r="AG1393" s="101"/>
      <c r="AH1393" s="101"/>
      <c r="AI1393" s="101"/>
      <c r="AJ1393" s="101"/>
      <c r="AK1393" s="101"/>
      <c r="AL1393" s="101"/>
    </row>
    <row r="1394" spans="13:38" x14ac:dyDescent="0.35">
      <c r="M1394" s="101"/>
      <c r="N1394" s="101"/>
      <c r="O1394" s="101"/>
      <c r="P1394" s="101"/>
      <c r="Q1394" s="101"/>
      <c r="R1394" s="101"/>
      <c r="S1394" s="101"/>
      <c r="T1394" s="101"/>
      <c r="AE1394" s="101"/>
      <c r="AF1394" s="101"/>
      <c r="AG1394" s="101"/>
      <c r="AH1394" s="101"/>
      <c r="AI1394" s="101"/>
      <c r="AJ1394" s="101"/>
      <c r="AK1394" s="101"/>
      <c r="AL1394" s="101"/>
    </row>
    <row r="1395" spans="13:38" x14ac:dyDescent="0.35">
      <c r="M1395" s="101"/>
      <c r="N1395" s="101"/>
      <c r="O1395" s="101"/>
      <c r="P1395" s="101"/>
      <c r="Q1395" s="101"/>
      <c r="R1395" s="101"/>
      <c r="S1395" s="101"/>
      <c r="T1395" s="101"/>
      <c r="AE1395" s="101"/>
      <c r="AF1395" s="101"/>
      <c r="AG1395" s="101"/>
      <c r="AH1395" s="101"/>
      <c r="AI1395" s="101"/>
      <c r="AJ1395" s="101"/>
      <c r="AK1395" s="101"/>
      <c r="AL1395" s="101"/>
    </row>
    <row r="1396" spans="13:38" x14ac:dyDescent="0.35">
      <c r="M1396" s="101"/>
      <c r="N1396" s="101"/>
      <c r="O1396" s="101"/>
      <c r="P1396" s="101"/>
      <c r="Q1396" s="101"/>
      <c r="R1396" s="101"/>
      <c r="S1396" s="101"/>
      <c r="T1396" s="101"/>
      <c r="AE1396" s="101"/>
      <c r="AF1396" s="101"/>
      <c r="AG1396" s="101"/>
      <c r="AH1396" s="101"/>
      <c r="AI1396" s="101"/>
      <c r="AJ1396" s="101"/>
      <c r="AK1396" s="101"/>
      <c r="AL1396" s="101"/>
    </row>
    <row r="1397" spans="13:38" x14ac:dyDescent="0.35">
      <c r="M1397" s="101"/>
      <c r="N1397" s="101"/>
      <c r="O1397" s="101"/>
      <c r="P1397" s="101"/>
      <c r="Q1397" s="101"/>
      <c r="R1397" s="101"/>
      <c r="S1397" s="101"/>
      <c r="T1397" s="101"/>
      <c r="AE1397" s="101"/>
      <c r="AF1397" s="101"/>
      <c r="AG1397" s="101"/>
      <c r="AH1397" s="101"/>
      <c r="AI1397" s="101"/>
      <c r="AJ1397" s="101"/>
      <c r="AK1397" s="101"/>
      <c r="AL1397" s="101"/>
    </row>
    <row r="1398" spans="13:38" x14ac:dyDescent="0.35">
      <c r="M1398" s="101"/>
      <c r="N1398" s="101"/>
      <c r="O1398" s="101"/>
      <c r="P1398" s="101"/>
      <c r="Q1398" s="101"/>
      <c r="R1398" s="101"/>
      <c r="S1398" s="101"/>
      <c r="T1398" s="101"/>
      <c r="AE1398" s="101"/>
      <c r="AF1398" s="101"/>
      <c r="AG1398" s="101"/>
      <c r="AH1398" s="101"/>
      <c r="AI1398" s="101"/>
      <c r="AJ1398" s="101"/>
      <c r="AK1398" s="101"/>
      <c r="AL1398" s="101"/>
    </row>
    <row r="1399" spans="13:38" x14ac:dyDescent="0.35">
      <c r="M1399" s="101"/>
      <c r="N1399" s="101"/>
      <c r="O1399" s="101"/>
      <c r="P1399" s="101"/>
      <c r="Q1399" s="101"/>
      <c r="R1399" s="101"/>
      <c r="S1399" s="101"/>
      <c r="T1399" s="101"/>
      <c r="AE1399" s="101"/>
      <c r="AF1399" s="101"/>
      <c r="AG1399" s="101"/>
      <c r="AH1399" s="101"/>
      <c r="AI1399" s="101"/>
      <c r="AJ1399" s="101"/>
      <c r="AK1399" s="101"/>
      <c r="AL1399" s="101"/>
    </row>
    <row r="1400" spans="13:38" x14ac:dyDescent="0.35">
      <c r="M1400" s="101"/>
      <c r="N1400" s="101"/>
      <c r="O1400" s="101"/>
      <c r="P1400" s="101"/>
      <c r="Q1400" s="101"/>
      <c r="R1400" s="101"/>
      <c r="S1400" s="101"/>
      <c r="T1400" s="101"/>
      <c r="AE1400" s="101"/>
      <c r="AF1400" s="101"/>
      <c r="AG1400" s="101"/>
      <c r="AH1400" s="101"/>
      <c r="AI1400" s="101"/>
      <c r="AJ1400" s="101"/>
      <c r="AK1400" s="101"/>
      <c r="AL1400" s="101"/>
    </row>
    <row r="1401" spans="13:38" x14ac:dyDescent="0.35">
      <c r="M1401" s="101"/>
      <c r="N1401" s="101"/>
      <c r="O1401" s="101"/>
      <c r="P1401" s="101"/>
      <c r="Q1401" s="101"/>
      <c r="R1401" s="101"/>
      <c r="S1401" s="101"/>
      <c r="T1401" s="101"/>
      <c r="AE1401" s="101"/>
      <c r="AF1401" s="101"/>
      <c r="AG1401" s="101"/>
      <c r="AH1401" s="101"/>
      <c r="AI1401" s="101"/>
      <c r="AJ1401" s="101"/>
      <c r="AK1401" s="101"/>
      <c r="AL1401" s="101"/>
    </row>
    <row r="1402" spans="13:38" x14ac:dyDescent="0.35">
      <c r="M1402" s="101"/>
      <c r="N1402" s="101"/>
      <c r="O1402" s="101"/>
      <c r="P1402" s="101"/>
      <c r="Q1402" s="101"/>
      <c r="R1402" s="101"/>
      <c r="S1402" s="101"/>
      <c r="T1402" s="101"/>
      <c r="AE1402" s="101"/>
      <c r="AF1402" s="101"/>
      <c r="AG1402" s="101"/>
      <c r="AH1402" s="101"/>
      <c r="AI1402" s="101"/>
      <c r="AJ1402" s="101"/>
      <c r="AK1402" s="101"/>
      <c r="AL1402" s="101"/>
    </row>
    <row r="1403" spans="13:38" x14ac:dyDescent="0.35">
      <c r="M1403" s="101"/>
      <c r="N1403" s="101"/>
      <c r="O1403" s="101"/>
      <c r="P1403" s="101"/>
      <c r="Q1403" s="101"/>
      <c r="R1403" s="101"/>
      <c r="S1403" s="101"/>
      <c r="T1403" s="101"/>
      <c r="AE1403" s="101"/>
      <c r="AF1403" s="101"/>
      <c r="AG1403" s="101"/>
      <c r="AH1403" s="101"/>
      <c r="AI1403" s="101"/>
      <c r="AJ1403" s="101"/>
      <c r="AK1403" s="101"/>
      <c r="AL1403" s="101"/>
    </row>
    <row r="1404" spans="13:38" x14ac:dyDescent="0.35">
      <c r="M1404" s="101"/>
      <c r="N1404" s="101"/>
      <c r="O1404" s="101"/>
      <c r="P1404" s="101"/>
      <c r="Q1404" s="101"/>
      <c r="R1404" s="101"/>
      <c r="S1404" s="101"/>
      <c r="T1404" s="101"/>
      <c r="AE1404" s="101"/>
      <c r="AF1404" s="101"/>
      <c r="AG1404" s="101"/>
      <c r="AH1404" s="101"/>
      <c r="AI1404" s="101"/>
      <c r="AJ1404" s="101"/>
      <c r="AK1404" s="101"/>
      <c r="AL1404" s="101"/>
    </row>
    <row r="1405" spans="13:38" x14ac:dyDescent="0.35">
      <c r="M1405" s="101"/>
      <c r="N1405" s="101"/>
      <c r="O1405" s="101"/>
      <c r="P1405" s="101"/>
      <c r="Q1405" s="101"/>
      <c r="R1405" s="101"/>
      <c r="S1405" s="101"/>
      <c r="T1405" s="101"/>
      <c r="AE1405" s="101"/>
      <c r="AF1405" s="101"/>
      <c r="AG1405" s="101"/>
      <c r="AH1405" s="101"/>
      <c r="AI1405" s="101"/>
      <c r="AJ1405" s="101"/>
      <c r="AK1405" s="101"/>
      <c r="AL1405" s="101"/>
    </row>
    <row r="1406" spans="13:38" x14ac:dyDescent="0.35">
      <c r="M1406" s="101"/>
      <c r="N1406" s="101"/>
      <c r="O1406" s="101"/>
      <c r="P1406" s="101"/>
      <c r="Q1406" s="101"/>
      <c r="R1406" s="101"/>
      <c r="S1406" s="101"/>
      <c r="T1406" s="101"/>
      <c r="AE1406" s="101"/>
      <c r="AF1406" s="101"/>
      <c r="AG1406" s="101"/>
      <c r="AH1406" s="101"/>
      <c r="AI1406" s="101"/>
      <c r="AJ1406" s="101"/>
      <c r="AK1406" s="101"/>
      <c r="AL1406" s="101"/>
    </row>
    <row r="1407" spans="13:38" x14ac:dyDescent="0.35">
      <c r="M1407" s="101"/>
      <c r="N1407" s="101"/>
      <c r="O1407" s="101"/>
      <c r="P1407" s="101"/>
      <c r="Q1407" s="101"/>
      <c r="R1407" s="101"/>
      <c r="S1407" s="101"/>
      <c r="T1407" s="101"/>
      <c r="AE1407" s="101"/>
      <c r="AF1407" s="101"/>
      <c r="AG1407" s="101"/>
      <c r="AH1407" s="101"/>
      <c r="AI1407" s="101"/>
      <c r="AJ1407" s="101"/>
      <c r="AK1407" s="101"/>
      <c r="AL1407" s="101"/>
    </row>
    <row r="1408" spans="13:38" x14ac:dyDescent="0.35">
      <c r="M1408" s="101"/>
      <c r="N1408" s="101"/>
      <c r="O1408" s="101"/>
      <c r="P1408" s="101"/>
      <c r="Q1408" s="101"/>
      <c r="R1408" s="101"/>
      <c r="S1408" s="101"/>
      <c r="T1408" s="101"/>
      <c r="AE1408" s="101"/>
      <c r="AF1408" s="101"/>
      <c r="AG1408" s="101"/>
      <c r="AH1408" s="101"/>
      <c r="AI1408" s="101"/>
      <c r="AJ1408" s="101"/>
      <c r="AK1408" s="101"/>
      <c r="AL1408" s="101"/>
    </row>
    <row r="1409" spans="13:38" x14ac:dyDescent="0.35">
      <c r="M1409" s="101"/>
      <c r="N1409" s="101"/>
      <c r="O1409" s="101"/>
      <c r="P1409" s="101"/>
      <c r="Q1409" s="101"/>
      <c r="R1409" s="101"/>
      <c r="S1409" s="101"/>
      <c r="T1409" s="101"/>
      <c r="AE1409" s="101"/>
      <c r="AF1409" s="101"/>
      <c r="AG1409" s="101"/>
      <c r="AH1409" s="101"/>
      <c r="AI1409" s="101"/>
      <c r="AJ1409" s="101"/>
      <c r="AK1409" s="101"/>
      <c r="AL1409" s="101"/>
    </row>
    <row r="1410" spans="13:38" x14ac:dyDescent="0.35">
      <c r="M1410" s="101"/>
      <c r="N1410" s="101"/>
      <c r="O1410" s="101"/>
      <c r="P1410" s="101"/>
      <c r="Q1410" s="101"/>
      <c r="R1410" s="101"/>
      <c r="S1410" s="101"/>
      <c r="T1410" s="101"/>
      <c r="AE1410" s="101"/>
      <c r="AF1410" s="101"/>
      <c r="AG1410" s="101"/>
      <c r="AH1410" s="101"/>
      <c r="AI1410" s="101"/>
      <c r="AJ1410" s="101"/>
      <c r="AK1410" s="101"/>
      <c r="AL1410" s="101"/>
    </row>
    <row r="1411" spans="13:38" x14ac:dyDescent="0.35">
      <c r="M1411" s="101"/>
      <c r="N1411" s="101"/>
      <c r="O1411" s="101"/>
      <c r="P1411" s="101"/>
      <c r="Q1411" s="101"/>
      <c r="R1411" s="101"/>
      <c r="S1411" s="101"/>
      <c r="T1411" s="101"/>
      <c r="AE1411" s="101"/>
      <c r="AF1411" s="101"/>
      <c r="AG1411" s="101"/>
      <c r="AH1411" s="101"/>
      <c r="AI1411" s="101"/>
      <c r="AJ1411" s="101"/>
      <c r="AK1411" s="101"/>
      <c r="AL1411" s="101"/>
    </row>
    <row r="1412" spans="13:38" x14ac:dyDescent="0.35">
      <c r="M1412" s="101"/>
      <c r="N1412" s="101"/>
      <c r="O1412" s="101"/>
      <c r="P1412" s="101"/>
      <c r="Q1412" s="101"/>
      <c r="R1412" s="101"/>
      <c r="S1412" s="101"/>
      <c r="T1412" s="101"/>
      <c r="AE1412" s="101"/>
      <c r="AF1412" s="101"/>
      <c r="AG1412" s="101"/>
      <c r="AH1412" s="101"/>
      <c r="AI1412" s="101"/>
      <c r="AJ1412" s="101"/>
      <c r="AK1412" s="101"/>
      <c r="AL1412" s="101"/>
    </row>
    <row r="1413" spans="13:38" x14ac:dyDescent="0.35">
      <c r="M1413" s="101"/>
      <c r="N1413" s="101"/>
      <c r="O1413" s="101"/>
      <c r="P1413" s="101"/>
      <c r="Q1413" s="101"/>
      <c r="R1413" s="101"/>
      <c r="S1413" s="101"/>
      <c r="T1413" s="101"/>
      <c r="AE1413" s="101"/>
      <c r="AF1413" s="101"/>
      <c r="AG1413" s="101"/>
      <c r="AH1413" s="101"/>
      <c r="AI1413" s="101"/>
      <c r="AJ1413" s="101"/>
      <c r="AK1413" s="101"/>
      <c r="AL1413" s="101"/>
    </row>
    <row r="1414" spans="13:38" x14ac:dyDescent="0.35">
      <c r="M1414" s="101"/>
      <c r="N1414" s="101"/>
      <c r="O1414" s="101"/>
      <c r="P1414" s="101"/>
      <c r="Q1414" s="101"/>
      <c r="R1414" s="101"/>
      <c r="S1414" s="101"/>
      <c r="T1414" s="101"/>
      <c r="AE1414" s="101"/>
      <c r="AF1414" s="101"/>
      <c r="AG1414" s="101"/>
      <c r="AH1414" s="101"/>
      <c r="AI1414" s="101"/>
      <c r="AJ1414" s="101"/>
      <c r="AK1414" s="101"/>
      <c r="AL1414" s="101"/>
    </row>
    <row r="1415" spans="13:38" x14ac:dyDescent="0.35">
      <c r="M1415" s="101"/>
      <c r="N1415" s="101"/>
      <c r="O1415" s="101"/>
      <c r="P1415" s="101"/>
      <c r="Q1415" s="101"/>
      <c r="R1415" s="101"/>
      <c r="S1415" s="101"/>
      <c r="T1415" s="101"/>
      <c r="AE1415" s="101"/>
      <c r="AF1415" s="101"/>
      <c r="AG1415" s="101"/>
      <c r="AH1415" s="101"/>
      <c r="AI1415" s="101"/>
      <c r="AJ1415" s="101"/>
      <c r="AK1415" s="101"/>
      <c r="AL1415" s="101"/>
    </row>
    <row r="1416" spans="13:38" x14ac:dyDescent="0.35">
      <c r="M1416" s="101"/>
      <c r="N1416" s="101"/>
      <c r="O1416" s="101"/>
      <c r="P1416" s="101"/>
      <c r="Q1416" s="101"/>
      <c r="R1416" s="101"/>
      <c r="S1416" s="101"/>
      <c r="T1416" s="101"/>
      <c r="AE1416" s="101"/>
      <c r="AF1416" s="101"/>
      <c r="AG1416" s="101"/>
      <c r="AH1416" s="101"/>
      <c r="AI1416" s="101"/>
      <c r="AJ1416" s="101"/>
      <c r="AK1416" s="101"/>
      <c r="AL1416" s="101"/>
    </row>
    <row r="1417" spans="13:38" x14ac:dyDescent="0.35">
      <c r="M1417" s="101"/>
      <c r="N1417" s="101"/>
      <c r="O1417" s="101"/>
      <c r="P1417" s="101"/>
      <c r="Q1417" s="101"/>
      <c r="R1417" s="101"/>
      <c r="S1417" s="101"/>
      <c r="T1417" s="101"/>
      <c r="AE1417" s="101"/>
      <c r="AF1417" s="101"/>
      <c r="AG1417" s="101"/>
      <c r="AH1417" s="101"/>
      <c r="AI1417" s="101"/>
      <c r="AJ1417" s="101"/>
      <c r="AK1417" s="101"/>
      <c r="AL1417" s="101"/>
    </row>
    <row r="1418" spans="13:38" x14ac:dyDescent="0.35">
      <c r="M1418" s="101"/>
      <c r="N1418" s="101"/>
      <c r="O1418" s="101"/>
      <c r="P1418" s="101"/>
      <c r="Q1418" s="101"/>
      <c r="R1418" s="101"/>
      <c r="S1418" s="101"/>
      <c r="T1418" s="101"/>
      <c r="AE1418" s="101"/>
      <c r="AF1418" s="101"/>
      <c r="AG1418" s="101"/>
      <c r="AH1418" s="101"/>
      <c r="AI1418" s="101"/>
      <c r="AJ1418" s="101"/>
      <c r="AK1418" s="101"/>
      <c r="AL1418" s="101"/>
    </row>
    <row r="1419" spans="13:38" x14ac:dyDescent="0.35">
      <c r="M1419" s="101"/>
      <c r="N1419" s="101"/>
      <c r="O1419" s="101"/>
      <c r="P1419" s="101"/>
      <c r="Q1419" s="101"/>
      <c r="R1419" s="101"/>
      <c r="S1419" s="101"/>
      <c r="T1419" s="101"/>
      <c r="AE1419" s="101"/>
      <c r="AF1419" s="101"/>
      <c r="AG1419" s="101"/>
      <c r="AH1419" s="101"/>
      <c r="AI1419" s="101"/>
      <c r="AJ1419" s="101"/>
      <c r="AK1419" s="101"/>
      <c r="AL1419" s="101"/>
    </row>
    <row r="1420" spans="13:38" x14ac:dyDescent="0.35">
      <c r="M1420" s="101"/>
      <c r="N1420" s="101"/>
      <c r="O1420" s="101"/>
      <c r="P1420" s="101"/>
      <c r="Q1420" s="101"/>
      <c r="R1420" s="101"/>
      <c r="S1420" s="101"/>
      <c r="T1420" s="101"/>
      <c r="AE1420" s="101"/>
      <c r="AF1420" s="101"/>
      <c r="AG1420" s="101"/>
      <c r="AH1420" s="101"/>
      <c r="AI1420" s="101"/>
      <c r="AJ1420" s="101"/>
      <c r="AK1420" s="101"/>
      <c r="AL1420" s="101"/>
    </row>
    <row r="1421" spans="13:38" x14ac:dyDescent="0.35">
      <c r="M1421" s="101"/>
      <c r="N1421" s="101"/>
      <c r="O1421" s="101"/>
      <c r="P1421" s="101"/>
      <c r="Q1421" s="101"/>
      <c r="R1421" s="101"/>
      <c r="S1421" s="101"/>
      <c r="T1421" s="101"/>
      <c r="AE1421" s="101"/>
      <c r="AF1421" s="101"/>
      <c r="AG1421" s="101"/>
      <c r="AH1421" s="101"/>
      <c r="AI1421" s="101"/>
      <c r="AJ1421" s="101"/>
      <c r="AK1421" s="101"/>
      <c r="AL1421" s="101"/>
    </row>
    <row r="1422" spans="13:38" x14ac:dyDescent="0.35">
      <c r="M1422" s="101"/>
      <c r="N1422" s="101"/>
      <c r="O1422" s="101"/>
      <c r="P1422" s="101"/>
      <c r="Q1422" s="101"/>
      <c r="R1422" s="101"/>
      <c r="S1422" s="101"/>
      <c r="T1422" s="101"/>
      <c r="AE1422" s="101"/>
      <c r="AF1422" s="101"/>
      <c r="AG1422" s="101"/>
      <c r="AH1422" s="101"/>
      <c r="AI1422" s="101"/>
      <c r="AJ1422" s="101"/>
      <c r="AK1422" s="101"/>
      <c r="AL1422" s="101"/>
    </row>
    <row r="1423" spans="13:38" x14ac:dyDescent="0.35">
      <c r="M1423" s="101"/>
      <c r="N1423" s="101"/>
      <c r="O1423" s="101"/>
      <c r="P1423" s="101"/>
      <c r="Q1423" s="101"/>
      <c r="R1423" s="101"/>
      <c r="S1423" s="101"/>
      <c r="T1423" s="101"/>
      <c r="AE1423" s="101"/>
      <c r="AF1423" s="101"/>
      <c r="AG1423" s="101"/>
      <c r="AH1423" s="101"/>
      <c r="AI1423" s="101"/>
      <c r="AJ1423" s="101"/>
      <c r="AK1423" s="101"/>
      <c r="AL1423" s="101"/>
    </row>
    <row r="1424" spans="13:38" x14ac:dyDescent="0.35">
      <c r="M1424" s="101"/>
      <c r="N1424" s="101"/>
      <c r="O1424" s="101"/>
      <c r="P1424" s="101"/>
      <c r="Q1424" s="101"/>
      <c r="R1424" s="101"/>
      <c r="S1424" s="101"/>
      <c r="T1424" s="101"/>
      <c r="AE1424" s="101"/>
      <c r="AF1424" s="101"/>
      <c r="AG1424" s="101"/>
      <c r="AH1424" s="101"/>
      <c r="AI1424" s="101"/>
      <c r="AJ1424" s="101"/>
      <c r="AK1424" s="101"/>
      <c r="AL1424" s="101"/>
    </row>
    <row r="1425" spans="13:38" x14ac:dyDescent="0.35">
      <c r="M1425" s="101"/>
      <c r="N1425" s="101"/>
      <c r="O1425" s="101"/>
      <c r="P1425" s="101"/>
      <c r="Q1425" s="101"/>
      <c r="R1425" s="101"/>
      <c r="S1425" s="101"/>
      <c r="T1425" s="101"/>
      <c r="AE1425" s="101"/>
      <c r="AF1425" s="101"/>
      <c r="AG1425" s="101"/>
      <c r="AH1425" s="101"/>
      <c r="AI1425" s="101"/>
      <c r="AJ1425" s="101"/>
      <c r="AK1425" s="101"/>
      <c r="AL1425" s="101"/>
    </row>
    <row r="1426" spans="13:38" x14ac:dyDescent="0.35">
      <c r="M1426" s="101"/>
      <c r="N1426" s="101"/>
      <c r="O1426" s="101"/>
      <c r="P1426" s="101"/>
      <c r="Q1426" s="101"/>
      <c r="R1426" s="101"/>
      <c r="S1426" s="101"/>
      <c r="T1426" s="101"/>
      <c r="AE1426" s="101"/>
      <c r="AF1426" s="101"/>
      <c r="AG1426" s="101"/>
      <c r="AH1426" s="101"/>
      <c r="AI1426" s="101"/>
      <c r="AJ1426" s="101"/>
      <c r="AK1426" s="101"/>
      <c r="AL1426" s="101"/>
    </row>
    <row r="1427" spans="13:38" x14ac:dyDescent="0.35">
      <c r="M1427" s="101"/>
      <c r="N1427" s="101"/>
      <c r="O1427" s="101"/>
      <c r="P1427" s="101"/>
      <c r="Q1427" s="101"/>
      <c r="R1427" s="101"/>
      <c r="S1427" s="101"/>
      <c r="T1427" s="101"/>
      <c r="AE1427" s="101"/>
      <c r="AF1427" s="101"/>
      <c r="AG1427" s="101"/>
      <c r="AH1427" s="101"/>
      <c r="AI1427" s="101"/>
      <c r="AJ1427" s="101"/>
      <c r="AK1427" s="101"/>
      <c r="AL1427" s="101"/>
    </row>
    <row r="1428" spans="13:38" x14ac:dyDescent="0.35">
      <c r="M1428" s="101"/>
      <c r="N1428" s="101"/>
      <c r="O1428" s="101"/>
      <c r="P1428" s="101"/>
      <c r="Q1428" s="101"/>
      <c r="R1428" s="101"/>
      <c r="S1428" s="101"/>
      <c r="T1428" s="101"/>
      <c r="AE1428" s="101"/>
      <c r="AF1428" s="101"/>
      <c r="AG1428" s="101"/>
      <c r="AH1428" s="101"/>
      <c r="AI1428" s="101"/>
      <c r="AJ1428" s="101"/>
      <c r="AK1428" s="101"/>
      <c r="AL1428" s="101"/>
    </row>
    <row r="1429" spans="13:38" x14ac:dyDescent="0.35">
      <c r="M1429" s="101"/>
      <c r="N1429" s="101"/>
      <c r="O1429" s="101"/>
      <c r="P1429" s="101"/>
      <c r="Q1429" s="101"/>
      <c r="R1429" s="101"/>
      <c r="S1429" s="101"/>
      <c r="T1429" s="101"/>
      <c r="AE1429" s="101"/>
      <c r="AF1429" s="101"/>
      <c r="AG1429" s="101"/>
      <c r="AH1429" s="101"/>
      <c r="AI1429" s="101"/>
      <c r="AJ1429" s="101"/>
      <c r="AK1429" s="101"/>
      <c r="AL1429" s="101"/>
    </row>
    <row r="1430" spans="13:38" x14ac:dyDescent="0.35">
      <c r="M1430" s="101"/>
      <c r="N1430" s="101"/>
      <c r="O1430" s="101"/>
      <c r="P1430" s="101"/>
      <c r="Q1430" s="101"/>
      <c r="R1430" s="101"/>
      <c r="S1430" s="101"/>
      <c r="T1430" s="101"/>
      <c r="AE1430" s="101"/>
      <c r="AF1430" s="101"/>
      <c r="AG1430" s="101"/>
      <c r="AH1430" s="101"/>
      <c r="AI1430" s="101"/>
      <c r="AJ1430" s="101"/>
      <c r="AK1430" s="101"/>
      <c r="AL1430" s="101"/>
    </row>
    <row r="1431" spans="13:38" x14ac:dyDescent="0.35">
      <c r="M1431" s="101"/>
      <c r="N1431" s="101"/>
      <c r="O1431" s="101"/>
      <c r="P1431" s="101"/>
      <c r="Q1431" s="101"/>
      <c r="R1431" s="101"/>
      <c r="S1431" s="101"/>
      <c r="T1431" s="101"/>
      <c r="AE1431" s="101"/>
      <c r="AF1431" s="101"/>
      <c r="AG1431" s="101"/>
      <c r="AH1431" s="101"/>
      <c r="AI1431" s="101"/>
      <c r="AJ1431" s="101"/>
      <c r="AK1431" s="101"/>
      <c r="AL1431" s="101"/>
    </row>
    <row r="1432" spans="13:38" x14ac:dyDescent="0.35">
      <c r="M1432" s="101"/>
      <c r="N1432" s="101"/>
      <c r="O1432" s="101"/>
      <c r="P1432" s="101"/>
      <c r="Q1432" s="101"/>
      <c r="R1432" s="101"/>
      <c r="S1432" s="101"/>
      <c r="T1432" s="101"/>
      <c r="AE1432" s="101"/>
      <c r="AF1432" s="101"/>
      <c r="AG1432" s="101"/>
      <c r="AH1432" s="101"/>
      <c r="AI1432" s="101"/>
      <c r="AJ1432" s="101"/>
      <c r="AK1432" s="101"/>
      <c r="AL1432" s="101"/>
    </row>
    <row r="1433" spans="13:38" x14ac:dyDescent="0.35">
      <c r="M1433" s="101"/>
      <c r="N1433" s="101"/>
      <c r="O1433" s="101"/>
      <c r="P1433" s="101"/>
      <c r="Q1433" s="101"/>
      <c r="R1433" s="101"/>
      <c r="S1433" s="101"/>
      <c r="T1433" s="101"/>
      <c r="AE1433" s="101"/>
      <c r="AF1433" s="101"/>
      <c r="AG1433" s="101"/>
      <c r="AH1433" s="101"/>
      <c r="AI1433" s="101"/>
      <c r="AJ1433" s="101"/>
      <c r="AK1433" s="101"/>
      <c r="AL1433" s="101"/>
    </row>
    <row r="1434" spans="13:38" x14ac:dyDescent="0.35">
      <c r="M1434" s="101"/>
      <c r="N1434" s="101"/>
      <c r="O1434" s="101"/>
      <c r="P1434" s="101"/>
      <c r="Q1434" s="101"/>
      <c r="R1434" s="101"/>
      <c r="S1434" s="101"/>
      <c r="T1434" s="101"/>
      <c r="AE1434" s="101"/>
      <c r="AF1434" s="101"/>
      <c r="AG1434" s="101"/>
      <c r="AH1434" s="101"/>
      <c r="AI1434" s="101"/>
      <c r="AJ1434" s="101"/>
      <c r="AK1434" s="101"/>
      <c r="AL1434" s="101"/>
    </row>
    <row r="1435" spans="13:38" x14ac:dyDescent="0.35">
      <c r="M1435" s="101"/>
      <c r="N1435" s="101"/>
      <c r="O1435" s="101"/>
      <c r="P1435" s="101"/>
      <c r="Q1435" s="101"/>
      <c r="R1435" s="101"/>
      <c r="S1435" s="101"/>
      <c r="T1435" s="101"/>
      <c r="AE1435" s="101"/>
      <c r="AF1435" s="101"/>
      <c r="AG1435" s="101"/>
      <c r="AH1435" s="101"/>
      <c r="AI1435" s="101"/>
      <c r="AJ1435" s="101"/>
      <c r="AK1435" s="101"/>
      <c r="AL1435" s="101"/>
    </row>
    <row r="1436" spans="13:38" x14ac:dyDescent="0.35">
      <c r="M1436" s="101"/>
      <c r="N1436" s="101"/>
      <c r="O1436" s="101"/>
      <c r="P1436" s="101"/>
      <c r="Q1436" s="101"/>
      <c r="R1436" s="101"/>
      <c r="S1436" s="101"/>
      <c r="T1436" s="101"/>
      <c r="AE1436" s="101"/>
      <c r="AF1436" s="101"/>
      <c r="AG1436" s="101"/>
      <c r="AH1436" s="101"/>
      <c r="AI1436" s="101"/>
      <c r="AJ1436" s="101"/>
      <c r="AK1436" s="101"/>
      <c r="AL1436" s="101"/>
    </row>
    <row r="1437" spans="13:38" x14ac:dyDescent="0.35">
      <c r="M1437" s="101"/>
      <c r="N1437" s="101"/>
      <c r="O1437" s="101"/>
      <c r="P1437" s="101"/>
      <c r="Q1437" s="101"/>
      <c r="R1437" s="101"/>
      <c r="S1437" s="101"/>
      <c r="T1437" s="101"/>
      <c r="AE1437" s="101"/>
      <c r="AF1437" s="101"/>
      <c r="AG1437" s="101"/>
      <c r="AH1437" s="101"/>
      <c r="AI1437" s="101"/>
      <c r="AJ1437" s="101"/>
      <c r="AK1437" s="101"/>
      <c r="AL1437" s="101"/>
    </row>
    <row r="1438" spans="13:38" x14ac:dyDescent="0.35">
      <c r="M1438" s="101"/>
      <c r="N1438" s="101"/>
      <c r="O1438" s="101"/>
      <c r="P1438" s="101"/>
      <c r="Q1438" s="101"/>
      <c r="R1438" s="101"/>
      <c r="S1438" s="101"/>
      <c r="T1438" s="101"/>
      <c r="AE1438" s="101"/>
      <c r="AF1438" s="101"/>
      <c r="AG1438" s="101"/>
      <c r="AH1438" s="101"/>
      <c r="AI1438" s="101"/>
      <c r="AJ1438" s="101"/>
      <c r="AK1438" s="101"/>
      <c r="AL1438" s="101"/>
    </row>
    <row r="1439" spans="13:38" x14ac:dyDescent="0.35">
      <c r="M1439" s="101"/>
      <c r="N1439" s="101"/>
      <c r="O1439" s="101"/>
      <c r="P1439" s="101"/>
      <c r="Q1439" s="101"/>
      <c r="R1439" s="101"/>
      <c r="S1439" s="101"/>
      <c r="T1439" s="101"/>
      <c r="AE1439" s="101"/>
      <c r="AF1439" s="101"/>
      <c r="AG1439" s="101"/>
      <c r="AH1439" s="101"/>
      <c r="AI1439" s="101"/>
      <c r="AJ1439" s="101"/>
      <c r="AK1439" s="101"/>
      <c r="AL1439" s="101"/>
    </row>
    <row r="1440" spans="13:38" x14ac:dyDescent="0.35">
      <c r="M1440" s="101"/>
      <c r="N1440" s="101"/>
      <c r="O1440" s="101"/>
      <c r="P1440" s="101"/>
      <c r="Q1440" s="101"/>
      <c r="R1440" s="101"/>
      <c r="S1440" s="101"/>
      <c r="T1440" s="101"/>
      <c r="AE1440" s="101"/>
      <c r="AF1440" s="101"/>
      <c r="AG1440" s="101"/>
      <c r="AH1440" s="101"/>
      <c r="AI1440" s="101"/>
      <c r="AJ1440" s="101"/>
      <c r="AK1440" s="101"/>
      <c r="AL1440" s="101"/>
    </row>
    <row r="1441" spans="13:38" x14ac:dyDescent="0.35">
      <c r="M1441" s="101"/>
      <c r="N1441" s="101"/>
      <c r="O1441" s="101"/>
      <c r="P1441" s="101"/>
      <c r="Q1441" s="101"/>
      <c r="R1441" s="101"/>
      <c r="S1441" s="101"/>
      <c r="T1441" s="101"/>
      <c r="AE1441" s="101"/>
      <c r="AF1441" s="101"/>
      <c r="AG1441" s="101"/>
      <c r="AH1441" s="101"/>
      <c r="AI1441" s="101"/>
      <c r="AJ1441" s="101"/>
      <c r="AK1441" s="101"/>
      <c r="AL1441" s="101"/>
    </row>
    <row r="1442" spans="13:38" x14ac:dyDescent="0.35">
      <c r="M1442" s="101"/>
      <c r="N1442" s="101"/>
      <c r="O1442" s="101"/>
      <c r="P1442" s="101"/>
      <c r="Q1442" s="101"/>
      <c r="R1442" s="101"/>
      <c r="S1442" s="101"/>
      <c r="T1442" s="101"/>
      <c r="AE1442" s="101"/>
      <c r="AF1442" s="101"/>
      <c r="AG1442" s="101"/>
      <c r="AH1442" s="101"/>
      <c r="AI1442" s="101"/>
      <c r="AJ1442" s="101"/>
      <c r="AK1442" s="101"/>
      <c r="AL1442" s="101"/>
    </row>
    <row r="1443" spans="13:38" x14ac:dyDescent="0.35">
      <c r="M1443" s="101"/>
      <c r="N1443" s="101"/>
      <c r="O1443" s="101"/>
      <c r="P1443" s="101"/>
      <c r="Q1443" s="101"/>
      <c r="R1443" s="101"/>
      <c r="S1443" s="101"/>
      <c r="T1443" s="101"/>
      <c r="AE1443" s="101"/>
      <c r="AF1443" s="101"/>
      <c r="AG1443" s="101"/>
      <c r="AH1443" s="101"/>
      <c r="AI1443" s="101"/>
      <c r="AJ1443" s="101"/>
      <c r="AK1443" s="101"/>
      <c r="AL1443" s="101"/>
    </row>
    <row r="1444" spans="13:38" x14ac:dyDescent="0.35">
      <c r="M1444" s="101"/>
      <c r="N1444" s="101"/>
      <c r="O1444" s="101"/>
      <c r="P1444" s="101"/>
      <c r="Q1444" s="101"/>
      <c r="R1444" s="101"/>
      <c r="S1444" s="101"/>
      <c r="T1444" s="101"/>
      <c r="AE1444" s="101"/>
      <c r="AF1444" s="101"/>
      <c r="AG1444" s="101"/>
      <c r="AH1444" s="101"/>
      <c r="AI1444" s="101"/>
      <c r="AJ1444" s="101"/>
      <c r="AK1444" s="101"/>
      <c r="AL1444" s="101"/>
    </row>
    <row r="1445" spans="13:38" x14ac:dyDescent="0.35">
      <c r="M1445" s="101"/>
      <c r="N1445" s="101"/>
      <c r="O1445" s="101"/>
      <c r="P1445" s="101"/>
      <c r="Q1445" s="101"/>
      <c r="R1445" s="101"/>
      <c r="S1445" s="101"/>
      <c r="T1445" s="101"/>
      <c r="AE1445" s="101"/>
      <c r="AF1445" s="101"/>
      <c r="AG1445" s="101"/>
      <c r="AH1445" s="101"/>
      <c r="AI1445" s="101"/>
      <c r="AJ1445" s="101"/>
      <c r="AK1445" s="101"/>
      <c r="AL1445" s="101"/>
    </row>
    <row r="1446" spans="13:38" x14ac:dyDescent="0.35">
      <c r="M1446" s="101"/>
      <c r="N1446" s="101"/>
      <c r="O1446" s="101"/>
      <c r="P1446" s="101"/>
      <c r="Q1446" s="101"/>
      <c r="R1446" s="101"/>
      <c r="S1446" s="101"/>
      <c r="T1446" s="101"/>
      <c r="AE1446" s="101"/>
      <c r="AF1446" s="101"/>
      <c r="AG1446" s="101"/>
      <c r="AH1446" s="101"/>
      <c r="AI1446" s="101"/>
      <c r="AJ1446" s="101"/>
      <c r="AK1446" s="101"/>
      <c r="AL1446" s="101"/>
    </row>
    <row r="1447" spans="13:38" x14ac:dyDescent="0.35">
      <c r="M1447" s="101"/>
      <c r="N1447" s="101"/>
      <c r="O1447" s="101"/>
      <c r="P1447" s="101"/>
      <c r="Q1447" s="101"/>
      <c r="R1447" s="101"/>
      <c r="S1447" s="101"/>
      <c r="T1447" s="101"/>
      <c r="AE1447" s="101"/>
      <c r="AF1447" s="101"/>
      <c r="AG1447" s="101"/>
      <c r="AH1447" s="101"/>
      <c r="AI1447" s="101"/>
      <c r="AJ1447" s="101"/>
      <c r="AK1447" s="101"/>
      <c r="AL1447" s="101"/>
    </row>
    <row r="1448" spans="13:38" x14ac:dyDescent="0.35">
      <c r="M1448" s="101"/>
      <c r="N1448" s="101"/>
      <c r="O1448" s="101"/>
      <c r="P1448" s="101"/>
      <c r="Q1448" s="101"/>
      <c r="R1448" s="101"/>
      <c r="S1448" s="101"/>
      <c r="T1448" s="101"/>
      <c r="AE1448" s="101"/>
      <c r="AF1448" s="101"/>
      <c r="AG1448" s="101"/>
      <c r="AH1448" s="101"/>
      <c r="AI1448" s="101"/>
      <c r="AJ1448" s="101"/>
      <c r="AK1448" s="101"/>
      <c r="AL1448" s="101"/>
    </row>
    <row r="1449" spans="13:38" x14ac:dyDescent="0.35">
      <c r="M1449" s="101"/>
      <c r="N1449" s="101"/>
      <c r="O1449" s="101"/>
      <c r="P1449" s="101"/>
      <c r="Q1449" s="101"/>
      <c r="R1449" s="101"/>
      <c r="S1449" s="101"/>
      <c r="T1449" s="101"/>
      <c r="AE1449" s="101"/>
      <c r="AF1449" s="101"/>
      <c r="AG1449" s="101"/>
      <c r="AH1449" s="101"/>
      <c r="AI1449" s="101"/>
      <c r="AJ1449" s="101"/>
      <c r="AK1449" s="101"/>
      <c r="AL1449" s="101"/>
    </row>
    <row r="1450" spans="13:38" x14ac:dyDescent="0.35">
      <c r="M1450" s="101"/>
      <c r="N1450" s="101"/>
      <c r="O1450" s="101"/>
      <c r="P1450" s="101"/>
      <c r="Q1450" s="101"/>
      <c r="R1450" s="101"/>
      <c r="S1450" s="101"/>
      <c r="T1450" s="101"/>
      <c r="AE1450" s="101"/>
      <c r="AF1450" s="101"/>
      <c r="AG1450" s="101"/>
      <c r="AH1450" s="101"/>
      <c r="AI1450" s="101"/>
      <c r="AJ1450" s="101"/>
      <c r="AK1450" s="101"/>
      <c r="AL1450" s="101"/>
    </row>
    <row r="1451" spans="13:38" x14ac:dyDescent="0.35">
      <c r="M1451" s="101"/>
      <c r="N1451" s="101"/>
      <c r="O1451" s="101"/>
      <c r="P1451" s="101"/>
      <c r="Q1451" s="101"/>
      <c r="R1451" s="101"/>
      <c r="S1451" s="101"/>
      <c r="T1451" s="101"/>
      <c r="AE1451" s="101"/>
      <c r="AF1451" s="101"/>
      <c r="AG1451" s="101"/>
      <c r="AH1451" s="101"/>
      <c r="AI1451" s="101"/>
      <c r="AJ1451" s="101"/>
      <c r="AK1451" s="101"/>
      <c r="AL1451" s="101"/>
    </row>
    <row r="1452" spans="13:38" x14ac:dyDescent="0.35">
      <c r="M1452" s="101"/>
      <c r="N1452" s="101"/>
      <c r="O1452" s="101"/>
      <c r="P1452" s="101"/>
      <c r="Q1452" s="101"/>
      <c r="R1452" s="101"/>
      <c r="S1452" s="101"/>
      <c r="T1452" s="101"/>
      <c r="AE1452" s="101"/>
      <c r="AF1452" s="101"/>
      <c r="AG1452" s="101"/>
      <c r="AH1452" s="101"/>
      <c r="AI1452" s="101"/>
      <c r="AJ1452" s="101"/>
      <c r="AK1452" s="101"/>
      <c r="AL1452" s="101"/>
    </row>
    <row r="1453" spans="13:38" x14ac:dyDescent="0.35">
      <c r="M1453" s="101"/>
      <c r="N1453" s="101"/>
      <c r="O1453" s="101"/>
      <c r="P1453" s="101"/>
      <c r="Q1453" s="101"/>
      <c r="R1453" s="101"/>
      <c r="S1453" s="101"/>
      <c r="T1453" s="101"/>
      <c r="AE1453" s="101"/>
      <c r="AF1453" s="101"/>
      <c r="AG1453" s="101"/>
      <c r="AH1453" s="101"/>
      <c r="AI1453" s="101"/>
      <c r="AJ1453" s="101"/>
      <c r="AK1453" s="101"/>
      <c r="AL1453" s="101"/>
    </row>
    <row r="1454" spans="13:38" x14ac:dyDescent="0.35">
      <c r="M1454" s="101"/>
      <c r="N1454" s="101"/>
      <c r="O1454" s="101"/>
      <c r="P1454" s="101"/>
      <c r="Q1454" s="101"/>
      <c r="R1454" s="101"/>
      <c r="S1454" s="101"/>
      <c r="T1454" s="101"/>
      <c r="AE1454" s="101"/>
      <c r="AF1454" s="101"/>
      <c r="AG1454" s="101"/>
      <c r="AH1454" s="101"/>
      <c r="AI1454" s="101"/>
      <c r="AJ1454" s="101"/>
      <c r="AK1454" s="101"/>
      <c r="AL1454" s="101"/>
    </row>
    <row r="1455" spans="13:38" x14ac:dyDescent="0.35">
      <c r="M1455" s="101"/>
      <c r="N1455" s="101"/>
      <c r="O1455" s="101"/>
      <c r="P1455" s="101"/>
      <c r="Q1455" s="101"/>
      <c r="R1455" s="101"/>
      <c r="S1455" s="101"/>
      <c r="T1455" s="101"/>
      <c r="AE1455" s="101"/>
      <c r="AF1455" s="101"/>
      <c r="AG1455" s="101"/>
      <c r="AH1455" s="101"/>
      <c r="AI1455" s="101"/>
      <c r="AJ1455" s="101"/>
      <c r="AK1455" s="101"/>
      <c r="AL1455" s="101"/>
    </row>
    <row r="1456" spans="13:38" x14ac:dyDescent="0.35">
      <c r="M1456" s="101"/>
      <c r="N1456" s="101"/>
      <c r="O1456" s="101"/>
      <c r="P1456" s="101"/>
      <c r="Q1456" s="101"/>
      <c r="R1456" s="101"/>
      <c r="S1456" s="101"/>
      <c r="T1456" s="101"/>
      <c r="AE1456" s="101"/>
      <c r="AF1456" s="101"/>
      <c r="AG1456" s="101"/>
      <c r="AH1456" s="101"/>
      <c r="AI1456" s="101"/>
      <c r="AJ1456" s="101"/>
      <c r="AK1456" s="101"/>
      <c r="AL1456" s="101"/>
    </row>
    <row r="1457" spans="13:38" x14ac:dyDescent="0.35">
      <c r="M1457" s="101"/>
      <c r="N1457" s="101"/>
      <c r="O1457" s="101"/>
      <c r="P1457" s="101"/>
      <c r="Q1457" s="101"/>
      <c r="R1457" s="101"/>
      <c r="S1457" s="101"/>
      <c r="T1457" s="101"/>
      <c r="AE1457" s="101"/>
      <c r="AF1457" s="101"/>
      <c r="AG1457" s="101"/>
      <c r="AH1457" s="101"/>
      <c r="AI1457" s="101"/>
      <c r="AJ1457" s="101"/>
      <c r="AK1457" s="101"/>
      <c r="AL1457" s="101"/>
    </row>
    <row r="1458" spans="13:38" x14ac:dyDescent="0.35">
      <c r="M1458" s="101"/>
      <c r="N1458" s="101"/>
      <c r="O1458" s="101"/>
      <c r="P1458" s="101"/>
      <c r="Q1458" s="101"/>
      <c r="R1458" s="101"/>
      <c r="S1458" s="101"/>
      <c r="T1458" s="101"/>
      <c r="AE1458" s="101"/>
      <c r="AF1458" s="101"/>
      <c r="AG1458" s="101"/>
      <c r="AH1458" s="101"/>
      <c r="AI1458" s="101"/>
      <c r="AJ1458" s="101"/>
      <c r="AK1458" s="101"/>
      <c r="AL1458" s="101"/>
    </row>
    <row r="1459" spans="13:38" x14ac:dyDescent="0.35">
      <c r="M1459" s="101"/>
      <c r="N1459" s="101"/>
      <c r="O1459" s="101"/>
      <c r="P1459" s="101"/>
      <c r="Q1459" s="101"/>
      <c r="R1459" s="101"/>
      <c r="S1459" s="101"/>
      <c r="T1459" s="101"/>
      <c r="AE1459" s="101"/>
      <c r="AF1459" s="101"/>
      <c r="AG1459" s="101"/>
      <c r="AH1459" s="101"/>
      <c r="AI1459" s="101"/>
      <c r="AJ1459" s="101"/>
      <c r="AK1459" s="101"/>
      <c r="AL1459" s="101"/>
    </row>
    <row r="1460" spans="13:38" x14ac:dyDescent="0.35">
      <c r="M1460" s="101"/>
      <c r="N1460" s="101"/>
      <c r="O1460" s="101"/>
      <c r="P1460" s="101"/>
      <c r="Q1460" s="101"/>
      <c r="R1460" s="101"/>
      <c r="S1460" s="101"/>
      <c r="T1460" s="101"/>
      <c r="AE1460" s="101"/>
      <c r="AF1460" s="101"/>
      <c r="AG1460" s="101"/>
      <c r="AH1460" s="101"/>
      <c r="AI1460" s="101"/>
      <c r="AJ1460" s="101"/>
      <c r="AK1460" s="101"/>
      <c r="AL1460" s="101"/>
    </row>
    <row r="1461" spans="13:38" x14ac:dyDescent="0.35">
      <c r="M1461" s="101"/>
      <c r="N1461" s="101"/>
      <c r="O1461" s="101"/>
      <c r="P1461" s="101"/>
      <c r="Q1461" s="101"/>
      <c r="R1461" s="101"/>
      <c r="S1461" s="101"/>
      <c r="T1461" s="101"/>
      <c r="AE1461" s="101"/>
      <c r="AF1461" s="101"/>
      <c r="AG1461" s="101"/>
      <c r="AH1461" s="101"/>
      <c r="AI1461" s="101"/>
      <c r="AJ1461" s="101"/>
      <c r="AK1461" s="101"/>
      <c r="AL1461" s="101"/>
    </row>
    <row r="1462" spans="13:38" x14ac:dyDescent="0.35">
      <c r="M1462" s="101"/>
      <c r="N1462" s="101"/>
      <c r="O1462" s="101"/>
      <c r="P1462" s="101"/>
      <c r="Q1462" s="101"/>
      <c r="R1462" s="101"/>
      <c r="S1462" s="101"/>
      <c r="T1462" s="101"/>
      <c r="AE1462" s="101"/>
      <c r="AF1462" s="101"/>
      <c r="AG1462" s="101"/>
      <c r="AH1462" s="101"/>
      <c r="AI1462" s="101"/>
      <c r="AJ1462" s="101"/>
      <c r="AK1462" s="101"/>
      <c r="AL1462" s="101"/>
    </row>
    <row r="1463" spans="13:38" x14ac:dyDescent="0.35">
      <c r="M1463" s="101"/>
      <c r="N1463" s="101"/>
      <c r="O1463" s="101"/>
      <c r="P1463" s="101"/>
      <c r="Q1463" s="101"/>
      <c r="R1463" s="101"/>
      <c r="S1463" s="101"/>
      <c r="T1463" s="101"/>
      <c r="AE1463" s="101"/>
      <c r="AF1463" s="101"/>
      <c r="AG1463" s="101"/>
      <c r="AH1463" s="101"/>
      <c r="AI1463" s="101"/>
      <c r="AJ1463" s="101"/>
      <c r="AK1463" s="101"/>
      <c r="AL1463" s="101"/>
    </row>
    <row r="1464" spans="13:38" x14ac:dyDescent="0.35">
      <c r="M1464" s="101"/>
      <c r="N1464" s="101"/>
      <c r="O1464" s="101"/>
      <c r="P1464" s="101"/>
      <c r="Q1464" s="101"/>
      <c r="R1464" s="101"/>
      <c r="S1464" s="101"/>
      <c r="T1464" s="101"/>
      <c r="AE1464" s="101"/>
      <c r="AF1464" s="101"/>
      <c r="AG1464" s="101"/>
      <c r="AH1464" s="101"/>
      <c r="AI1464" s="101"/>
      <c r="AJ1464" s="101"/>
      <c r="AK1464" s="101"/>
      <c r="AL1464" s="101"/>
    </row>
    <row r="1465" spans="13:38" x14ac:dyDescent="0.35">
      <c r="M1465" s="101"/>
      <c r="N1465" s="101"/>
      <c r="O1465" s="101"/>
      <c r="P1465" s="101"/>
      <c r="Q1465" s="101"/>
      <c r="R1465" s="101"/>
      <c r="S1465" s="101"/>
      <c r="T1465" s="101"/>
      <c r="AE1465" s="101"/>
      <c r="AF1465" s="101"/>
      <c r="AG1465" s="101"/>
      <c r="AH1465" s="101"/>
      <c r="AI1465" s="101"/>
      <c r="AJ1465" s="101"/>
      <c r="AK1465" s="101"/>
      <c r="AL1465" s="101"/>
    </row>
    <row r="1466" spans="13:38" x14ac:dyDescent="0.35">
      <c r="M1466" s="101"/>
      <c r="N1466" s="101"/>
      <c r="O1466" s="101"/>
      <c r="P1466" s="101"/>
      <c r="Q1466" s="101"/>
      <c r="R1466" s="101"/>
      <c r="S1466" s="101"/>
      <c r="T1466" s="101"/>
      <c r="AE1466" s="101"/>
      <c r="AF1466" s="101"/>
      <c r="AG1466" s="101"/>
      <c r="AH1466" s="101"/>
      <c r="AI1466" s="101"/>
      <c r="AJ1466" s="101"/>
      <c r="AK1466" s="101"/>
      <c r="AL1466" s="101"/>
    </row>
    <row r="1467" spans="13:38" x14ac:dyDescent="0.35">
      <c r="M1467" s="101"/>
      <c r="N1467" s="101"/>
      <c r="O1467" s="101"/>
      <c r="P1467" s="101"/>
      <c r="Q1467" s="101"/>
      <c r="R1467" s="101"/>
      <c r="S1467" s="101"/>
      <c r="T1467" s="101"/>
      <c r="AE1467" s="101"/>
      <c r="AF1467" s="101"/>
      <c r="AG1467" s="101"/>
      <c r="AH1467" s="101"/>
      <c r="AI1467" s="101"/>
      <c r="AJ1467" s="101"/>
      <c r="AK1467" s="101"/>
      <c r="AL1467" s="101"/>
    </row>
    <row r="1468" spans="13:38" x14ac:dyDescent="0.35">
      <c r="M1468" s="101"/>
      <c r="N1468" s="101"/>
      <c r="O1468" s="101"/>
      <c r="P1468" s="101"/>
      <c r="Q1468" s="101"/>
      <c r="R1468" s="101"/>
      <c r="S1468" s="101"/>
      <c r="T1468" s="101"/>
      <c r="AE1468" s="101"/>
      <c r="AF1468" s="101"/>
      <c r="AG1468" s="101"/>
      <c r="AH1468" s="101"/>
      <c r="AI1468" s="101"/>
      <c r="AJ1468" s="101"/>
      <c r="AK1468" s="101"/>
      <c r="AL1468" s="101"/>
    </row>
    <row r="1469" spans="13:38" x14ac:dyDescent="0.35">
      <c r="M1469" s="101"/>
      <c r="N1469" s="101"/>
      <c r="O1469" s="101"/>
      <c r="P1469" s="101"/>
      <c r="Q1469" s="101"/>
      <c r="R1469" s="101"/>
      <c r="S1469" s="101"/>
      <c r="T1469" s="101"/>
      <c r="AE1469" s="101"/>
      <c r="AF1469" s="101"/>
      <c r="AG1469" s="101"/>
      <c r="AH1469" s="101"/>
      <c r="AI1469" s="101"/>
      <c r="AJ1469" s="101"/>
      <c r="AK1469" s="101"/>
      <c r="AL1469" s="101"/>
    </row>
    <row r="1470" spans="13:38" x14ac:dyDescent="0.35">
      <c r="M1470" s="101"/>
      <c r="N1470" s="101"/>
      <c r="O1470" s="101"/>
      <c r="P1470" s="101"/>
      <c r="Q1470" s="101"/>
      <c r="R1470" s="101"/>
      <c r="S1470" s="101"/>
      <c r="T1470" s="101"/>
      <c r="AE1470" s="101"/>
      <c r="AF1470" s="101"/>
      <c r="AG1470" s="101"/>
      <c r="AH1470" s="101"/>
      <c r="AI1470" s="101"/>
      <c r="AJ1470" s="101"/>
      <c r="AK1470" s="101"/>
      <c r="AL1470" s="101"/>
    </row>
    <row r="1471" spans="13:38" x14ac:dyDescent="0.35">
      <c r="M1471" s="101"/>
      <c r="N1471" s="101"/>
      <c r="O1471" s="101"/>
      <c r="P1471" s="101"/>
      <c r="Q1471" s="101"/>
      <c r="R1471" s="101"/>
      <c r="S1471" s="101"/>
      <c r="T1471" s="101"/>
      <c r="AE1471" s="101"/>
      <c r="AF1471" s="101"/>
      <c r="AG1471" s="101"/>
      <c r="AH1471" s="101"/>
      <c r="AI1471" s="101"/>
      <c r="AJ1471" s="101"/>
      <c r="AK1471" s="101"/>
      <c r="AL1471" s="101"/>
    </row>
    <row r="1472" spans="13:38" x14ac:dyDescent="0.35">
      <c r="M1472" s="101"/>
      <c r="N1472" s="101"/>
      <c r="O1472" s="101"/>
      <c r="P1472" s="101"/>
      <c r="Q1472" s="101"/>
      <c r="R1472" s="101"/>
      <c r="S1472" s="101"/>
      <c r="T1472" s="101"/>
      <c r="AE1472" s="101"/>
      <c r="AF1472" s="101"/>
      <c r="AG1472" s="101"/>
      <c r="AH1472" s="101"/>
      <c r="AI1472" s="101"/>
      <c r="AJ1472" s="101"/>
      <c r="AK1472" s="101"/>
      <c r="AL1472" s="101"/>
    </row>
    <row r="1473" spans="13:38" x14ac:dyDescent="0.35">
      <c r="M1473" s="101"/>
      <c r="N1473" s="101"/>
      <c r="O1473" s="101"/>
      <c r="P1473" s="101"/>
      <c r="Q1473" s="101"/>
      <c r="R1473" s="101"/>
      <c r="S1473" s="101"/>
      <c r="T1473" s="101"/>
      <c r="AE1473" s="101"/>
      <c r="AF1473" s="101"/>
      <c r="AG1473" s="101"/>
      <c r="AH1473" s="101"/>
      <c r="AI1473" s="101"/>
      <c r="AJ1473" s="101"/>
      <c r="AK1473" s="101"/>
      <c r="AL1473" s="101"/>
    </row>
    <row r="1474" spans="13:38" x14ac:dyDescent="0.35">
      <c r="M1474" s="101"/>
      <c r="N1474" s="101"/>
      <c r="O1474" s="101"/>
      <c r="P1474" s="101"/>
      <c r="Q1474" s="101"/>
      <c r="R1474" s="101"/>
      <c r="S1474" s="101"/>
      <c r="T1474" s="101"/>
      <c r="AE1474" s="101"/>
      <c r="AF1474" s="101"/>
      <c r="AG1474" s="101"/>
      <c r="AH1474" s="101"/>
      <c r="AI1474" s="101"/>
      <c r="AJ1474" s="101"/>
      <c r="AK1474" s="101"/>
      <c r="AL1474" s="101"/>
    </row>
    <row r="1475" spans="13:38" x14ac:dyDescent="0.35">
      <c r="M1475" s="101"/>
      <c r="N1475" s="101"/>
      <c r="O1475" s="101"/>
      <c r="P1475" s="101"/>
      <c r="Q1475" s="101"/>
      <c r="R1475" s="101"/>
      <c r="S1475" s="101"/>
      <c r="T1475" s="101"/>
      <c r="AE1475" s="101"/>
      <c r="AF1475" s="101"/>
      <c r="AG1475" s="101"/>
      <c r="AH1475" s="101"/>
      <c r="AI1475" s="101"/>
      <c r="AJ1475" s="101"/>
      <c r="AK1475" s="101"/>
      <c r="AL1475" s="101"/>
    </row>
    <row r="1476" spans="13:38" x14ac:dyDescent="0.35">
      <c r="M1476" s="101"/>
      <c r="N1476" s="101"/>
      <c r="O1476" s="101"/>
      <c r="P1476" s="101"/>
      <c r="Q1476" s="101"/>
      <c r="R1476" s="101"/>
      <c r="S1476" s="101"/>
      <c r="T1476" s="101"/>
      <c r="AE1476" s="101"/>
      <c r="AF1476" s="101"/>
      <c r="AG1476" s="101"/>
      <c r="AH1476" s="101"/>
      <c r="AI1476" s="101"/>
      <c r="AJ1476" s="101"/>
      <c r="AK1476" s="101"/>
      <c r="AL1476" s="101"/>
    </row>
    <row r="1477" spans="13:38" x14ac:dyDescent="0.35">
      <c r="M1477" s="101"/>
      <c r="N1477" s="101"/>
      <c r="O1477" s="101"/>
      <c r="P1477" s="101"/>
      <c r="Q1477" s="101"/>
      <c r="R1477" s="101"/>
      <c r="S1477" s="101"/>
      <c r="T1477" s="101"/>
      <c r="AE1477" s="101"/>
      <c r="AF1477" s="101"/>
      <c r="AG1477" s="101"/>
      <c r="AH1477" s="101"/>
      <c r="AI1477" s="101"/>
      <c r="AJ1477" s="101"/>
      <c r="AK1477" s="101"/>
      <c r="AL1477" s="101"/>
    </row>
    <row r="1478" spans="13:38" x14ac:dyDescent="0.35">
      <c r="M1478" s="101"/>
      <c r="N1478" s="101"/>
      <c r="O1478" s="101"/>
      <c r="P1478" s="101"/>
      <c r="Q1478" s="101"/>
      <c r="R1478" s="101"/>
      <c r="S1478" s="101"/>
      <c r="T1478" s="101"/>
      <c r="AE1478" s="101"/>
      <c r="AF1478" s="101"/>
      <c r="AG1478" s="101"/>
      <c r="AH1478" s="101"/>
      <c r="AI1478" s="101"/>
      <c r="AJ1478" s="101"/>
      <c r="AK1478" s="101"/>
      <c r="AL1478" s="101"/>
    </row>
    <row r="1479" spans="13:38" x14ac:dyDescent="0.35">
      <c r="M1479" s="101"/>
      <c r="N1479" s="101"/>
      <c r="O1479" s="101"/>
      <c r="P1479" s="101"/>
      <c r="Q1479" s="101"/>
      <c r="R1479" s="101"/>
      <c r="S1479" s="101"/>
      <c r="T1479" s="101"/>
      <c r="AE1479" s="101"/>
      <c r="AF1479" s="101"/>
      <c r="AG1479" s="101"/>
      <c r="AH1479" s="101"/>
      <c r="AI1479" s="101"/>
      <c r="AJ1479" s="101"/>
      <c r="AK1479" s="101"/>
      <c r="AL1479" s="101"/>
    </row>
    <row r="1480" spans="13:38" x14ac:dyDescent="0.35">
      <c r="M1480" s="101"/>
      <c r="N1480" s="101"/>
      <c r="O1480" s="101"/>
      <c r="P1480" s="101"/>
      <c r="Q1480" s="101"/>
      <c r="R1480" s="101"/>
      <c r="S1480" s="101"/>
      <c r="T1480" s="101"/>
      <c r="AE1480" s="101"/>
      <c r="AF1480" s="101"/>
      <c r="AG1480" s="101"/>
      <c r="AH1480" s="101"/>
      <c r="AI1480" s="101"/>
      <c r="AJ1480" s="101"/>
      <c r="AK1480" s="101"/>
      <c r="AL1480" s="101"/>
    </row>
    <row r="1481" spans="13:38" x14ac:dyDescent="0.35">
      <c r="M1481" s="101"/>
      <c r="N1481" s="101"/>
      <c r="O1481" s="101"/>
      <c r="P1481" s="101"/>
      <c r="Q1481" s="101"/>
      <c r="R1481" s="101"/>
      <c r="S1481" s="101"/>
      <c r="T1481" s="101"/>
      <c r="AE1481" s="101"/>
      <c r="AF1481" s="101"/>
      <c r="AG1481" s="101"/>
      <c r="AH1481" s="101"/>
      <c r="AI1481" s="101"/>
      <c r="AJ1481" s="101"/>
      <c r="AK1481" s="101"/>
      <c r="AL1481" s="101"/>
    </row>
    <row r="1482" spans="13:38" x14ac:dyDescent="0.35">
      <c r="M1482" s="101"/>
      <c r="N1482" s="101"/>
      <c r="O1482" s="101"/>
      <c r="P1482" s="101"/>
      <c r="Q1482" s="101"/>
      <c r="R1482" s="101"/>
      <c r="S1482" s="101"/>
      <c r="T1482" s="101"/>
      <c r="AE1482" s="101"/>
      <c r="AF1482" s="101"/>
      <c r="AG1482" s="101"/>
      <c r="AH1482" s="101"/>
      <c r="AI1482" s="101"/>
      <c r="AJ1482" s="101"/>
      <c r="AK1482" s="101"/>
      <c r="AL1482" s="101"/>
    </row>
    <row r="1483" spans="13:38" x14ac:dyDescent="0.35">
      <c r="M1483" s="101"/>
      <c r="N1483" s="101"/>
      <c r="O1483" s="101"/>
      <c r="P1483" s="101"/>
      <c r="Q1483" s="101"/>
      <c r="R1483" s="101"/>
      <c r="S1483" s="101"/>
      <c r="T1483" s="101"/>
      <c r="AE1483" s="101"/>
      <c r="AF1483" s="101"/>
      <c r="AG1483" s="101"/>
      <c r="AH1483" s="101"/>
      <c r="AI1483" s="101"/>
      <c r="AJ1483" s="101"/>
      <c r="AK1483" s="101"/>
      <c r="AL1483" s="101"/>
    </row>
    <row r="1484" spans="13:38" x14ac:dyDescent="0.35">
      <c r="M1484" s="101"/>
      <c r="N1484" s="101"/>
      <c r="O1484" s="101"/>
      <c r="P1484" s="101"/>
      <c r="Q1484" s="101"/>
      <c r="R1484" s="101"/>
      <c r="S1484" s="101"/>
      <c r="T1484" s="101"/>
      <c r="AE1484" s="101"/>
      <c r="AF1484" s="101"/>
      <c r="AG1484" s="101"/>
      <c r="AH1484" s="101"/>
      <c r="AI1484" s="101"/>
      <c r="AJ1484" s="101"/>
      <c r="AK1484" s="101"/>
      <c r="AL1484" s="101"/>
    </row>
    <row r="1485" spans="13:38" x14ac:dyDescent="0.35">
      <c r="M1485" s="101"/>
      <c r="N1485" s="101"/>
      <c r="O1485" s="101"/>
      <c r="P1485" s="101"/>
      <c r="Q1485" s="101"/>
      <c r="R1485" s="101"/>
      <c r="S1485" s="101"/>
      <c r="T1485" s="101"/>
      <c r="AE1485" s="101"/>
      <c r="AF1485" s="101"/>
      <c r="AG1485" s="101"/>
      <c r="AH1485" s="101"/>
      <c r="AI1485" s="101"/>
      <c r="AJ1485" s="101"/>
      <c r="AK1485" s="101"/>
      <c r="AL1485" s="101"/>
    </row>
    <row r="1486" spans="13:38" x14ac:dyDescent="0.35">
      <c r="M1486" s="101"/>
      <c r="N1486" s="101"/>
      <c r="O1486" s="101"/>
      <c r="P1486" s="101"/>
      <c r="Q1486" s="101"/>
      <c r="R1486" s="101"/>
      <c r="S1486" s="101"/>
      <c r="T1486" s="101"/>
      <c r="AE1486" s="101"/>
      <c r="AF1486" s="101"/>
      <c r="AG1486" s="101"/>
      <c r="AH1486" s="101"/>
      <c r="AI1486" s="101"/>
      <c r="AJ1486" s="101"/>
      <c r="AK1486" s="101"/>
      <c r="AL1486" s="101"/>
    </row>
    <row r="1487" spans="13:38" x14ac:dyDescent="0.35">
      <c r="M1487" s="101"/>
      <c r="N1487" s="101"/>
      <c r="O1487" s="101"/>
      <c r="P1487" s="101"/>
      <c r="Q1487" s="101"/>
      <c r="R1487" s="101"/>
      <c r="S1487" s="101"/>
      <c r="T1487" s="101"/>
      <c r="AE1487" s="101"/>
      <c r="AF1487" s="101"/>
      <c r="AG1487" s="101"/>
      <c r="AH1487" s="101"/>
      <c r="AI1487" s="101"/>
      <c r="AJ1487" s="101"/>
      <c r="AK1487" s="101"/>
      <c r="AL1487" s="101"/>
    </row>
    <row r="1488" spans="13:38" x14ac:dyDescent="0.35">
      <c r="M1488" s="101"/>
      <c r="N1488" s="101"/>
      <c r="O1488" s="101"/>
      <c r="P1488" s="101"/>
      <c r="Q1488" s="101"/>
      <c r="R1488" s="101"/>
      <c r="S1488" s="101"/>
      <c r="T1488" s="101"/>
      <c r="AE1488" s="101"/>
      <c r="AF1488" s="101"/>
      <c r="AG1488" s="101"/>
      <c r="AH1488" s="101"/>
      <c r="AI1488" s="101"/>
      <c r="AJ1488" s="101"/>
      <c r="AK1488" s="101"/>
      <c r="AL1488" s="101"/>
    </row>
    <row r="1489" spans="13:38" x14ac:dyDescent="0.35">
      <c r="M1489" s="101"/>
      <c r="N1489" s="101"/>
      <c r="O1489" s="101"/>
      <c r="P1489" s="101"/>
      <c r="Q1489" s="101"/>
      <c r="R1489" s="101"/>
      <c r="S1489" s="101"/>
      <c r="T1489" s="101"/>
      <c r="AE1489" s="101"/>
      <c r="AF1489" s="101"/>
      <c r="AG1489" s="101"/>
      <c r="AH1489" s="101"/>
      <c r="AI1489" s="101"/>
      <c r="AJ1489" s="101"/>
      <c r="AK1489" s="101"/>
      <c r="AL1489" s="101"/>
    </row>
    <row r="1490" spans="13:38" x14ac:dyDescent="0.35">
      <c r="M1490" s="101"/>
      <c r="N1490" s="101"/>
      <c r="O1490" s="101"/>
      <c r="P1490" s="101"/>
      <c r="Q1490" s="101"/>
      <c r="R1490" s="101"/>
      <c r="S1490" s="101"/>
      <c r="T1490" s="101"/>
      <c r="AE1490" s="101"/>
      <c r="AF1490" s="101"/>
      <c r="AG1490" s="101"/>
      <c r="AH1490" s="101"/>
      <c r="AI1490" s="101"/>
      <c r="AJ1490" s="101"/>
      <c r="AK1490" s="101"/>
      <c r="AL1490" s="101"/>
    </row>
    <row r="1491" spans="13:38" x14ac:dyDescent="0.35">
      <c r="M1491" s="101"/>
      <c r="N1491" s="101"/>
      <c r="O1491" s="101"/>
      <c r="P1491" s="101"/>
      <c r="Q1491" s="101"/>
      <c r="R1491" s="101"/>
      <c r="S1491" s="101"/>
      <c r="T1491" s="101"/>
      <c r="AE1491" s="101"/>
      <c r="AF1491" s="101"/>
      <c r="AG1491" s="101"/>
      <c r="AH1491" s="101"/>
      <c r="AI1491" s="101"/>
      <c r="AJ1491" s="101"/>
      <c r="AK1491" s="101"/>
      <c r="AL1491" s="101"/>
    </row>
    <row r="1492" spans="13:38" x14ac:dyDescent="0.35">
      <c r="M1492" s="101"/>
      <c r="N1492" s="101"/>
      <c r="O1492" s="101"/>
      <c r="P1492" s="101"/>
      <c r="Q1492" s="101"/>
      <c r="R1492" s="101"/>
      <c r="S1492" s="101"/>
      <c r="T1492" s="101"/>
      <c r="AE1492" s="101"/>
      <c r="AF1492" s="101"/>
      <c r="AG1492" s="101"/>
      <c r="AH1492" s="101"/>
      <c r="AI1492" s="101"/>
      <c r="AJ1492" s="101"/>
      <c r="AK1492" s="101"/>
      <c r="AL1492" s="101"/>
    </row>
    <row r="1493" spans="13:38" x14ac:dyDescent="0.35">
      <c r="M1493" s="101"/>
      <c r="N1493" s="101"/>
      <c r="O1493" s="101"/>
      <c r="P1493" s="101"/>
      <c r="Q1493" s="101"/>
      <c r="R1493" s="101"/>
      <c r="S1493" s="101"/>
      <c r="T1493" s="101"/>
      <c r="AE1493" s="101"/>
      <c r="AF1493" s="101"/>
      <c r="AG1493" s="101"/>
      <c r="AH1493" s="101"/>
      <c r="AI1493" s="101"/>
      <c r="AJ1493" s="101"/>
      <c r="AK1493" s="101"/>
      <c r="AL1493" s="101"/>
    </row>
    <row r="1494" spans="13:38" x14ac:dyDescent="0.35">
      <c r="M1494" s="101"/>
      <c r="N1494" s="101"/>
      <c r="O1494" s="101"/>
      <c r="P1494" s="101"/>
      <c r="Q1494" s="101"/>
      <c r="R1494" s="101"/>
      <c r="S1494" s="101"/>
      <c r="T1494" s="101"/>
      <c r="AE1494" s="101"/>
      <c r="AF1494" s="101"/>
      <c r="AG1494" s="101"/>
      <c r="AH1494" s="101"/>
      <c r="AI1494" s="101"/>
      <c r="AJ1494" s="101"/>
      <c r="AK1494" s="101"/>
      <c r="AL1494" s="101"/>
    </row>
    <row r="1495" spans="13:38" x14ac:dyDescent="0.35">
      <c r="M1495" s="101"/>
      <c r="N1495" s="101"/>
      <c r="O1495" s="101"/>
      <c r="P1495" s="101"/>
      <c r="Q1495" s="101"/>
      <c r="R1495" s="101"/>
      <c r="S1495" s="101"/>
      <c r="T1495" s="101"/>
      <c r="AE1495" s="101"/>
      <c r="AF1495" s="101"/>
      <c r="AG1495" s="101"/>
      <c r="AH1495" s="101"/>
      <c r="AI1495" s="101"/>
      <c r="AJ1495" s="101"/>
      <c r="AK1495" s="101"/>
      <c r="AL1495" s="101"/>
    </row>
    <row r="1496" spans="13:38" x14ac:dyDescent="0.35">
      <c r="M1496" s="101"/>
      <c r="N1496" s="101"/>
      <c r="O1496" s="101"/>
      <c r="P1496" s="101"/>
      <c r="Q1496" s="101"/>
      <c r="R1496" s="101"/>
      <c r="S1496" s="101"/>
      <c r="T1496" s="101"/>
      <c r="AE1496" s="101"/>
      <c r="AF1496" s="101"/>
      <c r="AG1496" s="101"/>
      <c r="AH1496" s="101"/>
      <c r="AI1496" s="101"/>
      <c r="AJ1496" s="101"/>
      <c r="AK1496" s="101"/>
      <c r="AL1496" s="101"/>
    </row>
    <row r="1497" spans="13:38" x14ac:dyDescent="0.35">
      <c r="M1497" s="101"/>
      <c r="N1497" s="101"/>
      <c r="O1497" s="101"/>
      <c r="P1497" s="101"/>
      <c r="Q1497" s="101"/>
      <c r="R1497" s="101"/>
      <c r="S1497" s="101"/>
      <c r="T1497" s="101"/>
      <c r="AE1497" s="101"/>
      <c r="AF1497" s="101"/>
      <c r="AG1497" s="101"/>
      <c r="AH1497" s="101"/>
      <c r="AI1497" s="101"/>
      <c r="AJ1497" s="101"/>
      <c r="AK1497" s="101"/>
      <c r="AL1497" s="101"/>
    </row>
    <row r="1498" spans="13:38" x14ac:dyDescent="0.35">
      <c r="M1498" s="101"/>
      <c r="N1498" s="101"/>
      <c r="O1498" s="101"/>
      <c r="P1498" s="101"/>
      <c r="Q1498" s="101"/>
      <c r="R1498" s="101"/>
      <c r="S1498" s="101"/>
      <c r="T1498" s="101"/>
      <c r="AE1498" s="101"/>
      <c r="AF1498" s="101"/>
      <c r="AG1498" s="101"/>
      <c r="AH1498" s="101"/>
      <c r="AI1498" s="101"/>
      <c r="AJ1498" s="101"/>
      <c r="AK1498" s="101"/>
      <c r="AL1498" s="101"/>
    </row>
    <row r="1499" spans="13:38" x14ac:dyDescent="0.35">
      <c r="M1499" s="101"/>
      <c r="N1499" s="101"/>
      <c r="O1499" s="101"/>
      <c r="P1499" s="101"/>
      <c r="Q1499" s="101"/>
      <c r="R1499" s="101"/>
      <c r="S1499" s="101"/>
      <c r="T1499" s="101"/>
      <c r="AE1499" s="101"/>
      <c r="AF1499" s="101"/>
      <c r="AG1499" s="101"/>
      <c r="AH1499" s="101"/>
      <c r="AI1499" s="101"/>
      <c r="AJ1499" s="101"/>
      <c r="AK1499" s="101"/>
      <c r="AL1499" s="101"/>
    </row>
    <row r="1500" spans="13:38" x14ac:dyDescent="0.35">
      <c r="M1500" s="101"/>
      <c r="N1500" s="101"/>
      <c r="O1500" s="101"/>
      <c r="P1500" s="101"/>
      <c r="Q1500" s="101"/>
      <c r="R1500" s="101"/>
      <c r="S1500" s="101"/>
      <c r="T1500" s="101"/>
      <c r="AE1500" s="101"/>
      <c r="AF1500" s="101"/>
      <c r="AG1500" s="101"/>
      <c r="AH1500" s="101"/>
      <c r="AI1500" s="101"/>
      <c r="AJ1500" s="101"/>
      <c r="AK1500" s="101"/>
      <c r="AL1500" s="101"/>
    </row>
    <row r="1501" spans="13:38" x14ac:dyDescent="0.35">
      <c r="M1501" s="101"/>
      <c r="N1501" s="101"/>
      <c r="O1501" s="101"/>
      <c r="P1501" s="101"/>
      <c r="Q1501" s="101"/>
      <c r="R1501" s="101"/>
      <c r="S1501" s="101"/>
      <c r="T1501" s="101"/>
      <c r="AE1501" s="101"/>
      <c r="AF1501" s="101"/>
      <c r="AG1501" s="101"/>
      <c r="AH1501" s="101"/>
      <c r="AI1501" s="101"/>
      <c r="AJ1501" s="101"/>
      <c r="AK1501" s="101"/>
      <c r="AL1501" s="101"/>
    </row>
    <row r="1502" spans="13:38" x14ac:dyDescent="0.35">
      <c r="M1502" s="101"/>
      <c r="N1502" s="101"/>
      <c r="O1502" s="101"/>
      <c r="P1502" s="101"/>
      <c r="Q1502" s="101"/>
      <c r="R1502" s="101"/>
      <c r="S1502" s="101"/>
      <c r="T1502" s="101"/>
      <c r="AE1502" s="101"/>
      <c r="AF1502" s="101"/>
      <c r="AG1502" s="101"/>
      <c r="AH1502" s="101"/>
      <c r="AI1502" s="101"/>
      <c r="AJ1502" s="101"/>
      <c r="AK1502" s="101"/>
      <c r="AL1502" s="101"/>
    </row>
    <row r="1503" spans="13:38" x14ac:dyDescent="0.35">
      <c r="M1503" s="101"/>
      <c r="N1503" s="101"/>
      <c r="O1503" s="101"/>
      <c r="P1503" s="101"/>
      <c r="Q1503" s="101"/>
      <c r="R1503" s="101"/>
      <c r="S1503" s="101"/>
      <c r="T1503" s="101"/>
      <c r="AE1503" s="101"/>
      <c r="AF1503" s="101"/>
      <c r="AG1503" s="101"/>
      <c r="AH1503" s="101"/>
      <c r="AI1503" s="101"/>
      <c r="AJ1503" s="101"/>
      <c r="AK1503" s="101"/>
      <c r="AL1503" s="101"/>
    </row>
    <row r="1504" spans="13:38" x14ac:dyDescent="0.35">
      <c r="M1504" s="101"/>
      <c r="N1504" s="101"/>
      <c r="O1504" s="101"/>
      <c r="P1504" s="101"/>
      <c r="Q1504" s="101"/>
      <c r="R1504" s="101"/>
      <c r="S1504" s="101"/>
      <c r="T1504" s="101"/>
      <c r="AE1504" s="101"/>
      <c r="AF1504" s="101"/>
      <c r="AG1504" s="101"/>
      <c r="AH1504" s="101"/>
      <c r="AI1504" s="101"/>
      <c r="AJ1504" s="101"/>
      <c r="AK1504" s="101"/>
      <c r="AL1504" s="101"/>
    </row>
    <row r="1505" spans="13:38" x14ac:dyDescent="0.35">
      <c r="M1505" s="101"/>
      <c r="N1505" s="101"/>
      <c r="O1505" s="101"/>
      <c r="P1505" s="101"/>
      <c r="Q1505" s="101"/>
      <c r="R1505" s="101"/>
      <c r="S1505" s="101"/>
      <c r="T1505" s="101"/>
      <c r="AE1505" s="101"/>
      <c r="AF1505" s="101"/>
      <c r="AG1505" s="101"/>
      <c r="AH1505" s="101"/>
      <c r="AI1505" s="101"/>
      <c r="AJ1505" s="101"/>
      <c r="AK1505" s="101"/>
      <c r="AL1505" s="101"/>
    </row>
    <row r="1506" spans="13:38" x14ac:dyDescent="0.35">
      <c r="M1506" s="101"/>
      <c r="N1506" s="101"/>
      <c r="O1506" s="101"/>
      <c r="P1506" s="101"/>
      <c r="Q1506" s="101"/>
      <c r="R1506" s="101"/>
      <c r="S1506" s="101"/>
      <c r="T1506" s="101"/>
      <c r="AE1506" s="101"/>
      <c r="AF1506" s="101"/>
      <c r="AG1506" s="101"/>
      <c r="AH1506" s="101"/>
      <c r="AI1506" s="101"/>
      <c r="AJ1506" s="101"/>
      <c r="AK1506" s="101"/>
      <c r="AL1506" s="101"/>
    </row>
    <row r="1507" spans="13:38" x14ac:dyDescent="0.35">
      <c r="M1507" s="101"/>
      <c r="N1507" s="101"/>
      <c r="O1507" s="101"/>
      <c r="P1507" s="101"/>
      <c r="Q1507" s="101"/>
      <c r="R1507" s="101"/>
      <c r="S1507" s="101"/>
      <c r="T1507" s="101"/>
      <c r="AE1507" s="101"/>
      <c r="AF1507" s="101"/>
      <c r="AG1507" s="101"/>
      <c r="AH1507" s="101"/>
      <c r="AI1507" s="101"/>
      <c r="AJ1507" s="101"/>
      <c r="AK1507" s="101"/>
      <c r="AL1507" s="101"/>
    </row>
    <row r="1508" spans="13:38" x14ac:dyDescent="0.35">
      <c r="M1508" s="101"/>
      <c r="N1508" s="101"/>
      <c r="O1508" s="101"/>
      <c r="P1508" s="101"/>
      <c r="Q1508" s="101"/>
      <c r="R1508" s="101"/>
      <c r="S1508" s="101"/>
      <c r="T1508" s="101"/>
      <c r="AE1508" s="101"/>
      <c r="AF1508" s="101"/>
      <c r="AG1508" s="101"/>
      <c r="AH1508" s="101"/>
      <c r="AI1508" s="101"/>
      <c r="AJ1508" s="101"/>
      <c r="AK1508" s="101"/>
      <c r="AL1508" s="101"/>
    </row>
    <row r="1509" spans="13:38" x14ac:dyDescent="0.35">
      <c r="M1509" s="101"/>
      <c r="N1509" s="101"/>
      <c r="O1509" s="101"/>
      <c r="P1509" s="101"/>
      <c r="Q1509" s="101"/>
      <c r="R1509" s="101"/>
      <c r="S1509" s="101"/>
      <c r="T1509" s="101"/>
      <c r="AE1509" s="101"/>
      <c r="AF1509" s="101"/>
      <c r="AG1509" s="101"/>
      <c r="AH1509" s="101"/>
      <c r="AI1509" s="101"/>
      <c r="AJ1509" s="101"/>
      <c r="AK1509" s="101"/>
      <c r="AL1509" s="101"/>
    </row>
    <row r="1510" spans="13:38" x14ac:dyDescent="0.35">
      <c r="M1510" s="101"/>
      <c r="N1510" s="101"/>
      <c r="O1510" s="101"/>
      <c r="P1510" s="101"/>
      <c r="Q1510" s="101"/>
      <c r="R1510" s="101"/>
      <c r="S1510" s="101"/>
      <c r="T1510" s="101"/>
      <c r="AE1510" s="101"/>
      <c r="AF1510" s="101"/>
      <c r="AG1510" s="101"/>
      <c r="AH1510" s="101"/>
      <c r="AI1510" s="101"/>
      <c r="AJ1510" s="101"/>
      <c r="AK1510" s="101"/>
      <c r="AL1510" s="101"/>
    </row>
    <row r="1511" spans="13:38" x14ac:dyDescent="0.35">
      <c r="M1511" s="101"/>
      <c r="N1511" s="101"/>
      <c r="O1511" s="101"/>
      <c r="P1511" s="101"/>
      <c r="Q1511" s="101"/>
      <c r="R1511" s="101"/>
      <c r="S1511" s="101"/>
      <c r="T1511" s="101"/>
      <c r="AE1511" s="101"/>
      <c r="AF1511" s="101"/>
      <c r="AG1511" s="101"/>
      <c r="AH1511" s="101"/>
      <c r="AI1511" s="101"/>
      <c r="AJ1511" s="101"/>
      <c r="AK1511" s="101"/>
      <c r="AL1511" s="101"/>
    </row>
    <row r="1512" spans="13:38" x14ac:dyDescent="0.35">
      <c r="M1512" s="101"/>
      <c r="N1512" s="101"/>
      <c r="O1512" s="101"/>
      <c r="P1512" s="101"/>
      <c r="Q1512" s="101"/>
      <c r="R1512" s="101"/>
      <c r="S1512" s="101"/>
      <c r="T1512" s="101"/>
      <c r="AE1512" s="101"/>
      <c r="AF1512" s="101"/>
      <c r="AG1512" s="101"/>
      <c r="AH1512" s="101"/>
      <c r="AI1512" s="101"/>
      <c r="AJ1512" s="101"/>
      <c r="AK1512" s="101"/>
      <c r="AL1512" s="101"/>
    </row>
    <row r="1513" spans="13:38" x14ac:dyDescent="0.35">
      <c r="M1513" s="101"/>
      <c r="N1513" s="101"/>
      <c r="O1513" s="101"/>
      <c r="P1513" s="101"/>
      <c r="Q1513" s="101"/>
      <c r="R1513" s="101"/>
      <c r="S1513" s="101"/>
      <c r="T1513" s="101"/>
      <c r="AE1513" s="101"/>
      <c r="AF1513" s="101"/>
      <c r="AG1513" s="101"/>
      <c r="AH1513" s="101"/>
      <c r="AI1513" s="101"/>
      <c r="AJ1513" s="101"/>
      <c r="AK1513" s="101"/>
      <c r="AL1513" s="101"/>
    </row>
    <row r="1514" spans="13:38" x14ac:dyDescent="0.35">
      <c r="M1514" s="101"/>
      <c r="N1514" s="101"/>
      <c r="O1514" s="101"/>
      <c r="P1514" s="101"/>
      <c r="Q1514" s="101"/>
      <c r="R1514" s="101"/>
      <c r="S1514" s="101"/>
      <c r="T1514" s="101"/>
      <c r="AE1514" s="101"/>
      <c r="AF1514" s="101"/>
      <c r="AG1514" s="101"/>
      <c r="AH1514" s="101"/>
      <c r="AI1514" s="101"/>
      <c r="AJ1514" s="101"/>
      <c r="AK1514" s="101"/>
      <c r="AL1514" s="101"/>
    </row>
    <row r="1515" spans="13:38" x14ac:dyDescent="0.35">
      <c r="M1515" s="101"/>
      <c r="N1515" s="101"/>
      <c r="O1515" s="101"/>
      <c r="P1515" s="101"/>
      <c r="Q1515" s="101"/>
      <c r="R1515" s="101"/>
      <c r="S1515" s="101"/>
      <c r="T1515" s="101"/>
      <c r="AE1515" s="101"/>
      <c r="AF1515" s="101"/>
      <c r="AG1515" s="101"/>
      <c r="AH1515" s="101"/>
      <c r="AI1515" s="101"/>
      <c r="AJ1515" s="101"/>
      <c r="AK1515" s="101"/>
      <c r="AL1515" s="101"/>
    </row>
    <row r="1516" spans="13:38" x14ac:dyDescent="0.35">
      <c r="M1516" s="101"/>
      <c r="N1516" s="101"/>
      <c r="O1516" s="101"/>
      <c r="P1516" s="101"/>
      <c r="Q1516" s="101"/>
      <c r="R1516" s="101"/>
      <c r="S1516" s="101"/>
      <c r="T1516" s="101"/>
      <c r="AE1516" s="101"/>
      <c r="AF1516" s="101"/>
      <c r="AG1516" s="101"/>
      <c r="AH1516" s="101"/>
      <c r="AI1516" s="101"/>
      <c r="AJ1516" s="101"/>
      <c r="AK1516" s="101"/>
      <c r="AL1516" s="101"/>
    </row>
    <row r="1517" spans="13:38" x14ac:dyDescent="0.35">
      <c r="M1517" s="101"/>
      <c r="N1517" s="101"/>
      <c r="O1517" s="101"/>
      <c r="P1517" s="101"/>
      <c r="Q1517" s="101"/>
      <c r="R1517" s="101"/>
      <c r="S1517" s="101"/>
      <c r="T1517" s="101"/>
      <c r="AE1517" s="101"/>
      <c r="AF1517" s="101"/>
      <c r="AG1517" s="101"/>
      <c r="AH1517" s="101"/>
      <c r="AI1517" s="101"/>
      <c r="AJ1517" s="101"/>
      <c r="AK1517" s="101"/>
      <c r="AL1517" s="101"/>
    </row>
    <row r="1518" spans="13:38" x14ac:dyDescent="0.35">
      <c r="M1518" s="101"/>
      <c r="N1518" s="101"/>
      <c r="O1518" s="101"/>
      <c r="P1518" s="101"/>
      <c r="Q1518" s="101"/>
      <c r="R1518" s="101"/>
      <c r="S1518" s="101"/>
      <c r="T1518" s="101"/>
      <c r="AE1518" s="101"/>
      <c r="AF1518" s="101"/>
      <c r="AG1518" s="101"/>
      <c r="AH1518" s="101"/>
      <c r="AI1518" s="101"/>
      <c r="AJ1518" s="101"/>
      <c r="AK1518" s="101"/>
      <c r="AL1518" s="101"/>
    </row>
    <row r="1519" spans="13:38" x14ac:dyDescent="0.35">
      <c r="M1519" s="101"/>
      <c r="N1519" s="101"/>
      <c r="O1519" s="101"/>
      <c r="P1519" s="101"/>
      <c r="Q1519" s="101"/>
      <c r="R1519" s="101"/>
      <c r="S1519" s="101"/>
      <c r="T1519" s="101"/>
      <c r="AE1519" s="101"/>
      <c r="AF1519" s="101"/>
      <c r="AG1519" s="101"/>
      <c r="AH1519" s="101"/>
      <c r="AI1519" s="101"/>
      <c r="AJ1519" s="101"/>
      <c r="AK1519" s="101"/>
      <c r="AL1519" s="101"/>
    </row>
    <row r="1520" spans="13:38" x14ac:dyDescent="0.35">
      <c r="M1520" s="101"/>
      <c r="N1520" s="101"/>
      <c r="O1520" s="101"/>
      <c r="P1520" s="101"/>
      <c r="Q1520" s="101"/>
      <c r="R1520" s="101"/>
      <c r="S1520" s="101"/>
      <c r="T1520" s="101"/>
      <c r="AE1520" s="101"/>
      <c r="AF1520" s="101"/>
      <c r="AG1520" s="101"/>
      <c r="AH1520" s="101"/>
      <c r="AI1520" s="101"/>
      <c r="AJ1520" s="101"/>
      <c r="AK1520" s="101"/>
      <c r="AL1520" s="101"/>
    </row>
    <row r="1521" spans="13:38" x14ac:dyDescent="0.35">
      <c r="M1521" s="101"/>
      <c r="N1521" s="101"/>
      <c r="O1521" s="101"/>
      <c r="P1521" s="101"/>
      <c r="Q1521" s="101"/>
      <c r="R1521" s="101"/>
      <c r="S1521" s="101"/>
      <c r="T1521" s="101"/>
      <c r="AE1521" s="101"/>
      <c r="AF1521" s="101"/>
      <c r="AG1521" s="101"/>
      <c r="AH1521" s="101"/>
      <c r="AI1521" s="101"/>
      <c r="AJ1521" s="101"/>
      <c r="AK1521" s="101"/>
      <c r="AL1521" s="101"/>
    </row>
    <row r="1522" spans="13:38" x14ac:dyDescent="0.35">
      <c r="M1522" s="101"/>
      <c r="N1522" s="101"/>
      <c r="O1522" s="101"/>
      <c r="P1522" s="101"/>
      <c r="Q1522" s="101"/>
      <c r="R1522" s="101"/>
      <c r="S1522" s="101"/>
      <c r="T1522" s="101"/>
      <c r="AE1522" s="101"/>
      <c r="AF1522" s="101"/>
      <c r="AG1522" s="101"/>
      <c r="AH1522" s="101"/>
      <c r="AI1522" s="101"/>
      <c r="AJ1522" s="101"/>
      <c r="AK1522" s="101"/>
      <c r="AL1522" s="101"/>
    </row>
    <row r="1523" spans="13:38" x14ac:dyDescent="0.35">
      <c r="M1523" s="101"/>
      <c r="N1523" s="101"/>
      <c r="O1523" s="101"/>
      <c r="P1523" s="101"/>
      <c r="Q1523" s="101"/>
      <c r="R1523" s="101"/>
      <c r="S1523" s="101"/>
      <c r="T1523" s="101"/>
      <c r="AE1523" s="101"/>
      <c r="AF1523" s="101"/>
      <c r="AG1523" s="101"/>
      <c r="AH1523" s="101"/>
      <c r="AI1523" s="101"/>
      <c r="AJ1523" s="101"/>
      <c r="AK1523" s="101"/>
      <c r="AL1523" s="101"/>
    </row>
    <row r="1524" spans="13:38" x14ac:dyDescent="0.35">
      <c r="M1524" s="101"/>
      <c r="N1524" s="101"/>
      <c r="O1524" s="101"/>
      <c r="P1524" s="101"/>
      <c r="Q1524" s="101"/>
      <c r="R1524" s="101"/>
      <c r="S1524" s="101"/>
      <c r="T1524" s="101"/>
      <c r="AE1524" s="101"/>
      <c r="AF1524" s="101"/>
      <c r="AG1524" s="101"/>
      <c r="AH1524" s="101"/>
      <c r="AI1524" s="101"/>
      <c r="AJ1524" s="101"/>
      <c r="AK1524" s="101"/>
      <c r="AL1524" s="101"/>
    </row>
    <row r="1525" spans="13:38" x14ac:dyDescent="0.35">
      <c r="M1525" s="101"/>
      <c r="N1525" s="101"/>
      <c r="O1525" s="101"/>
      <c r="P1525" s="101"/>
      <c r="Q1525" s="101"/>
      <c r="R1525" s="101"/>
      <c r="S1525" s="101"/>
      <c r="T1525" s="101"/>
      <c r="AE1525" s="101"/>
      <c r="AF1525" s="101"/>
      <c r="AG1525" s="101"/>
      <c r="AH1525" s="101"/>
      <c r="AI1525" s="101"/>
      <c r="AJ1525" s="101"/>
      <c r="AK1525" s="101"/>
      <c r="AL1525" s="101"/>
    </row>
    <row r="1526" spans="13:38" x14ac:dyDescent="0.35">
      <c r="M1526" s="101"/>
      <c r="N1526" s="101"/>
      <c r="O1526" s="101"/>
      <c r="P1526" s="101"/>
      <c r="Q1526" s="101"/>
      <c r="R1526" s="101"/>
      <c r="S1526" s="101"/>
      <c r="T1526" s="101"/>
      <c r="AE1526" s="101"/>
      <c r="AF1526" s="101"/>
      <c r="AG1526" s="101"/>
      <c r="AH1526" s="101"/>
      <c r="AI1526" s="101"/>
      <c r="AJ1526" s="101"/>
      <c r="AK1526" s="101"/>
      <c r="AL1526" s="101"/>
    </row>
    <row r="1527" spans="13:38" x14ac:dyDescent="0.35">
      <c r="M1527" s="101"/>
      <c r="N1527" s="101"/>
      <c r="O1527" s="101"/>
      <c r="P1527" s="101"/>
      <c r="Q1527" s="101"/>
      <c r="R1527" s="101"/>
      <c r="S1527" s="101"/>
      <c r="T1527" s="101"/>
      <c r="AE1527" s="101"/>
      <c r="AF1527" s="101"/>
      <c r="AG1527" s="101"/>
      <c r="AH1527" s="101"/>
      <c r="AI1527" s="101"/>
      <c r="AJ1527" s="101"/>
      <c r="AK1527" s="101"/>
      <c r="AL1527" s="101"/>
    </row>
    <row r="1528" spans="13:38" x14ac:dyDescent="0.35">
      <c r="M1528" s="101"/>
      <c r="N1528" s="101"/>
      <c r="O1528" s="101"/>
      <c r="P1528" s="101"/>
      <c r="Q1528" s="101"/>
      <c r="R1528" s="101"/>
      <c r="S1528" s="101"/>
      <c r="T1528" s="101"/>
      <c r="AE1528" s="101"/>
      <c r="AF1528" s="101"/>
      <c r="AG1528" s="101"/>
      <c r="AH1528" s="101"/>
      <c r="AI1528" s="101"/>
      <c r="AJ1528" s="101"/>
      <c r="AK1528" s="101"/>
      <c r="AL1528" s="101"/>
    </row>
    <row r="1529" spans="13:38" x14ac:dyDescent="0.35">
      <c r="M1529" s="101"/>
      <c r="N1529" s="101"/>
      <c r="O1529" s="101"/>
      <c r="P1529" s="101"/>
      <c r="Q1529" s="101"/>
      <c r="R1529" s="101"/>
      <c r="S1529" s="101"/>
      <c r="T1529" s="101"/>
      <c r="AE1529" s="101"/>
      <c r="AF1529" s="101"/>
      <c r="AG1529" s="101"/>
      <c r="AH1529" s="101"/>
      <c r="AI1529" s="101"/>
      <c r="AJ1529" s="101"/>
      <c r="AK1529" s="101"/>
      <c r="AL1529" s="101"/>
    </row>
    <row r="1530" spans="13:38" x14ac:dyDescent="0.35">
      <c r="M1530" s="101"/>
      <c r="N1530" s="101"/>
      <c r="O1530" s="101"/>
      <c r="P1530" s="101"/>
      <c r="Q1530" s="101"/>
      <c r="R1530" s="101"/>
      <c r="S1530" s="101"/>
      <c r="T1530" s="101"/>
      <c r="AE1530" s="101"/>
      <c r="AF1530" s="101"/>
      <c r="AG1530" s="101"/>
      <c r="AH1530" s="101"/>
      <c r="AI1530" s="101"/>
      <c r="AJ1530" s="101"/>
      <c r="AK1530" s="101"/>
      <c r="AL1530" s="101"/>
    </row>
    <row r="1531" spans="13:38" x14ac:dyDescent="0.35">
      <c r="M1531" s="101"/>
      <c r="N1531" s="101"/>
      <c r="O1531" s="101"/>
      <c r="P1531" s="101"/>
      <c r="Q1531" s="101"/>
      <c r="R1531" s="101"/>
      <c r="S1531" s="101"/>
      <c r="T1531" s="101"/>
      <c r="AE1531" s="101"/>
      <c r="AF1531" s="101"/>
      <c r="AG1531" s="101"/>
      <c r="AH1531" s="101"/>
      <c r="AI1531" s="101"/>
      <c r="AJ1531" s="101"/>
      <c r="AK1531" s="101"/>
      <c r="AL1531" s="101"/>
    </row>
    <row r="1532" spans="13:38" x14ac:dyDescent="0.35">
      <c r="M1532" s="101"/>
      <c r="N1532" s="101"/>
      <c r="O1532" s="101"/>
      <c r="P1532" s="101"/>
      <c r="Q1532" s="101"/>
      <c r="R1532" s="101"/>
      <c r="S1532" s="101"/>
      <c r="T1532" s="101"/>
      <c r="AE1532" s="101"/>
      <c r="AF1532" s="101"/>
      <c r="AG1532" s="101"/>
      <c r="AH1532" s="101"/>
      <c r="AI1532" s="101"/>
      <c r="AJ1532" s="101"/>
      <c r="AK1532" s="101"/>
      <c r="AL1532" s="101"/>
    </row>
    <row r="1533" spans="13:38" x14ac:dyDescent="0.35">
      <c r="M1533" s="101"/>
      <c r="N1533" s="101"/>
      <c r="O1533" s="101"/>
      <c r="P1533" s="101"/>
      <c r="Q1533" s="101"/>
      <c r="R1533" s="101"/>
      <c r="S1533" s="101"/>
      <c r="T1533" s="101"/>
      <c r="AE1533" s="101"/>
      <c r="AF1533" s="101"/>
      <c r="AG1533" s="101"/>
      <c r="AH1533" s="101"/>
      <c r="AI1533" s="101"/>
      <c r="AJ1533" s="101"/>
      <c r="AK1533" s="101"/>
      <c r="AL1533" s="101"/>
    </row>
    <row r="1534" spans="13:38" x14ac:dyDescent="0.35">
      <c r="M1534" s="101"/>
      <c r="N1534" s="101"/>
      <c r="O1534" s="101"/>
      <c r="P1534" s="101"/>
      <c r="Q1534" s="101"/>
      <c r="R1534" s="101"/>
      <c r="S1534" s="101"/>
      <c r="T1534" s="101"/>
      <c r="AE1534" s="101"/>
      <c r="AF1534" s="101"/>
      <c r="AG1534" s="101"/>
      <c r="AH1534" s="101"/>
      <c r="AI1534" s="101"/>
      <c r="AJ1534" s="101"/>
      <c r="AK1534" s="101"/>
      <c r="AL1534" s="101"/>
    </row>
    <row r="1535" spans="13:38" x14ac:dyDescent="0.35">
      <c r="M1535" s="101"/>
      <c r="N1535" s="101"/>
      <c r="O1535" s="101"/>
      <c r="P1535" s="101"/>
      <c r="Q1535" s="101"/>
      <c r="R1535" s="101"/>
      <c r="S1535" s="101"/>
      <c r="T1535" s="101"/>
      <c r="AE1535" s="101"/>
      <c r="AF1535" s="101"/>
      <c r="AG1535" s="101"/>
      <c r="AH1535" s="101"/>
      <c r="AI1535" s="101"/>
      <c r="AJ1535" s="101"/>
      <c r="AK1535" s="101"/>
      <c r="AL1535" s="101"/>
    </row>
    <row r="1536" spans="13:38" x14ac:dyDescent="0.35">
      <c r="M1536" s="101"/>
      <c r="N1536" s="101"/>
      <c r="O1536" s="101"/>
      <c r="P1536" s="101"/>
      <c r="Q1536" s="101"/>
      <c r="R1536" s="101"/>
      <c r="S1536" s="101"/>
      <c r="T1536" s="101"/>
      <c r="AE1536" s="101"/>
      <c r="AF1536" s="101"/>
      <c r="AG1536" s="101"/>
      <c r="AH1536" s="101"/>
      <c r="AI1536" s="101"/>
      <c r="AJ1536" s="101"/>
      <c r="AK1536" s="101"/>
      <c r="AL1536" s="101"/>
    </row>
    <row r="1537" spans="13:38" x14ac:dyDescent="0.35">
      <c r="M1537" s="101"/>
      <c r="N1537" s="101"/>
      <c r="O1537" s="101"/>
      <c r="P1537" s="101"/>
      <c r="Q1537" s="101"/>
      <c r="R1537" s="101"/>
      <c r="S1537" s="101"/>
      <c r="T1537" s="101"/>
      <c r="AE1537" s="101"/>
      <c r="AF1537" s="101"/>
      <c r="AG1537" s="101"/>
      <c r="AH1537" s="101"/>
      <c r="AI1537" s="101"/>
      <c r="AJ1537" s="101"/>
      <c r="AK1537" s="101"/>
      <c r="AL1537" s="101"/>
    </row>
    <row r="1538" spans="13:38" x14ac:dyDescent="0.35">
      <c r="M1538" s="101"/>
      <c r="N1538" s="101"/>
      <c r="O1538" s="101"/>
      <c r="P1538" s="101"/>
      <c r="Q1538" s="101"/>
      <c r="R1538" s="101"/>
      <c r="S1538" s="101"/>
      <c r="T1538" s="101"/>
      <c r="AE1538" s="101"/>
      <c r="AF1538" s="101"/>
      <c r="AG1538" s="101"/>
      <c r="AH1538" s="101"/>
      <c r="AI1538" s="101"/>
      <c r="AJ1538" s="101"/>
      <c r="AK1538" s="101"/>
      <c r="AL1538" s="101"/>
    </row>
    <row r="1539" spans="13:38" x14ac:dyDescent="0.35">
      <c r="M1539" s="101"/>
      <c r="N1539" s="101"/>
      <c r="O1539" s="101"/>
      <c r="P1539" s="101"/>
      <c r="Q1539" s="101"/>
      <c r="R1539" s="101"/>
      <c r="S1539" s="101"/>
      <c r="T1539" s="101"/>
      <c r="AE1539" s="101"/>
      <c r="AF1539" s="101"/>
      <c r="AG1539" s="101"/>
      <c r="AH1539" s="101"/>
      <c r="AI1539" s="101"/>
      <c r="AJ1539" s="101"/>
      <c r="AK1539" s="101"/>
      <c r="AL1539" s="101"/>
    </row>
    <row r="1540" spans="13:38" x14ac:dyDescent="0.35">
      <c r="M1540" s="101"/>
      <c r="N1540" s="101"/>
      <c r="O1540" s="101"/>
      <c r="P1540" s="101"/>
      <c r="Q1540" s="101"/>
      <c r="R1540" s="101"/>
      <c r="S1540" s="101"/>
      <c r="T1540" s="101"/>
      <c r="AE1540" s="101"/>
      <c r="AF1540" s="101"/>
      <c r="AG1540" s="101"/>
      <c r="AH1540" s="101"/>
      <c r="AI1540" s="101"/>
      <c r="AJ1540" s="101"/>
      <c r="AK1540" s="101"/>
      <c r="AL1540" s="101"/>
    </row>
    <row r="1541" spans="13:38" x14ac:dyDescent="0.35">
      <c r="M1541" s="101"/>
      <c r="N1541" s="101"/>
      <c r="O1541" s="101"/>
      <c r="P1541" s="101"/>
      <c r="Q1541" s="101"/>
      <c r="R1541" s="101"/>
      <c r="S1541" s="101"/>
      <c r="T1541" s="101"/>
      <c r="AE1541" s="101"/>
      <c r="AF1541" s="101"/>
      <c r="AG1541" s="101"/>
      <c r="AH1541" s="101"/>
      <c r="AI1541" s="101"/>
      <c r="AJ1541" s="101"/>
      <c r="AK1541" s="101"/>
      <c r="AL1541" s="101"/>
    </row>
    <row r="1542" spans="13:38" x14ac:dyDescent="0.35">
      <c r="M1542" s="101"/>
      <c r="N1542" s="101"/>
      <c r="O1542" s="101"/>
      <c r="P1542" s="101"/>
      <c r="Q1542" s="101"/>
      <c r="R1542" s="101"/>
      <c r="S1542" s="101"/>
      <c r="T1542" s="101"/>
      <c r="AE1542" s="101"/>
      <c r="AF1542" s="101"/>
      <c r="AG1542" s="101"/>
      <c r="AH1542" s="101"/>
      <c r="AI1542" s="101"/>
      <c r="AJ1542" s="101"/>
      <c r="AK1542" s="101"/>
      <c r="AL1542" s="101"/>
    </row>
    <row r="1543" spans="13:38" x14ac:dyDescent="0.35">
      <c r="M1543" s="101"/>
      <c r="N1543" s="101"/>
      <c r="O1543" s="101"/>
      <c r="P1543" s="101"/>
      <c r="Q1543" s="101"/>
      <c r="R1543" s="101"/>
      <c r="S1543" s="101"/>
      <c r="T1543" s="101"/>
      <c r="AE1543" s="101"/>
      <c r="AF1543" s="101"/>
      <c r="AG1543" s="101"/>
      <c r="AH1543" s="101"/>
      <c r="AI1543" s="101"/>
      <c r="AJ1543" s="101"/>
      <c r="AK1543" s="101"/>
      <c r="AL1543" s="101"/>
    </row>
    <row r="1544" spans="13:38" x14ac:dyDescent="0.35">
      <c r="M1544" s="101"/>
      <c r="N1544" s="101"/>
      <c r="O1544" s="101"/>
      <c r="P1544" s="101"/>
      <c r="Q1544" s="101"/>
      <c r="R1544" s="101"/>
      <c r="S1544" s="101"/>
      <c r="T1544" s="101"/>
      <c r="AE1544" s="101"/>
      <c r="AF1544" s="101"/>
      <c r="AG1544" s="101"/>
      <c r="AH1544" s="101"/>
      <c r="AI1544" s="101"/>
      <c r="AJ1544" s="101"/>
      <c r="AK1544" s="101"/>
      <c r="AL1544" s="101"/>
    </row>
    <row r="1545" spans="13:38" x14ac:dyDescent="0.35">
      <c r="M1545" s="101"/>
      <c r="N1545" s="101"/>
      <c r="O1545" s="101"/>
      <c r="P1545" s="101"/>
      <c r="Q1545" s="101"/>
      <c r="R1545" s="101"/>
      <c r="S1545" s="101"/>
      <c r="T1545" s="101"/>
      <c r="AE1545" s="101"/>
      <c r="AF1545" s="101"/>
      <c r="AG1545" s="101"/>
      <c r="AH1545" s="101"/>
      <c r="AI1545" s="101"/>
      <c r="AJ1545" s="101"/>
      <c r="AK1545" s="101"/>
      <c r="AL1545" s="101"/>
    </row>
    <row r="1546" spans="13:38" x14ac:dyDescent="0.35">
      <c r="M1546" s="101"/>
      <c r="N1546" s="101"/>
      <c r="O1546" s="101"/>
      <c r="P1546" s="101"/>
      <c r="Q1546" s="101"/>
      <c r="R1546" s="101"/>
      <c r="S1546" s="101"/>
      <c r="T1546" s="101"/>
      <c r="AE1546" s="101"/>
      <c r="AF1546" s="101"/>
      <c r="AG1546" s="101"/>
      <c r="AH1546" s="101"/>
      <c r="AI1546" s="101"/>
      <c r="AJ1546" s="101"/>
      <c r="AK1546" s="101"/>
      <c r="AL1546" s="101"/>
    </row>
    <row r="1547" spans="13:38" x14ac:dyDescent="0.35">
      <c r="M1547" s="101"/>
      <c r="N1547" s="101"/>
      <c r="O1547" s="101"/>
      <c r="P1547" s="101"/>
      <c r="Q1547" s="101"/>
      <c r="R1547" s="101"/>
      <c r="S1547" s="101"/>
      <c r="T1547" s="101"/>
      <c r="AE1547" s="101"/>
      <c r="AF1547" s="101"/>
      <c r="AG1547" s="101"/>
      <c r="AH1547" s="101"/>
      <c r="AI1547" s="101"/>
      <c r="AJ1547" s="101"/>
      <c r="AK1547" s="101"/>
      <c r="AL1547" s="101"/>
    </row>
    <row r="1548" spans="13:38" x14ac:dyDescent="0.35">
      <c r="M1548" s="101"/>
      <c r="N1548" s="101"/>
      <c r="O1548" s="101"/>
      <c r="P1548" s="101"/>
      <c r="Q1548" s="101"/>
      <c r="R1548" s="101"/>
      <c r="S1548" s="101"/>
      <c r="T1548" s="101"/>
      <c r="AE1548" s="101"/>
      <c r="AF1548" s="101"/>
      <c r="AG1548" s="101"/>
      <c r="AH1548" s="101"/>
      <c r="AI1548" s="101"/>
      <c r="AJ1548" s="101"/>
      <c r="AK1548" s="101"/>
      <c r="AL1548" s="101"/>
    </row>
    <row r="1549" spans="13:38" x14ac:dyDescent="0.35">
      <c r="M1549" s="101"/>
      <c r="N1549" s="101"/>
      <c r="O1549" s="101"/>
      <c r="P1549" s="101"/>
      <c r="Q1549" s="101"/>
      <c r="R1549" s="101"/>
      <c r="S1549" s="101"/>
      <c r="T1549" s="101"/>
      <c r="AE1549" s="101"/>
      <c r="AF1549" s="101"/>
      <c r="AG1549" s="101"/>
      <c r="AH1549" s="101"/>
      <c r="AI1549" s="101"/>
      <c r="AJ1549" s="101"/>
      <c r="AK1549" s="101"/>
      <c r="AL1549" s="101"/>
    </row>
    <row r="1550" spans="13:38" x14ac:dyDescent="0.35">
      <c r="M1550" s="101"/>
      <c r="N1550" s="101"/>
      <c r="O1550" s="101"/>
      <c r="P1550" s="101"/>
      <c r="Q1550" s="101"/>
      <c r="R1550" s="101"/>
      <c r="S1550" s="101"/>
      <c r="T1550" s="101"/>
      <c r="AE1550" s="101"/>
      <c r="AF1550" s="101"/>
      <c r="AG1550" s="101"/>
      <c r="AH1550" s="101"/>
      <c r="AI1550" s="101"/>
      <c r="AJ1550" s="101"/>
      <c r="AK1550" s="101"/>
      <c r="AL1550" s="101"/>
    </row>
    <row r="1551" spans="13:38" x14ac:dyDescent="0.35">
      <c r="M1551" s="101"/>
      <c r="N1551" s="101"/>
      <c r="O1551" s="101"/>
      <c r="P1551" s="101"/>
      <c r="Q1551" s="101"/>
      <c r="R1551" s="101"/>
      <c r="S1551" s="101"/>
      <c r="T1551" s="101"/>
      <c r="AE1551" s="101"/>
      <c r="AF1551" s="101"/>
      <c r="AG1551" s="101"/>
      <c r="AH1551" s="101"/>
      <c r="AI1551" s="101"/>
      <c r="AJ1551" s="101"/>
      <c r="AK1551" s="101"/>
      <c r="AL1551" s="101"/>
    </row>
    <row r="1552" spans="13:38" x14ac:dyDescent="0.35">
      <c r="M1552" s="101"/>
      <c r="N1552" s="101"/>
      <c r="O1552" s="101"/>
      <c r="P1552" s="101"/>
      <c r="Q1552" s="101"/>
      <c r="R1552" s="101"/>
      <c r="S1552" s="101"/>
      <c r="T1552" s="101"/>
      <c r="AE1552" s="101"/>
      <c r="AF1552" s="101"/>
      <c r="AG1552" s="101"/>
      <c r="AH1552" s="101"/>
      <c r="AI1552" s="101"/>
      <c r="AJ1552" s="101"/>
      <c r="AK1552" s="101"/>
      <c r="AL1552" s="101"/>
    </row>
    <row r="1553" spans="13:38" x14ac:dyDescent="0.35">
      <c r="M1553" s="101"/>
      <c r="N1553" s="101"/>
      <c r="O1553" s="101"/>
      <c r="P1553" s="101"/>
      <c r="Q1553" s="101"/>
      <c r="R1553" s="101"/>
      <c r="S1553" s="101"/>
      <c r="T1553" s="101"/>
      <c r="AE1553" s="101"/>
      <c r="AF1553" s="101"/>
      <c r="AG1553" s="101"/>
      <c r="AH1553" s="101"/>
      <c r="AI1553" s="101"/>
      <c r="AJ1553" s="101"/>
      <c r="AK1553" s="101"/>
      <c r="AL1553" s="101"/>
    </row>
    <row r="1554" spans="13:38" x14ac:dyDescent="0.35">
      <c r="M1554" s="101"/>
      <c r="N1554" s="101"/>
      <c r="O1554" s="101"/>
      <c r="P1554" s="101"/>
      <c r="Q1554" s="101"/>
      <c r="R1554" s="101"/>
      <c r="S1554" s="101"/>
      <c r="T1554" s="101"/>
      <c r="AE1554" s="101"/>
      <c r="AF1554" s="101"/>
      <c r="AG1554" s="101"/>
      <c r="AH1554" s="101"/>
      <c r="AI1554" s="101"/>
      <c r="AJ1554" s="101"/>
      <c r="AK1554" s="101"/>
      <c r="AL1554" s="101"/>
    </row>
    <row r="1555" spans="13:38" x14ac:dyDescent="0.35">
      <c r="M1555" s="101"/>
      <c r="N1555" s="101"/>
      <c r="O1555" s="101"/>
      <c r="P1555" s="101"/>
      <c r="Q1555" s="101"/>
      <c r="R1555" s="101"/>
      <c r="S1555" s="101"/>
      <c r="T1555" s="101"/>
      <c r="AE1555" s="101"/>
      <c r="AF1555" s="101"/>
      <c r="AG1555" s="101"/>
      <c r="AH1555" s="101"/>
      <c r="AI1555" s="101"/>
      <c r="AJ1555" s="101"/>
      <c r="AK1555" s="101"/>
      <c r="AL1555" s="101"/>
    </row>
    <row r="1556" spans="13:38" x14ac:dyDescent="0.35">
      <c r="M1556" s="101"/>
      <c r="N1556" s="101"/>
      <c r="O1556" s="101"/>
      <c r="P1556" s="101"/>
      <c r="Q1556" s="101"/>
      <c r="R1556" s="101"/>
      <c r="S1556" s="101"/>
      <c r="T1556" s="101"/>
      <c r="AE1556" s="101"/>
      <c r="AF1556" s="101"/>
      <c r="AG1556" s="101"/>
      <c r="AH1556" s="101"/>
      <c r="AI1556" s="101"/>
      <c r="AJ1556" s="101"/>
      <c r="AK1556" s="101"/>
      <c r="AL1556" s="101"/>
    </row>
    <row r="1557" spans="13:38" x14ac:dyDescent="0.35">
      <c r="M1557" s="101"/>
      <c r="N1557" s="101"/>
      <c r="O1557" s="101"/>
      <c r="P1557" s="101"/>
      <c r="Q1557" s="101"/>
      <c r="R1557" s="101"/>
      <c r="S1557" s="101"/>
      <c r="T1557" s="101"/>
      <c r="AE1557" s="101"/>
      <c r="AF1557" s="101"/>
      <c r="AG1557" s="101"/>
      <c r="AH1557" s="101"/>
      <c r="AI1557" s="101"/>
      <c r="AJ1557" s="101"/>
      <c r="AK1557" s="101"/>
      <c r="AL1557" s="101"/>
    </row>
    <row r="1558" spans="13:38" x14ac:dyDescent="0.35">
      <c r="M1558" s="101"/>
      <c r="N1558" s="101"/>
      <c r="O1558" s="101"/>
      <c r="P1558" s="101"/>
      <c r="Q1558" s="101"/>
      <c r="R1558" s="101"/>
      <c r="S1558" s="101"/>
      <c r="T1558" s="101"/>
      <c r="AE1558" s="101"/>
      <c r="AF1558" s="101"/>
      <c r="AG1558" s="101"/>
      <c r="AH1558" s="101"/>
      <c r="AI1558" s="101"/>
      <c r="AJ1558" s="101"/>
      <c r="AK1558" s="101"/>
      <c r="AL1558" s="101"/>
    </row>
    <row r="1559" spans="13:38" x14ac:dyDescent="0.35">
      <c r="M1559" s="101"/>
      <c r="N1559" s="101"/>
      <c r="O1559" s="101"/>
      <c r="P1559" s="101"/>
      <c r="Q1559" s="101"/>
      <c r="R1559" s="101"/>
      <c r="S1559" s="101"/>
      <c r="T1559" s="101"/>
      <c r="AE1559" s="101"/>
      <c r="AF1559" s="101"/>
      <c r="AG1559" s="101"/>
      <c r="AH1559" s="101"/>
      <c r="AI1559" s="101"/>
      <c r="AJ1559" s="101"/>
      <c r="AK1559" s="101"/>
      <c r="AL1559" s="101"/>
    </row>
    <row r="1560" spans="13:38" x14ac:dyDescent="0.35">
      <c r="M1560" s="101"/>
      <c r="N1560" s="101"/>
      <c r="O1560" s="101"/>
      <c r="P1560" s="101"/>
      <c r="Q1560" s="101"/>
      <c r="R1560" s="101"/>
      <c r="S1560" s="101"/>
      <c r="T1560" s="101"/>
      <c r="AE1560" s="101"/>
      <c r="AF1560" s="101"/>
      <c r="AG1560" s="101"/>
      <c r="AH1560" s="101"/>
      <c r="AI1560" s="101"/>
      <c r="AJ1560" s="101"/>
      <c r="AK1560" s="101"/>
      <c r="AL1560" s="101"/>
    </row>
    <row r="1561" spans="13:38" x14ac:dyDescent="0.35">
      <c r="M1561" s="101"/>
      <c r="N1561" s="101"/>
      <c r="O1561" s="101"/>
      <c r="P1561" s="101"/>
      <c r="Q1561" s="101"/>
      <c r="R1561" s="101"/>
      <c r="S1561" s="101"/>
      <c r="T1561" s="101"/>
      <c r="AE1561" s="101"/>
      <c r="AF1561" s="101"/>
      <c r="AG1561" s="101"/>
      <c r="AH1561" s="101"/>
      <c r="AI1561" s="101"/>
      <c r="AJ1561" s="101"/>
      <c r="AK1561" s="101"/>
      <c r="AL1561" s="101"/>
    </row>
    <row r="1562" spans="13:38" x14ac:dyDescent="0.35">
      <c r="M1562" s="101"/>
      <c r="N1562" s="101"/>
      <c r="O1562" s="101"/>
      <c r="P1562" s="101"/>
      <c r="Q1562" s="101"/>
      <c r="R1562" s="101"/>
      <c r="S1562" s="101"/>
      <c r="T1562" s="101"/>
      <c r="AE1562" s="101"/>
      <c r="AF1562" s="101"/>
      <c r="AG1562" s="101"/>
      <c r="AH1562" s="101"/>
      <c r="AI1562" s="101"/>
      <c r="AJ1562" s="101"/>
      <c r="AK1562" s="101"/>
      <c r="AL1562" s="101"/>
    </row>
    <row r="1563" spans="13:38" x14ac:dyDescent="0.35">
      <c r="M1563" s="101"/>
      <c r="N1563" s="101"/>
      <c r="O1563" s="101"/>
      <c r="P1563" s="101"/>
      <c r="Q1563" s="101"/>
      <c r="R1563" s="101"/>
      <c r="S1563" s="101"/>
      <c r="T1563" s="101"/>
      <c r="AE1563" s="101"/>
      <c r="AF1563" s="101"/>
      <c r="AG1563" s="101"/>
      <c r="AH1563" s="101"/>
      <c r="AI1563" s="101"/>
      <c r="AJ1563" s="101"/>
      <c r="AK1563" s="101"/>
      <c r="AL1563" s="101"/>
    </row>
    <row r="1564" spans="13:38" x14ac:dyDescent="0.35">
      <c r="M1564" s="101"/>
      <c r="N1564" s="101"/>
      <c r="O1564" s="101"/>
      <c r="P1564" s="101"/>
      <c r="Q1564" s="101"/>
      <c r="R1564" s="101"/>
      <c r="S1564" s="101"/>
      <c r="T1564" s="101"/>
      <c r="AE1564" s="101"/>
      <c r="AF1564" s="101"/>
      <c r="AG1564" s="101"/>
      <c r="AH1564" s="101"/>
      <c r="AI1564" s="101"/>
      <c r="AJ1564" s="101"/>
      <c r="AK1564" s="101"/>
      <c r="AL1564" s="101"/>
    </row>
    <row r="1565" spans="13:38" x14ac:dyDescent="0.35">
      <c r="M1565" s="101"/>
      <c r="N1565" s="101"/>
      <c r="O1565" s="101"/>
      <c r="P1565" s="101"/>
      <c r="Q1565" s="101"/>
      <c r="R1565" s="101"/>
      <c r="S1565" s="101"/>
      <c r="T1565" s="101"/>
      <c r="AE1565" s="101"/>
      <c r="AF1565" s="101"/>
      <c r="AG1565" s="101"/>
      <c r="AH1565" s="101"/>
      <c r="AI1565" s="101"/>
      <c r="AJ1565" s="101"/>
      <c r="AK1565" s="101"/>
      <c r="AL1565" s="101"/>
    </row>
    <row r="1566" spans="13:38" x14ac:dyDescent="0.35">
      <c r="M1566" s="101"/>
      <c r="N1566" s="101"/>
      <c r="O1566" s="101"/>
      <c r="P1566" s="101"/>
      <c r="Q1566" s="101"/>
      <c r="R1566" s="101"/>
      <c r="S1566" s="101"/>
      <c r="T1566" s="101"/>
      <c r="AE1566" s="101"/>
      <c r="AF1566" s="101"/>
      <c r="AG1566" s="101"/>
      <c r="AH1566" s="101"/>
      <c r="AI1566" s="101"/>
      <c r="AJ1566" s="101"/>
      <c r="AK1566" s="101"/>
      <c r="AL1566" s="101"/>
    </row>
    <row r="1567" spans="13:38" x14ac:dyDescent="0.35">
      <c r="M1567" s="101"/>
      <c r="N1567" s="101"/>
      <c r="O1567" s="101"/>
      <c r="P1567" s="101"/>
      <c r="Q1567" s="101"/>
      <c r="R1567" s="101"/>
      <c r="S1567" s="101"/>
      <c r="T1567" s="101"/>
      <c r="AE1567" s="101"/>
      <c r="AF1567" s="101"/>
      <c r="AG1567" s="101"/>
      <c r="AH1567" s="101"/>
      <c r="AI1567" s="101"/>
      <c r="AJ1567" s="101"/>
      <c r="AK1567" s="101"/>
      <c r="AL1567" s="101"/>
    </row>
    <row r="1568" spans="13:38" x14ac:dyDescent="0.35">
      <c r="M1568" s="101"/>
      <c r="N1568" s="101"/>
      <c r="O1568" s="101"/>
      <c r="P1568" s="101"/>
      <c r="Q1568" s="101"/>
      <c r="R1568" s="101"/>
      <c r="S1568" s="101"/>
      <c r="T1568" s="101"/>
      <c r="AE1568" s="101"/>
      <c r="AF1568" s="101"/>
      <c r="AG1568" s="101"/>
      <c r="AH1568" s="101"/>
      <c r="AI1568" s="101"/>
      <c r="AJ1568" s="101"/>
      <c r="AK1568" s="101"/>
      <c r="AL1568" s="101"/>
    </row>
    <row r="1569" spans="13:38" x14ac:dyDescent="0.35">
      <c r="M1569" s="101"/>
      <c r="N1569" s="101"/>
      <c r="O1569" s="101"/>
      <c r="P1569" s="101"/>
      <c r="Q1569" s="101"/>
      <c r="R1569" s="101"/>
      <c r="S1569" s="101"/>
      <c r="T1569" s="101"/>
      <c r="AE1569" s="101"/>
      <c r="AF1569" s="101"/>
      <c r="AG1569" s="101"/>
      <c r="AH1569" s="101"/>
      <c r="AI1569" s="101"/>
      <c r="AJ1569" s="101"/>
      <c r="AK1569" s="101"/>
      <c r="AL1569" s="101"/>
    </row>
    <row r="1570" spans="13:38" x14ac:dyDescent="0.35">
      <c r="M1570" s="101"/>
      <c r="N1570" s="101"/>
      <c r="O1570" s="101"/>
      <c r="P1570" s="101"/>
      <c r="Q1570" s="101"/>
      <c r="R1570" s="101"/>
      <c r="S1570" s="101"/>
      <c r="T1570" s="101"/>
      <c r="AE1570" s="101"/>
      <c r="AF1570" s="101"/>
      <c r="AG1570" s="101"/>
      <c r="AH1570" s="101"/>
      <c r="AI1570" s="101"/>
      <c r="AJ1570" s="101"/>
      <c r="AK1570" s="101"/>
      <c r="AL1570" s="101"/>
    </row>
    <row r="1571" spans="13:38" x14ac:dyDescent="0.35">
      <c r="M1571" s="101"/>
      <c r="N1571" s="101"/>
      <c r="O1571" s="101"/>
      <c r="P1571" s="101"/>
      <c r="Q1571" s="101"/>
      <c r="R1571" s="101"/>
      <c r="S1571" s="101"/>
      <c r="T1571" s="101"/>
      <c r="AE1571" s="101"/>
      <c r="AF1571" s="101"/>
      <c r="AG1571" s="101"/>
      <c r="AH1571" s="101"/>
      <c r="AI1571" s="101"/>
      <c r="AJ1571" s="101"/>
      <c r="AK1571" s="101"/>
      <c r="AL1571" s="101"/>
    </row>
    <row r="1572" spans="13:38" x14ac:dyDescent="0.35">
      <c r="M1572" s="101"/>
      <c r="N1572" s="101"/>
      <c r="O1572" s="101"/>
      <c r="P1572" s="101"/>
      <c r="Q1572" s="101"/>
      <c r="R1572" s="101"/>
      <c r="S1572" s="101"/>
      <c r="T1572" s="101"/>
      <c r="AE1572" s="101"/>
      <c r="AF1572" s="101"/>
      <c r="AG1572" s="101"/>
      <c r="AH1572" s="101"/>
      <c r="AI1572" s="101"/>
      <c r="AJ1572" s="101"/>
      <c r="AK1572" s="101"/>
      <c r="AL1572" s="101"/>
    </row>
    <row r="1573" spans="13:38" x14ac:dyDescent="0.35">
      <c r="M1573" s="101"/>
      <c r="N1573" s="101"/>
      <c r="O1573" s="101"/>
      <c r="P1573" s="101"/>
      <c r="Q1573" s="101"/>
      <c r="R1573" s="101"/>
      <c r="S1573" s="101"/>
      <c r="T1573" s="101"/>
      <c r="AE1573" s="101"/>
      <c r="AF1573" s="101"/>
      <c r="AG1573" s="101"/>
      <c r="AH1573" s="101"/>
      <c r="AI1573" s="101"/>
      <c r="AJ1573" s="101"/>
      <c r="AK1573" s="101"/>
      <c r="AL1573" s="101"/>
    </row>
    <row r="1574" spans="13:38" x14ac:dyDescent="0.35">
      <c r="M1574" s="101"/>
      <c r="N1574" s="101"/>
      <c r="O1574" s="101"/>
      <c r="P1574" s="101"/>
      <c r="Q1574" s="101"/>
      <c r="R1574" s="101"/>
      <c r="S1574" s="101"/>
      <c r="T1574" s="101"/>
      <c r="AE1574" s="101"/>
      <c r="AF1574" s="101"/>
      <c r="AG1574" s="101"/>
      <c r="AH1574" s="101"/>
      <c r="AI1574" s="101"/>
      <c r="AJ1574" s="101"/>
      <c r="AK1574" s="101"/>
      <c r="AL1574" s="101"/>
    </row>
    <row r="1575" spans="13:38" x14ac:dyDescent="0.35">
      <c r="M1575" s="101"/>
      <c r="N1575" s="101"/>
      <c r="O1575" s="101"/>
      <c r="P1575" s="101"/>
      <c r="Q1575" s="101"/>
      <c r="R1575" s="101"/>
      <c r="S1575" s="101"/>
      <c r="T1575" s="101"/>
      <c r="AE1575" s="101"/>
      <c r="AF1575" s="101"/>
      <c r="AG1575" s="101"/>
      <c r="AH1575" s="101"/>
      <c r="AI1575" s="101"/>
      <c r="AJ1575" s="101"/>
      <c r="AK1575" s="101"/>
      <c r="AL1575" s="101"/>
    </row>
    <row r="1576" spans="13:38" x14ac:dyDescent="0.35">
      <c r="M1576" s="101"/>
      <c r="N1576" s="101"/>
      <c r="O1576" s="101"/>
      <c r="P1576" s="101"/>
      <c r="Q1576" s="101"/>
      <c r="R1576" s="101"/>
      <c r="S1576" s="101"/>
      <c r="T1576" s="101"/>
      <c r="AE1576" s="101"/>
      <c r="AF1576" s="101"/>
      <c r="AG1576" s="101"/>
      <c r="AH1576" s="101"/>
      <c r="AI1576" s="101"/>
      <c r="AJ1576" s="101"/>
      <c r="AK1576" s="101"/>
      <c r="AL1576" s="101"/>
    </row>
    <row r="1577" spans="13:38" x14ac:dyDescent="0.35">
      <c r="M1577" s="101"/>
      <c r="N1577" s="101"/>
      <c r="O1577" s="101"/>
      <c r="P1577" s="101"/>
      <c r="Q1577" s="101"/>
      <c r="R1577" s="101"/>
      <c r="S1577" s="101"/>
      <c r="T1577" s="101"/>
      <c r="AE1577" s="101"/>
      <c r="AF1577" s="101"/>
      <c r="AG1577" s="101"/>
      <c r="AH1577" s="101"/>
      <c r="AI1577" s="101"/>
      <c r="AJ1577" s="101"/>
      <c r="AK1577" s="101"/>
      <c r="AL1577" s="101"/>
    </row>
    <row r="1578" spans="13:38" x14ac:dyDescent="0.35">
      <c r="M1578" s="101"/>
      <c r="N1578" s="101"/>
      <c r="O1578" s="101"/>
      <c r="P1578" s="101"/>
      <c r="Q1578" s="101"/>
      <c r="R1578" s="101"/>
      <c r="S1578" s="101"/>
      <c r="T1578" s="101"/>
      <c r="AE1578" s="101"/>
      <c r="AF1578" s="101"/>
      <c r="AG1578" s="101"/>
      <c r="AH1578" s="101"/>
      <c r="AI1578" s="101"/>
      <c r="AJ1578" s="101"/>
      <c r="AK1578" s="101"/>
      <c r="AL1578" s="101"/>
    </row>
    <row r="1579" spans="13:38" x14ac:dyDescent="0.35">
      <c r="M1579" s="101"/>
      <c r="N1579" s="101"/>
      <c r="O1579" s="101"/>
      <c r="P1579" s="101"/>
      <c r="Q1579" s="101"/>
      <c r="R1579" s="101"/>
      <c r="S1579" s="101"/>
      <c r="T1579" s="101"/>
      <c r="AE1579" s="101"/>
      <c r="AF1579" s="101"/>
      <c r="AG1579" s="101"/>
      <c r="AH1579" s="101"/>
      <c r="AI1579" s="101"/>
      <c r="AJ1579" s="101"/>
      <c r="AK1579" s="101"/>
      <c r="AL1579" s="101"/>
    </row>
    <row r="1580" spans="13:38" x14ac:dyDescent="0.35">
      <c r="M1580" s="101"/>
      <c r="N1580" s="101"/>
      <c r="O1580" s="101"/>
      <c r="P1580" s="101"/>
      <c r="Q1580" s="101"/>
      <c r="R1580" s="101"/>
      <c r="S1580" s="101"/>
      <c r="T1580" s="101"/>
      <c r="AE1580" s="101"/>
      <c r="AF1580" s="101"/>
      <c r="AG1580" s="101"/>
      <c r="AH1580" s="101"/>
      <c r="AI1580" s="101"/>
      <c r="AJ1580" s="101"/>
      <c r="AK1580" s="101"/>
      <c r="AL1580" s="101"/>
    </row>
    <row r="1581" spans="13:38" x14ac:dyDescent="0.35">
      <c r="M1581" s="101"/>
      <c r="N1581" s="101"/>
      <c r="O1581" s="101"/>
      <c r="P1581" s="101"/>
      <c r="Q1581" s="101"/>
      <c r="R1581" s="101"/>
      <c r="S1581" s="101"/>
      <c r="T1581" s="101"/>
      <c r="AE1581" s="101"/>
      <c r="AF1581" s="101"/>
      <c r="AG1581" s="101"/>
      <c r="AH1581" s="101"/>
      <c r="AI1581" s="101"/>
      <c r="AJ1581" s="101"/>
      <c r="AK1581" s="101"/>
      <c r="AL1581" s="101"/>
    </row>
    <row r="1582" spans="13:38" x14ac:dyDescent="0.35">
      <c r="M1582" s="101"/>
      <c r="N1582" s="101"/>
      <c r="O1582" s="101"/>
      <c r="P1582" s="101"/>
      <c r="Q1582" s="101"/>
      <c r="R1582" s="101"/>
      <c r="S1582" s="101"/>
      <c r="T1582" s="101"/>
      <c r="AE1582" s="101"/>
      <c r="AF1582" s="101"/>
      <c r="AG1582" s="101"/>
      <c r="AH1582" s="101"/>
      <c r="AI1582" s="101"/>
      <c r="AJ1582" s="101"/>
      <c r="AK1582" s="101"/>
      <c r="AL1582" s="101"/>
    </row>
    <row r="1583" spans="13:38" x14ac:dyDescent="0.35">
      <c r="M1583" s="101"/>
      <c r="N1583" s="101"/>
      <c r="O1583" s="101"/>
      <c r="P1583" s="101"/>
      <c r="Q1583" s="101"/>
      <c r="R1583" s="101"/>
      <c r="S1583" s="101"/>
      <c r="T1583" s="101"/>
      <c r="AE1583" s="101"/>
      <c r="AF1583" s="101"/>
      <c r="AG1583" s="101"/>
      <c r="AH1583" s="101"/>
      <c r="AI1583" s="101"/>
      <c r="AJ1583" s="101"/>
      <c r="AK1583" s="101"/>
      <c r="AL1583" s="101"/>
    </row>
    <row r="1584" spans="13:38" x14ac:dyDescent="0.35">
      <c r="M1584" s="101"/>
      <c r="N1584" s="101"/>
      <c r="O1584" s="101"/>
      <c r="P1584" s="101"/>
      <c r="Q1584" s="101"/>
      <c r="R1584" s="101"/>
      <c r="S1584" s="101"/>
      <c r="T1584" s="101"/>
      <c r="AE1584" s="101"/>
      <c r="AF1584" s="101"/>
      <c r="AG1584" s="101"/>
      <c r="AH1584" s="101"/>
      <c r="AI1584" s="101"/>
      <c r="AJ1584" s="101"/>
      <c r="AK1584" s="101"/>
      <c r="AL1584" s="101"/>
    </row>
    <row r="1585" spans="13:38" x14ac:dyDescent="0.35">
      <c r="M1585" s="101"/>
      <c r="N1585" s="101"/>
      <c r="O1585" s="101"/>
      <c r="P1585" s="101"/>
      <c r="Q1585" s="101"/>
      <c r="R1585" s="101"/>
      <c r="S1585" s="101"/>
      <c r="T1585" s="101"/>
      <c r="AE1585" s="101"/>
      <c r="AF1585" s="101"/>
      <c r="AG1585" s="101"/>
      <c r="AH1585" s="101"/>
      <c r="AI1585" s="101"/>
      <c r="AJ1585" s="101"/>
      <c r="AK1585" s="101"/>
      <c r="AL1585" s="101"/>
    </row>
    <row r="1586" spans="13:38" x14ac:dyDescent="0.35">
      <c r="M1586" s="101"/>
      <c r="N1586" s="101"/>
      <c r="O1586" s="101"/>
      <c r="P1586" s="101"/>
      <c r="Q1586" s="101"/>
      <c r="R1586" s="101"/>
      <c r="S1586" s="101"/>
      <c r="T1586" s="101"/>
      <c r="AE1586" s="101"/>
      <c r="AF1586" s="101"/>
      <c r="AG1586" s="101"/>
      <c r="AH1586" s="101"/>
      <c r="AI1586" s="101"/>
      <c r="AJ1586" s="101"/>
      <c r="AK1586" s="101"/>
      <c r="AL1586" s="101"/>
    </row>
    <row r="1587" spans="13:38" x14ac:dyDescent="0.35">
      <c r="M1587" s="101"/>
      <c r="N1587" s="101"/>
      <c r="O1587" s="101"/>
      <c r="P1587" s="101"/>
      <c r="Q1587" s="101"/>
      <c r="R1587" s="101"/>
      <c r="S1587" s="101"/>
      <c r="T1587" s="101"/>
      <c r="AE1587" s="101"/>
      <c r="AF1587" s="101"/>
      <c r="AG1587" s="101"/>
      <c r="AH1587" s="101"/>
      <c r="AI1587" s="101"/>
      <c r="AJ1587" s="101"/>
      <c r="AK1587" s="101"/>
      <c r="AL1587" s="101"/>
    </row>
    <row r="1588" spans="13:38" x14ac:dyDescent="0.35">
      <c r="M1588" s="101"/>
      <c r="N1588" s="101"/>
      <c r="O1588" s="101"/>
      <c r="P1588" s="101"/>
      <c r="Q1588" s="101"/>
      <c r="R1588" s="101"/>
      <c r="S1588" s="101"/>
      <c r="T1588" s="101"/>
      <c r="AE1588" s="101"/>
      <c r="AF1588" s="101"/>
      <c r="AG1588" s="101"/>
      <c r="AH1588" s="101"/>
      <c r="AI1588" s="101"/>
      <c r="AJ1588" s="101"/>
      <c r="AK1588" s="101"/>
      <c r="AL1588" s="101"/>
    </row>
    <row r="1589" spans="13:38" x14ac:dyDescent="0.35">
      <c r="M1589" s="101"/>
      <c r="N1589" s="101"/>
      <c r="O1589" s="101"/>
      <c r="P1589" s="101"/>
      <c r="Q1589" s="101"/>
      <c r="R1589" s="101"/>
      <c r="S1589" s="101"/>
      <c r="T1589" s="101"/>
      <c r="AE1589" s="101"/>
      <c r="AF1589" s="101"/>
      <c r="AG1589" s="101"/>
      <c r="AH1589" s="101"/>
      <c r="AI1589" s="101"/>
      <c r="AJ1589" s="101"/>
      <c r="AK1589" s="101"/>
      <c r="AL1589" s="101"/>
    </row>
    <row r="1590" spans="13:38" x14ac:dyDescent="0.35">
      <c r="M1590" s="101"/>
      <c r="N1590" s="101"/>
      <c r="O1590" s="101"/>
      <c r="P1590" s="101"/>
      <c r="Q1590" s="101"/>
      <c r="R1590" s="101"/>
      <c r="S1590" s="101"/>
      <c r="T1590" s="101"/>
      <c r="AE1590" s="101"/>
      <c r="AF1590" s="101"/>
      <c r="AG1590" s="101"/>
      <c r="AH1590" s="101"/>
      <c r="AI1590" s="101"/>
      <c r="AJ1590" s="101"/>
      <c r="AK1590" s="101"/>
      <c r="AL1590" s="101"/>
    </row>
    <row r="1591" spans="13:38" x14ac:dyDescent="0.35">
      <c r="M1591" s="101"/>
      <c r="N1591" s="101"/>
      <c r="O1591" s="101"/>
      <c r="P1591" s="101"/>
      <c r="Q1591" s="101"/>
      <c r="R1591" s="101"/>
      <c r="S1591" s="101"/>
      <c r="T1591" s="101"/>
      <c r="AE1591" s="101"/>
      <c r="AF1591" s="101"/>
      <c r="AG1591" s="101"/>
      <c r="AH1591" s="101"/>
      <c r="AI1591" s="101"/>
      <c r="AJ1591" s="101"/>
      <c r="AK1591" s="101"/>
      <c r="AL1591" s="101"/>
    </row>
    <row r="1592" spans="13:38" x14ac:dyDescent="0.35">
      <c r="M1592" s="101"/>
      <c r="N1592" s="101"/>
      <c r="O1592" s="101"/>
      <c r="P1592" s="101"/>
      <c r="Q1592" s="101"/>
      <c r="R1592" s="101"/>
      <c r="S1592" s="101"/>
      <c r="T1592" s="101"/>
      <c r="AE1592" s="101"/>
      <c r="AF1592" s="101"/>
      <c r="AG1592" s="101"/>
      <c r="AH1592" s="101"/>
      <c r="AI1592" s="101"/>
      <c r="AJ1592" s="101"/>
      <c r="AK1592" s="101"/>
      <c r="AL1592" s="101"/>
    </row>
    <row r="1593" spans="13:38" x14ac:dyDescent="0.35">
      <c r="M1593" s="101"/>
      <c r="N1593" s="101"/>
      <c r="O1593" s="101"/>
      <c r="P1593" s="101"/>
      <c r="Q1593" s="101"/>
      <c r="R1593" s="101"/>
      <c r="S1593" s="101"/>
      <c r="T1593" s="101"/>
      <c r="AE1593" s="101"/>
      <c r="AF1593" s="101"/>
      <c r="AG1593" s="101"/>
      <c r="AH1593" s="101"/>
      <c r="AI1593" s="101"/>
      <c r="AJ1593" s="101"/>
      <c r="AK1593" s="101"/>
      <c r="AL1593" s="101"/>
    </row>
    <row r="1594" spans="13:38" x14ac:dyDescent="0.35">
      <c r="M1594" s="101"/>
      <c r="N1594" s="101"/>
      <c r="O1594" s="101"/>
      <c r="P1594" s="101"/>
      <c r="Q1594" s="101"/>
      <c r="R1594" s="101"/>
      <c r="S1594" s="101"/>
      <c r="T1594" s="101"/>
      <c r="AE1594" s="101"/>
      <c r="AF1594" s="101"/>
      <c r="AG1594" s="101"/>
      <c r="AH1594" s="101"/>
      <c r="AI1594" s="101"/>
      <c r="AJ1594" s="101"/>
      <c r="AK1594" s="101"/>
      <c r="AL1594" s="101"/>
    </row>
    <row r="1595" spans="13:38" x14ac:dyDescent="0.35">
      <c r="M1595" s="101"/>
      <c r="N1595" s="101"/>
      <c r="O1595" s="101"/>
      <c r="P1595" s="101"/>
      <c r="Q1595" s="101"/>
      <c r="R1595" s="101"/>
      <c r="S1595" s="101"/>
      <c r="T1595" s="101"/>
      <c r="AE1595" s="101"/>
      <c r="AF1595" s="101"/>
      <c r="AG1595" s="101"/>
      <c r="AH1595" s="101"/>
      <c r="AI1595" s="101"/>
      <c r="AJ1595" s="101"/>
      <c r="AK1595" s="101"/>
      <c r="AL1595" s="101"/>
    </row>
    <row r="1596" spans="13:38" x14ac:dyDescent="0.35">
      <c r="M1596" s="101"/>
      <c r="N1596" s="101"/>
      <c r="O1596" s="101"/>
      <c r="P1596" s="101"/>
      <c r="Q1596" s="101"/>
      <c r="R1596" s="101"/>
      <c r="S1596" s="101"/>
      <c r="T1596" s="101"/>
      <c r="AE1596" s="101"/>
      <c r="AF1596" s="101"/>
      <c r="AG1596" s="101"/>
      <c r="AH1596" s="101"/>
      <c r="AI1596" s="101"/>
      <c r="AJ1596" s="101"/>
      <c r="AK1596" s="101"/>
      <c r="AL1596" s="101"/>
    </row>
    <row r="1597" spans="13:38" x14ac:dyDescent="0.35">
      <c r="M1597" s="101"/>
      <c r="N1597" s="101"/>
      <c r="O1597" s="101"/>
      <c r="P1597" s="101"/>
      <c r="Q1597" s="101"/>
      <c r="R1597" s="101"/>
      <c r="S1597" s="101"/>
      <c r="T1597" s="101"/>
      <c r="AE1597" s="101"/>
      <c r="AF1597" s="101"/>
      <c r="AG1597" s="101"/>
      <c r="AH1597" s="101"/>
      <c r="AI1597" s="101"/>
      <c r="AJ1597" s="101"/>
      <c r="AK1597" s="101"/>
      <c r="AL1597" s="101"/>
    </row>
    <row r="1598" spans="13:38" x14ac:dyDescent="0.35">
      <c r="M1598" s="101"/>
      <c r="N1598" s="101"/>
      <c r="O1598" s="101"/>
      <c r="P1598" s="101"/>
      <c r="Q1598" s="101"/>
      <c r="R1598" s="101"/>
      <c r="S1598" s="101"/>
      <c r="T1598" s="101"/>
      <c r="AE1598" s="101"/>
      <c r="AF1598" s="101"/>
      <c r="AG1598" s="101"/>
      <c r="AH1598" s="101"/>
      <c r="AI1598" s="101"/>
      <c r="AJ1598" s="101"/>
      <c r="AK1598" s="101"/>
      <c r="AL1598" s="101"/>
    </row>
    <row r="1599" spans="13:38" x14ac:dyDescent="0.35">
      <c r="M1599" s="101"/>
      <c r="N1599" s="101"/>
      <c r="O1599" s="101"/>
      <c r="P1599" s="101"/>
      <c r="Q1599" s="101"/>
      <c r="R1599" s="101"/>
      <c r="S1599" s="101"/>
      <c r="T1599" s="101"/>
      <c r="AE1599" s="101"/>
      <c r="AF1599" s="101"/>
      <c r="AG1599" s="101"/>
      <c r="AH1599" s="101"/>
      <c r="AI1599" s="101"/>
      <c r="AJ1599" s="101"/>
      <c r="AK1599" s="101"/>
      <c r="AL1599" s="101"/>
    </row>
    <row r="1600" spans="13:38" x14ac:dyDescent="0.35">
      <c r="M1600" s="101"/>
      <c r="N1600" s="101"/>
      <c r="O1600" s="101"/>
      <c r="P1600" s="101"/>
      <c r="Q1600" s="101"/>
      <c r="R1600" s="101"/>
      <c r="S1600" s="101"/>
      <c r="T1600" s="101"/>
      <c r="AE1600" s="101"/>
      <c r="AF1600" s="101"/>
      <c r="AG1600" s="101"/>
      <c r="AH1600" s="101"/>
      <c r="AI1600" s="101"/>
      <c r="AJ1600" s="101"/>
      <c r="AK1600" s="101"/>
      <c r="AL1600" s="101"/>
    </row>
    <row r="1601" spans="13:38" x14ac:dyDescent="0.35">
      <c r="M1601" s="101"/>
      <c r="N1601" s="101"/>
      <c r="O1601" s="101"/>
      <c r="P1601" s="101"/>
      <c r="Q1601" s="101"/>
      <c r="R1601" s="101"/>
      <c r="S1601" s="101"/>
      <c r="T1601" s="101"/>
      <c r="AE1601" s="101"/>
      <c r="AF1601" s="101"/>
      <c r="AG1601" s="101"/>
      <c r="AH1601" s="101"/>
      <c r="AI1601" s="101"/>
      <c r="AJ1601" s="101"/>
      <c r="AK1601" s="101"/>
      <c r="AL1601" s="101"/>
    </row>
    <row r="1602" spans="13:38" x14ac:dyDescent="0.35">
      <c r="M1602" s="101"/>
      <c r="N1602" s="101"/>
      <c r="O1602" s="101"/>
      <c r="P1602" s="101"/>
      <c r="Q1602" s="101"/>
      <c r="R1602" s="101"/>
      <c r="S1602" s="101"/>
      <c r="T1602" s="101"/>
      <c r="AE1602" s="101"/>
      <c r="AF1602" s="101"/>
      <c r="AG1602" s="101"/>
      <c r="AH1602" s="101"/>
      <c r="AI1602" s="101"/>
      <c r="AJ1602" s="101"/>
      <c r="AK1602" s="101"/>
      <c r="AL1602" s="101"/>
    </row>
    <row r="1603" spans="13:38" x14ac:dyDescent="0.35">
      <c r="M1603" s="101"/>
      <c r="N1603" s="101"/>
      <c r="O1603" s="101"/>
      <c r="P1603" s="101"/>
      <c r="Q1603" s="101"/>
      <c r="R1603" s="101"/>
      <c r="S1603" s="101"/>
      <c r="T1603" s="101"/>
      <c r="AE1603" s="101"/>
      <c r="AF1603" s="101"/>
      <c r="AG1603" s="101"/>
      <c r="AH1603" s="101"/>
      <c r="AI1603" s="101"/>
      <c r="AJ1603" s="101"/>
      <c r="AK1603" s="101"/>
      <c r="AL1603" s="101"/>
    </row>
    <row r="1604" spans="13:38" x14ac:dyDescent="0.35">
      <c r="M1604" s="101"/>
      <c r="N1604" s="101"/>
      <c r="O1604" s="101"/>
      <c r="P1604" s="101"/>
      <c r="Q1604" s="101"/>
      <c r="R1604" s="101"/>
      <c r="S1604" s="101"/>
      <c r="T1604" s="101"/>
      <c r="AE1604" s="101"/>
      <c r="AF1604" s="101"/>
      <c r="AG1604" s="101"/>
      <c r="AH1604" s="101"/>
      <c r="AI1604" s="101"/>
      <c r="AJ1604" s="101"/>
      <c r="AK1604" s="101"/>
      <c r="AL1604" s="101"/>
    </row>
    <row r="1605" spans="13:38" x14ac:dyDescent="0.35">
      <c r="M1605" s="101"/>
      <c r="N1605" s="101"/>
      <c r="O1605" s="101"/>
      <c r="P1605" s="101"/>
      <c r="Q1605" s="101"/>
      <c r="R1605" s="101"/>
      <c r="S1605" s="101"/>
      <c r="T1605" s="101"/>
      <c r="AE1605" s="101"/>
      <c r="AF1605" s="101"/>
      <c r="AG1605" s="101"/>
      <c r="AH1605" s="101"/>
      <c r="AI1605" s="101"/>
      <c r="AJ1605" s="101"/>
      <c r="AK1605" s="101"/>
      <c r="AL1605" s="101"/>
    </row>
    <row r="1606" spans="13:38" x14ac:dyDescent="0.35">
      <c r="M1606" s="101"/>
      <c r="N1606" s="101"/>
      <c r="O1606" s="101"/>
      <c r="P1606" s="101"/>
      <c r="Q1606" s="101"/>
      <c r="R1606" s="101"/>
      <c r="S1606" s="101"/>
      <c r="T1606" s="101"/>
      <c r="AE1606" s="101"/>
      <c r="AF1606" s="101"/>
      <c r="AG1606" s="101"/>
      <c r="AH1606" s="101"/>
      <c r="AI1606" s="101"/>
      <c r="AJ1606" s="101"/>
      <c r="AK1606" s="101"/>
      <c r="AL1606" s="101"/>
    </row>
    <row r="1607" spans="13:38" x14ac:dyDescent="0.35">
      <c r="M1607" s="101"/>
      <c r="N1607" s="101"/>
      <c r="O1607" s="101"/>
      <c r="P1607" s="101"/>
      <c r="Q1607" s="101"/>
      <c r="R1607" s="101"/>
      <c r="S1607" s="101"/>
      <c r="T1607" s="101"/>
      <c r="AE1607" s="101"/>
      <c r="AF1607" s="101"/>
      <c r="AG1607" s="101"/>
      <c r="AH1607" s="101"/>
      <c r="AI1607" s="101"/>
      <c r="AJ1607" s="101"/>
      <c r="AK1607" s="101"/>
      <c r="AL1607" s="101"/>
    </row>
    <row r="1608" spans="13:38" x14ac:dyDescent="0.35">
      <c r="M1608" s="101"/>
      <c r="N1608" s="101"/>
      <c r="O1608" s="101"/>
      <c r="P1608" s="101"/>
      <c r="Q1608" s="101"/>
      <c r="R1608" s="101"/>
      <c r="S1608" s="101"/>
      <c r="T1608" s="101"/>
      <c r="AE1608" s="101"/>
      <c r="AF1608" s="101"/>
      <c r="AG1608" s="101"/>
      <c r="AH1608" s="101"/>
      <c r="AI1608" s="101"/>
      <c r="AJ1608" s="101"/>
      <c r="AK1608" s="101"/>
      <c r="AL1608" s="101"/>
    </row>
    <row r="1609" spans="13:38" x14ac:dyDescent="0.35">
      <c r="M1609" s="101"/>
      <c r="N1609" s="101"/>
      <c r="O1609" s="101"/>
      <c r="P1609" s="101"/>
      <c r="Q1609" s="101"/>
      <c r="R1609" s="101"/>
      <c r="S1609" s="101"/>
      <c r="T1609" s="101"/>
      <c r="AE1609" s="101"/>
      <c r="AF1609" s="101"/>
      <c r="AG1609" s="101"/>
      <c r="AH1609" s="101"/>
      <c r="AI1609" s="101"/>
      <c r="AJ1609" s="101"/>
      <c r="AK1609" s="101"/>
      <c r="AL1609" s="101"/>
    </row>
    <row r="1610" spans="13:38" x14ac:dyDescent="0.35">
      <c r="M1610" s="101"/>
      <c r="N1610" s="101"/>
      <c r="O1610" s="101"/>
      <c r="P1610" s="101"/>
      <c r="Q1610" s="101"/>
      <c r="R1610" s="101"/>
      <c r="S1610" s="101"/>
      <c r="T1610" s="101"/>
      <c r="AE1610" s="101"/>
      <c r="AF1610" s="101"/>
      <c r="AG1610" s="101"/>
      <c r="AH1610" s="101"/>
      <c r="AI1610" s="101"/>
      <c r="AJ1610" s="101"/>
      <c r="AK1610" s="101"/>
      <c r="AL1610" s="101"/>
    </row>
    <row r="1611" spans="13:38" x14ac:dyDescent="0.35">
      <c r="M1611" s="101"/>
      <c r="N1611" s="101"/>
      <c r="O1611" s="101"/>
      <c r="P1611" s="101"/>
      <c r="Q1611" s="101"/>
      <c r="R1611" s="101"/>
      <c r="S1611" s="101"/>
      <c r="T1611" s="101"/>
      <c r="AE1611" s="101"/>
      <c r="AF1611" s="101"/>
      <c r="AG1611" s="101"/>
      <c r="AH1611" s="101"/>
      <c r="AI1611" s="101"/>
      <c r="AJ1611" s="101"/>
      <c r="AK1611" s="101"/>
      <c r="AL1611" s="101"/>
    </row>
    <row r="1612" spans="13:38" x14ac:dyDescent="0.35">
      <c r="M1612" s="101"/>
      <c r="N1612" s="101"/>
      <c r="O1612" s="101"/>
      <c r="P1612" s="101"/>
      <c r="Q1612" s="101"/>
      <c r="R1612" s="101"/>
      <c r="S1612" s="101"/>
      <c r="T1612" s="101"/>
      <c r="AE1612" s="101"/>
      <c r="AF1612" s="101"/>
      <c r="AG1612" s="101"/>
      <c r="AH1612" s="101"/>
      <c r="AI1612" s="101"/>
      <c r="AJ1612" s="101"/>
      <c r="AK1612" s="101"/>
      <c r="AL1612" s="101"/>
    </row>
    <row r="1613" spans="13:38" x14ac:dyDescent="0.35">
      <c r="M1613" s="101"/>
      <c r="N1613" s="101"/>
      <c r="O1613" s="101"/>
      <c r="P1613" s="101"/>
      <c r="Q1613" s="101"/>
      <c r="R1613" s="101"/>
      <c r="S1613" s="101"/>
      <c r="T1613" s="101"/>
      <c r="AE1613" s="101"/>
      <c r="AF1613" s="101"/>
      <c r="AG1613" s="101"/>
      <c r="AH1613" s="101"/>
      <c r="AI1613" s="101"/>
      <c r="AJ1613" s="101"/>
      <c r="AK1613" s="101"/>
      <c r="AL1613" s="101"/>
    </row>
    <row r="1614" spans="13:38" x14ac:dyDescent="0.35">
      <c r="M1614" s="101"/>
      <c r="N1614" s="101"/>
      <c r="O1614" s="101"/>
      <c r="P1614" s="101"/>
      <c r="Q1614" s="101"/>
      <c r="R1614" s="101"/>
      <c r="S1614" s="101"/>
      <c r="T1614" s="101"/>
      <c r="AE1614" s="101"/>
      <c r="AF1614" s="101"/>
      <c r="AG1614" s="101"/>
      <c r="AH1614" s="101"/>
      <c r="AI1614" s="101"/>
      <c r="AJ1614" s="101"/>
      <c r="AK1614" s="101"/>
      <c r="AL1614" s="101"/>
    </row>
    <row r="1615" spans="13:38" x14ac:dyDescent="0.35">
      <c r="M1615" s="101"/>
      <c r="N1615" s="101"/>
      <c r="O1615" s="101"/>
      <c r="P1615" s="101"/>
      <c r="Q1615" s="101"/>
      <c r="R1615" s="101"/>
      <c r="S1615" s="101"/>
      <c r="T1615" s="101"/>
      <c r="AE1615" s="101"/>
      <c r="AF1615" s="101"/>
      <c r="AG1615" s="101"/>
      <c r="AH1615" s="101"/>
      <c r="AI1615" s="101"/>
      <c r="AJ1615" s="101"/>
      <c r="AK1615" s="101"/>
      <c r="AL1615" s="101"/>
    </row>
    <row r="1616" spans="13:38" x14ac:dyDescent="0.35">
      <c r="M1616" s="101"/>
      <c r="N1616" s="101"/>
      <c r="O1616" s="101"/>
      <c r="P1616" s="101"/>
      <c r="Q1616" s="101"/>
      <c r="R1616" s="101"/>
      <c r="S1616" s="101"/>
      <c r="T1616" s="101"/>
      <c r="AE1616" s="101"/>
      <c r="AF1616" s="101"/>
      <c r="AG1616" s="101"/>
      <c r="AH1616" s="101"/>
      <c r="AI1616" s="101"/>
      <c r="AJ1616" s="101"/>
      <c r="AK1616" s="101"/>
      <c r="AL1616" s="101"/>
    </row>
    <row r="1617" spans="13:38" x14ac:dyDescent="0.35">
      <c r="M1617" s="101"/>
      <c r="N1617" s="101"/>
      <c r="O1617" s="101"/>
      <c r="P1617" s="101"/>
      <c r="Q1617" s="101"/>
      <c r="R1617" s="101"/>
      <c r="S1617" s="101"/>
      <c r="T1617" s="101"/>
      <c r="AE1617" s="101"/>
      <c r="AF1617" s="101"/>
      <c r="AG1617" s="101"/>
      <c r="AH1617" s="101"/>
      <c r="AI1617" s="101"/>
      <c r="AJ1617" s="101"/>
      <c r="AK1617" s="101"/>
      <c r="AL1617" s="101"/>
    </row>
    <row r="1618" spans="13:38" x14ac:dyDescent="0.35">
      <c r="M1618" s="101"/>
      <c r="N1618" s="101"/>
      <c r="O1618" s="101"/>
      <c r="P1618" s="101"/>
      <c r="Q1618" s="101"/>
      <c r="R1618" s="101"/>
      <c r="S1618" s="101"/>
      <c r="T1618" s="101"/>
      <c r="AE1618" s="101"/>
      <c r="AF1618" s="101"/>
      <c r="AG1618" s="101"/>
      <c r="AH1618" s="101"/>
      <c r="AI1618" s="101"/>
      <c r="AJ1618" s="101"/>
      <c r="AK1618" s="101"/>
      <c r="AL1618" s="101"/>
    </row>
    <row r="1619" spans="13:38" x14ac:dyDescent="0.35">
      <c r="M1619" s="101"/>
      <c r="N1619" s="101"/>
      <c r="O1619" s="101"/>
      <c r="P1619" s="101"/>
      <c r="Q1619" s="101"/>
      <c r="R1619" s="101"/>
      <c r="S1619" s="101"/>
      <c r="T1619" s="101"/>
      <c r="AE1619" s="101"/>
      <c r="AF1619" s="101"/>
      <c r="AG1619" s="101"/>
      <c r="AH1619" s="101"/>
      <c r="AI1619" s="101"/>
      <c r="AJ1619" s="101"/>
      <c r="AK1619" s="101"/>
      <c r="AL1619" s="101"/>
    </row>
    <row r="1620" spans="13:38" x14ac:dyDescent="0.35">
      <c r="M1620" s="101"/>
      <c r="N1620" s="101"/>
      <c r="O1620" s="101"/>
      <c r="P1620" s="101"/>
      <c r="Q1620" s="101"/>
      <c r="R1620" s="101"/>
      <c r="S1620" s="101"/>
      <c r="T1620" s="101"/>
      <c r="AE1620" s="101"/>
      <c r="AF1620" s="101"/>
      <c r="AG1620" s="101"/>
      <c r="AH1620" s="101"/>
      <c r="AI1620" s="101"/>
      <c r="AJ1620" s="101"/>
      <c r="AK1620" s="101"/>
      <c r="AL1620" s="101"/>
    </row>
    <row r="1621" spans="13:38" x14ac:dyDescent="0.35">
      <c r="M1621" s="101"/>
      <c r="N1621" s="101"/>
      <c r="O1621" s="101"/>
      <c r="P1621" s="101"/>
      <c r="Q1621" s="101"/>
      <c r="R1621" s="101"/>
      <c r="S1621" s="101"/>
      <c r="T1621" s="101"/>
      <c r="AE1621" s="101"/>
      <c r="AF1621" s="101"/>
      <c r="AG1621" s="101"/>
      <c r="AH1621" s="101"/>
      <c r="AI1621" s="101"/>
      <c r="AJ1621" s="101"/>
      <c r="AK1621" s="101"/>
      <c r="AL1621" s="101"/>
    </row>
    <row r="1622" spans="13:38" x14ac:dyDescent="0.35">
      <c r="M1622" s="101"/>
      <c r="N1622" s="101"/>
      <c r="O1622" s="101"/>
      <c r="P1622" s="101"/>
      <c r="Q1622" s="101"/>
      <c r="R1622" s="101"/>
      <c r="S1622" s="101"/>
      <c r="T1622" s="101"/>
      <c r="AE1622" s="101"/>
      <c r="AF1622" s="101"/>
      <c r="AG1622" s="101"/>
      <c r="AH1622" s="101"/>
      <c r="AI1622" s="101"/>
      <c r="AJ1622" s="101"/>
      <c r="AK1622" s="101"/>
      <c r="AL1622" s="101"/>
    </row>
    <row r="1623" spans="13:38" x14ac:dyDescent="0.35">
      <c r="M1623" s="101"/>
      <c r="N1623" s="101"/>
      <c r="O1623" s="101"/>
      <c r="P1623" s="101"/>
      <c r="Q1623" s="101"/>
      <c r="R1623" s="101"/>
      <c r="S1623" s="101"/>
      <c r="T1623" s="101"/>
      <c r="AE1623" s="101"/>
      <c r="AF1623" s="101"/>
      <c r="AG1623" s="101"/>
      <c r="AH1623" s="101"/>
      <c r="AI1623" s="101"/>
      <c r="AJ1623" s="101"/>
      <c r="AK1623" s="101"/>
      <c r="AL1623" s="101"/>
    </row>
    <row r="1624" spans="13:38" x14ac:dyDescent="0.35">
      <c r="M1624" s="101"/>
      <c r="N1624" s="101"/>
      <c r="O1624" s="101"/>
      <c r="P1624" s="101"/>
      <c r="Q1624" s="101"/>
      <c r="R1624" s="101"/>
      <c r="S1624" s="101"/>
      <c r="T1624" s="101"/>
      <c r="AE1624" s="101"/>
      <c r="AF1624" s="101"/>
      <c r="AG1624" s="101"/>
      <c r="AH1624" s="101"/>
      <c r="AI1624" s="101"/>
      <c r="AJ1624" s="101"/>
      <c r="AK1624" s="101"/>
      <c r="AL1624" s="101"/>
    </row>
    <row r="1625" spans="13:38" x14ac:dyDescent="0.35">
      <c r="M1625" s="101"/>
      <c r="N1625" s="101"/>
      <c r="O1625" s="101"/>
      <c r="P1625" s="101"/>
      <c r="Q1625" s="101"/>
      <c r="R1625" s="101"/>
      <c r="S1625" s="101"/>
      <c r="T1625" s="101"/>
      <c r="AE1625" s="101"/>
      <c r="AF1625" s="101"/>
      <c r="AG1625" s="101"/>
      <c r="AH1625" s="101"/>
      <c r="AI1625" s="101"/>
      <c r="AJ1625" s="101"/>
      <c r="AK1625" s="101"/>
      <c r="AL1625" s="101"/>
    </row>
    <row r="1626" spans="13:38" x14ac:dyDescent="0.35">
      <c r="M1626" s="101"/>
      <c r="N1626" s="101"/>
      <c r="O1626" s="101"/>
      <c r="P1626" s="101"/>
      <c r="Q1626" s="101"/>
      <c r="R1626" s="101"/>
      <c r="S1626" s="101"/>
      <c r="T1626" s="101"/>
      <c r="AE1626" s="101"/>
      <c r="AF1626" s="101"/>
      <c r="AG1626" s="101"/>
      <c r="AH1626" s="101"/>
      <c r="AI1626" s="101"/>
      <c r="AJ1626" s="101"/>
      <c r="AK1626" s="101"/>
      <c r="AL1626" s="101"/>
    </row>
    <row r="1627" spans="13:38" x14ac:dyDescent="0.35">
      <c r="M1627" s="101"/>
      <c r="N1627" s="101"/>
      <c r="O1627" s="101"/>
      <c r="P1627" s="101"/>
      <c r="Q1627" s="101"/>
      <c r="R1627" s="101"/>
      <c r="S1627" s="101"/>
      <c r="T1627" s="101"/>
      <c r="AE1627" s="101"/>
      <c r="AF1627" s="101"/>
      <c r="AG1627" s="101"/>
      <c r="AH1627" s="101"/>
      <c r="AI1627" s="101"/>
      <c r="AJ1627" s="101"/>
      <c r="AK1627" s="101"/>
      <c r="AL1627" s="101"/>
    </row>
    <row r="1628" spans="13:38" x14ac:dyDescent="0.35">
      <c r="M1628" s="101"/>
      <c r="N1628" s="101"/>
      <c r="O1628" s="101"/>
      <c r="P1628" s="101"/>
      <c r="Q1628" s="101"/>
      <c r="R1628" s="101"/>
      <c r="S1628" s="101"/>
      <c r="T1628" s="101"/>
      <c r="AE1628" s="101"/>
      <c r="AF1628" s="101"/>
      <c r="AG1628" s="101"/>
      <c r="AH1628" s="101"/>
      <c r="AI1628" s="101"/>
      <c r="AJ1628" s="101"/>
      <c r="AK1628" s="101"/>
      <c r="AL1628" s="101"/>
    </row>
    <row r="1629" spans="13:38" x14ac:dyDescent="0.35">
      <c r="M1629" s="101"/>
      <c r="N1629" s="101"/>
      <c r="O1629" s="101"/>
      <c r="P1629" s="101"/>
      <c r="Q1629" s="101"/>
      <c r="R1629" s="101"/>
      <c r="S1629" s="101"/>
      <c r="T1629" s="101"/>
      <c r="AE1629" s="101"/>
      <c r="AF1629" s="101"/>
      <c r="AG1629" s="101"/>
      <c r="AH1629" s="101"/>
      <c r="AI1629" s="101"/>
      <c r="AJ1629" s="101"/>
      <c r="AK1629" s="101"/>
      <c r="AL1629" s="101"/>
    </row>
    <row r="1630" spans="13:38" x14ac:dyDescent="0.35">
      <c r="M1630" s="101"/>
      <c r="N1630" s="101"/>
      <c r="O1630" s="101"/>
      <c r="P1630" s="101"/>
      <c r="Q1630" s="101"/>
      <c r="R1630" s="101"/>
      <c r="S1630" s="101"/>
      <c r="T1630" s="101"/>
      <c r="AE1630" s="101"/>
      <c r="AF1630" s="101"/>
      <c r="AG1630" s="101"/>
      <c r="AH1630" s="101"/>
      <c r="AI1630" s="101"/>
      <c r="AJ1630" s="101"/>
      <c r="AK1630" s="101"/>
      <c r="AL1630" s="101"/>
    </row>
    <row r="1631" spans="13:38" x14ac:dyDescent="0.35">
      <c r="M1631" s="101"/>
      <c r="N1631" s="101"/>
      <c r="O1631" s="101"/>
      <c r="P1631" s="101"/>
      <c r="Q1631" s="101"/>
      <c r="R1631" s="101"/>
      <c r="S1631" s="101"/>
      <c r="T1631" s="101"/>
      <c r="AE1631" s="101"/>
      <c r="AF1631" s="101"/>
      <c r="AG1631" s="101"/>
      <c r="AH1631" s="101"/>
      <c r="AI1631" s="101"/>
      <c r="AJ1631" s="101"/>
      <c r="AK1631" s="101"/>
      <c r="AL1631" s="101"/>
    </row>
    <row r="1632" spans="13:38" x14ac:dyDescent="0.35">
      <c r="M1632" s="101"/>
      <c r="N1632" s="101"/>
      <c r="O1632" s="101"/>
      <c r="P1632" s="101"/>
      <c r="Q1632" s="101"/>
      <c r="R1632" s="101"/>
      <c r="S1632" s="101"/>
      <c r="T1632" s="101"/>
      <c r="AE1632" s="101"/>
      <c r="AF1632" s="101"/>
      <c r="AG1632" s="101"/>
      <c r="AH1632" s="101"/>
      <c r="AI1632" s="101"/>
      <c r="AJ1632" s="101"/>
      <c r="AK1632" s="101"/>
      <c r="AL1632" s="101"/>
    </row>
    <row r="1633" spans="13:38" x14ac:dyDescent="0.35">
      <c r="M1633" s="101"/>
      <c r="N1633" s="101"/>
      <c r="O1633" s="101"/>
      <c r="P1633" s="101"/>
      <c r="Q1633" s="101"/>
      <c r="R1633" s="101"/>
      <c r="S1633" s="101"/>
      <c r="T1633" s="101"/>
      <c r="AE1633" s="101"/>
      <c r="AF1633" s="101"/>
      <c r="AG1633" s="101"/>
      <c r="AH1633" s="101"/>
      <c r="AI1633" s="101"/>
      <c r="AJ1633" s="101"/>
      <c r="AK1633" s="101"/>
      <c r="AL1633" s="101"/>
    </row>
    <row r="1634" spans="13:38" x14ac:dyDescent="0.35">
      <c r="M1634" s="101"/>
      <c r="N1634" s="101"/>
      <c r="O1634" s="101"/>
      <c r="P1634" s="101"/>
      <c r="Q1634" s="101"/>
      <c r="R1634" s="101"/>
      <c r="S1634" s="101"/>
      <c r="T1634" s="101"/>
      <c r="AE1634" s="101"/>
      <c r="AF1634" s="101"/>
      <c r="AG1634" s="101"/>
      <c r="AH1634" s="101"/>
      <c r="AI1634" s="101"/>
      <c r="AJ1634" s="101"/>
      <c r="AK1634" s="101"/>
      <c r="AL1634" s="101"/>
    </row>
    <row r="1635" spans="13:38" x14ac:dyDescent="0.35">
      <c r="M1635" s="101"/>
      <c r="N1635" s="101"/>
      <c r="O1635" s="101"/>
      <c r="P1635" s="101"/>
      <c r="Q1635" s="101"/>
      <c r="R1635" s="101"/>
      <c r="S1635" s="101"/>
      <c r="T1635" s="101"/>
      <c r="AE1635" s="101"/>
      <c r="AF1635" s="101"/>
      <c r="AG1635" s="101"/>
      <c r="AH1635" s="101"/>
      <c r="AI1635" s="101"/>
      <c r="AJ1635" s="101"/>
      <c r="AK1635" s="101"/>
      <c r="AL1635" s="101"/>
    </row>
    <row r="1636" spans="13:38" x14ac:dyDescent="0.35">
      <c r="M1636" s="101"/>
      <c r="N1636" s="101"/>
      <c r="O1636" s="101"/>
      <c r="P1636" s="101"/>
      <c r="Q1636" s="101"/>
      <c r="R1636" s="101"/>
      <c r="S1636" s="101"/>
      <c r="T1636" s="101"/>
      <c r="AE1636" s="101"/>
      <c r="AF1636" s="101"/>
      <c r="AG1636" s="101"/>
      <c r="AH1636" s="101"/>
      <c r="AI1636" s="101"/>
      <c r="AJ1636" s="101"/>
      <c r="AK1636" s="101"/>
      <c r="AL1636" s="101"/>
    </row>
    <row r="1637" spans="13:38" x14ac:dyDescent="0.35">
      <c r="M1637" s="101"/>
      <c r="N1637" s="101"/>
      <c r="O1637" s="101"/>
      <c r="P1637" s="101"/>
      <c r="Q1637" s="101"/>
      <c r="R1637" s="101"/>
      <c r="S1637" s="101"/>
      <c r="T1637" s="101"/>
      <c r="AE1637" s="101"/>
      <c r="AF1637" s="101"/>
      <c r="AG1637" s="101"/>
      <c r="AH1637" s="101"/>
      <c r="AI1637" s="101"/>
      <c r="AJ1637" s="101"/>
      <c r="AK1637" s="101"/>
      <c r="AL1637" s="101"/>
    </row>
    <row r="1638" spans="13:38" x14ac:dyDescent="0.35">
      <c r="M1638" s="101"/>
      <c r="N1638" s="101"/>
      <c r="O1638" s="101"/>
      <c r="P1638" s="101"/>
      <c r="Q1638" s="101"/>
      <c r="R1638" s="101"/>
      <c r="S1638" s="101"/>
      <c r="T1638" s="101"/>
      <c r="AE1638" s="101"/>
      <c r="AF1638" s="101"/>
      <c r="AG1638" s="101"/>
      <c r="AH1638" s="101"/>
      <c r="AI1638" s="101"/>
      <c r="AJ1638" s="101"/>
      <c r="AK1638" s="101"/>
      <c r="AL1638" s="101"/>
    </row>
    <row r="1639" spans="13:38" x14ac:dyDescent="0.35">
      <c r="M1639" s="101"/>
      <c r="N1639" s="101"/>
      <c r="O1639" s="101"/>
      <c r="P1639" s="101"/>
      <c r="Q1639" s="101"/>
      <c r="R1639" s="101"/>
      <c r="S1639" s="101"/>
      <c r="T1639" s="101"/>
      <c r="AE1639" s="101"/>
      <c r="AF1639" s="101"/>
      <c r="AG1639" s="101"/>
      <c r="AH1639" s="101"/>
      <c r="AI1639" s="101"/>
      <c r="AJ1639" s="101"/>
      <c r="AK1639" s="101"/>
      <c r="AL1639" s="101"/>
    </row>
    <row r="1640" spans="13:38" x14ac:dyDescent="0.35">
      <c r="M1640" s="101"/>
      <c r="N1640" s="101"/>
      <c r="O1640" s="101"/>
      <c r="P1640" s="101"/>
      <c r="Q1640" s="101"/>
      <c r="R1640" s="101"/>
      <c r="S1640" s="101"/>
      <c r="T1640" s="101"/>
      <c r="AE1640" s="101"/>
      <c r="AF1640" s="101"/>
      <c r="AG1640" s="101"/>
      <c r="AH1640" s="101"/>
      <c r="AI1640" s="101"/>
      <c r="AJ1640" s="101"/>
      <c r="AK1640" s="101"/>
      <c r="AL1640" s="101"/>
    </row>
    <row r="1641" spans="13:38" x14ac:dyDescent="0.35">
      <c r="M1641" s="101"/>
      <c r="N1641" s="101"/>
      <c r="O1641" s="101"/>
      <c r="P1641" s="101"/>
      <c r="Q1641" s="101"/>
      <c r="R1641" s="101"/>
      <c r="S1641" s="101"/>
      <c r="T1641" s="101"/>
      <c r="AE1641" s="101"/>
      <c r="AF1641" s="101"/>
      <c r="AG1641" s="101"/>
      <c r="AH1641" s="101"/>
      <c r="AI1641" s="101"/>
      <c r="AJ1641" s="101"/>
      <c r="AK1641" s="101"/>
      <c r="AL1641" s="101"/>
    </row>
    <row r="1642" spans="13:38" x14ac:dyDescent="0.35">
      <c r="M1642" s="101"/>
      <c r="N1642" s="101"/>
      <c r="O1642" s="101"/>
      <c r="P1642" s="101"/>
      <c r="Q1642" s="101"/>
      <c r="R1642" s="101"/>
      <c r="S1642" s="101"/>
      <c r="T1642" s="101"/>
      <c r="AE1642" s="101"/>
      <c r="AF1642" s="101"/>
      <c r="AG1642" s="101"/>
      <c r="AH1642" s="101"/>
      <c r="AI1642" s="101"/>
      <c r="AJ1642" s="101"/>
      <c r="AK1642" s="101"/>
      <c r="AL1642" s="101"/>
    </row>
    <row r="1643" spans="13:38" x14ac:dyDescent="0.35">
      <c r="M1643" s="101"/>
      <c r="N1643" s="101"/>
      <c r="O1643" s="101"/>
      <c r="P1643" s="101"/>
      <c r="Q1643" s="101"/>
      <c r="R1643" s="101"/>
      <c r="S1643" s="101"/>
      <c r="T1643" s="101"/>
      <c r="AE1643" s="101"/>
      <c r="AF1643" s="101"/>
      <c r="AG1643" s="101"/>
      <c r="AH1643" s="101"/>
      <c r="AI1643" s="101"/>
      <c r="AJ1643" s="101"/>
      <c r="AK1643" s="101"/>
      <c r="AL1643" s="101"/>
    </row>
    <row r="1644" spans="13:38" x14ac:dyDescent="0.35">
      <c r="M1644" s="101"/>
      <c r="N1644" s="101"/>
      <c r="O1644" s="101"/>
      <c r="P1644" s="101"/>
      <c r="Q1644" s="101"/>
      <c r="R1644" s="101"/>
      <c r="S1644" s="101"/>
      <c r="T1644" s="101"/>
      <c r="AE1644" s="101"/>
      <c r="AF1644" s="101"/>
      <c r="AG1644" s="101"/>
      <c r="AH1644" s="101"/>
      <c r="AI1644" s="101"/>
      <c r="AJ1644" s="101"/>
      <c r="AK1644" s="101"/>
      <c r="AL1644" s="101"/>
    </row>
    <row r="1645" spans="13:38" x14ac:dyDescent="0.35">
      <c r="M1645" s="101"/>
      <c r="N1645" s="101"/>
      <c r="O1645" s="101"/>
      <c r="P1645" s="101"/>
      <c r="Q1645" s="101"/>
      <c r="R1645" s="101"/>
      <c r="S1645" s="101"/>
      <c r="T1645" s="101"/>
      <c r="AE1645" s="101"/>
      <c r="AF1645" s="101"/>
      <c r="AG1645" s="101"/>
      <c r="AH1645" s="101"/>
      <c r="AI1645" s="101"/>
      <c r="AJ1645" s="101"/>
      <c r="AK1645" s="101"/>
      <c r="AL1645" s="101"/>
    </row>
    <row r="1646" spans="13:38" x14ac:dyDescent="0.35">
      <c r="M1646" s="101"/>
      <c r="N1646" s="101"/>
      <c r="O1646" s="101"/>
      <c r="P1646" s="101"/>
      <c r="Q1646" s="101"/>
      <c r="R1646" s="101"/>
      <c r="S1646" s="101"/>
      <c r="T1646" s="101"/>
      <c r="AE1646" s="101"/>
      <c r="AF1646" s="101"/>
      <c r="AG1646" s="101"/>
      <c r="AH1646" s="101"/>
      <c r="AI1646" s="101"/>
      <c r="AJ1646" s="101"/>
      <c r="AK1646" s="101"/>
      <c r="AL1646" s="101"/>
    </row>
    <row r="1647" spans="13:38" x14ac:dyDescent="0.35">
      <c r="M1647" s="101"/>
      <c r="N1647" s="101"/>
      <c r="O1647" s="101"/>
      <c r="P1647" s="101"/>
      <c r="Q1647" s="101"/>
      <c r="R1647" s="101"/>
      <c r="S1647" s="101"/>
      <c r="T1647" s="101"/>
      <c r="AE1647" s="101"/>
      <c r="AF1647" s="101"/>
      <c r="AG1647" s="101"/>
      <c r="AH1647" s="101"/>
      <c r="AI1647" s="101"/>
      <c r="AJ1647" s="101"/>
      <c r="AK1647" s="101"/>
      <c r="AL1647" s="101"/>
    </row>
    <row r="1648" spans="13:38" x14ac:dyDescent="0.35">
      <c r="M1648" s="101"/>
      <c r="N1648" s="101"/>
      <c r="O1648" s="101"/>
      <c r="P1648" s="101"/>
      <c r="Q1648" s="101"/>
      <c r="R1648" s="101"/>
      <c r="S1648" s="101"/>
      <c r="T1648" s="101"/>
      <c r="AE1648" s="101"/>
      <c r="AF1648" s="101"/>
      <c r="AG1648" s="101"/>
      <c r="AH1648" s="101"/>
      <c r="AI1648" s="101"/>
      <c r="AJ1648" s="101"/>
      <c r="AK1648" s="101"/>
      <c r="AL1648" s="101"/>
    </row>
    <row r="1649" spans="13:38" x14ac:dyDescent="0.35">
      <c r="M1649" s="101"/>
      <c r="N1649" s="101"/>
      <c r="O1649" s="101"/>
      <c r="P1649" s="101"/>
      <c r="Q1649" s="101"/>
      <c r="R1649" s="101"/>
      <c r="S1649" s="101"/>
      <c r="T1649" s="101"/>
      <c r="AE1649" s="101"/>
      <c r="AF1649" s="101"/>
      <c r="AG1649" s="101"/>
      <c r="AH1649" s="101"/>
      <c r="AI1649" s="101"/>
      <c r="AJ1649" s="101"/>
      <c r="AK1649" s="101"/>
      <c r="AL1649" s="101"/>
    </row>
    <row r="1650" spans="13:38" x14ac:dyDescent="0.35">
      <c r="M1650" s="101"/>
      <c r="N1650" s="101"/>
      <c r="O1650" s="101"/>
      <c r="P1650" s="101"/>
      <c r="Q1650" s="101"/>
      <c r="R1650" s="101"/>
      <c r="S1650" s="101"/>
      <c r="T1650" s="101"/>
      <c r="AE1650" s="101"/>
      <c r="AF1650" s="101"/>
      <c r="AG1650" s="101"/>
      <c r="AH1650" s="101"/>
      <c r="AI1650" s="101"/>
      <c r="AJ1650" s="101"/>
      <c r="AK1650" s="101"/>
      <c r="AL1650" s="101"/>
    </row>
    <row r="1651" spans="13:38" x14ac:dyDescent="0.35">
      <c r="M1651" s="101"/>
      <c r="N1651" s="101"/>
      <c r="O1651" s="101"/>
      <c r="P1651" s="101"/>
      <c r="Q1651" s="101"/>
      <c r="R1651" s="101"/>
      <c r="S1651" s="101"/>
      <c r="T1651" s="101"/>
      <c r="AE1651" s="101"/>
      <c r="AF1651" s="101"/>
      <c r="AG1651" s="101"/>
      <c r="AH1651" s="101"/>
      <c r="AI1651" s="101"/>
      <c r="AJ1651" s="101"/>
      <c r="AK1651" s="101"/>
      <c r="AL1651" s="101"/>
    </row>
    <row r="1652" spans="13:38" x14ac:dyDescent="0.35">
      <c r="M1652" s="101"/>
      <c r="N1652" s="101"/>
      <c r="O1652" s="101"/>
      <c r="P1652" s="101"/>
      <c r="Q1652" s="101"/>
      <c r="R1652" s="101"/>
      <c r="S1652" s="101"/>
      <c r="T1652" s="101"/>
      <c r="AE1652" s="101"/>
      <c r="AF1652" s="101"/>
      <c r="AG1652" s="101"/>
      <c r="AH1652" s="101"/>
      <c r="AI1652" s="101"/>
      <c r="AJ1652" s="101"/>
      <c r="AK1652" s="101"/>
      <c r="AL1652" s="101"/>
    </row>
    <row r="1653" spans="13:38" x14ac:dyDescent="0.35">
      <c r="M1653" s="101"/>
      <c r="N1653" s="101"/>
      <c r="O1653" s="101"/>
      <c r="P1653" s="101"/>
      <c r="Q1653" s="101"/>
      <c r="R1653" s="101"/>
      <c r="S1653" s="101"/>
      <c r="T1653" s="101"/>
      <c r="AE1653" s="101"/>
      <c r="AF1653" s="101"/>
      <c r="AG1653" s="101"/>
      <c r="AH1653" s="101"/>
      <c r="AI1653" s="101"/>
      <c r="AJ1653" s="101"/>
      <c r="AK1653" s="101"/>
      <c r="AL1653" s="101"/>
    </row>
    <row r="1654" spans="13:38" x14ac:dyDescent="0.35">
      <c r="M1654" s="101"/>
      <c r="N1654" s="101"/>
      <c r="O1654" s="101"/>
      <c r="P1654" s="101"/>
      <c r="Q1654" s="101"/>
      <c r="R1654" s="101"/>
      <c r="S1654" s="101"/>
      <c r="T1654" s="101"/>
      <c r="AE1654" s="101"/>
      <c r="AF1654" s="101"/>
      <c r="AG1654" s="101"/>
      <c r="AH1654" s="101"/>
      <c r="AI1654" s="101"/>
      <c r="AJ1654" s="101"/>
      <c r="AK1654" s="101"/>
      <c r="AL1654" s="101"/>
    </row>
    <row r="1655" spans="13:38" x14ac:dyDescent="0.35">
      <c r="M1655" s="101"/>
      <c r="N1655" s="101"/>
      <c r="O1655" s="101"/>
      <c r="P1655" s="101"/>
      <c r="Q1655" s="101"/>
      <c r="R1655" s="101"/>
      <c r="S1655" s="101"/>
      <c r="T1655" s="101"/>
      <c r="AE1655" s="101"/>
      <c r="AF1655" s="101"/>
      <c r="AG1655" s="101"/>
      <c r="AH1655" s="101"/>
      <c r="AI1655" s="101"/>
      <c r="AJ1655" s="101"/>
      <c r="AK1655" s="101"/>
      <c r="AL1655" s="101"/>
    </row>
    <row r="1656" spans="13:38" x14ac:dyDescent="0.35">
      <c r="M1656" s="101"/>
      <c r="N1656" s="101"/>
      <c r="O1656" s="101"/>
      <c r="P1656" s="101"/>
      <c r="Q1656" s="101"/>
      <c r="R1656" s="101"/>
      <c r="S1656" s="101"/>
      <c r="T1656" s="101"/>
      <c r="AE1656" s="101"/>
      <c r="AF1656" s="101"/>
      <c r="AG1656" s="101"/>
      <c r="AH1656" s="101"/>
      <c r="AI1656" s="101"/>
      <c r="AJ1656" s="101"/>
      <c r="AK1656" s="101"/>
      <c r="AL1656" s="101"/>
    </row>
    <row r="1657" spans="13:38" x14ac:dyDescent="0.35">
      <c r="M1657" s="101"/>
      <c r="N1657" s="101"/>
      <c r="O1657" s="101"/>
      <c r="P1657" s="101"/>
      <c r="Q1657" s="101"/>
      <c r="R1657" s="101"/>
      <c r="S1657" s="101"/>
      <c r="T1657" s="101"/>
      <c r="AE1657" s="101"/>
      <c r="AF1657" s="101"/>
      <c r="AG1657" s="101"/>
      <c r="AH1657" s="101"/>
      <c r="AI1657" s="101"/>
      <c r="AJ1657" s="101"/>
      <c r="AK1657" s="101"/>
      <c r="AL1657" s="101"/>
    </row>
    <row r="1658" spans="13:38" x14ac:dyDescent="0.35">
      <c r="M1658" s="101"/>
      <c r="N1658" s="101"/>
      <c r="O1658" s="101"/>
      <c r="P1658" s="101"/>
      <c r="Q1658" s="101"/>
      <c r="R1658" s="101"/>
      <c r="S1658" s="101"/>
      <c r="T1658" s="101"/>
      <c r="AE1658" s="101"/>
      <c r="AF1658" s="101"/>
      <c r="AG1658" s="101"/>
      <c r="AH1658" s="101"/>
      <c r="AI1658" s="101"/>
      <c r="AJ1658" s="101"/>
      <c r="AK1658" s="101"/>
      <c r="AL1658" s="101"/>
    </row>
    <row r="1659" spans="13:38" x14ac:dyDescent="0.35">
      <c r="M1659" s="101"/>
      <c r="N1659" s="101"/>
      <c r="O1659" s="101"/>
      <c r="P1659" s="101"/>
      <c r="Q1659" s="101"/>
      <c r="R1659" s="101"/>
      <c r="S1659" s="101"/>
      <c r="T1659" s="101"/>
      <c r="AE1659" s="101"/>
      <c r="AF1659" s="101"/>
      <c r="AG1659" s="101"/>
      <c r="AH1659" s="101"/>
      <c r="AI1659" s="101"/>
      <c r="AJ1659" s="101"/>
      <c r="AK1659" s="101"/>
      <c r="AL1659" s="101"/>
    </row>
    <row r="1660" spans="13:38" x14ac:dyDescent="0.35">
      <c r="M1660" s="101"/>
      <c r="N1660" s="101"/>
      <c r="O1660" s="101"/>
      <c r="P1660" s="101"/>
      <c r="Q1660" s="101"/>
      <c r="R1660" s="101"/>
      <c r="S1660" s="101"/>
      <c r="T1660" s="101"/>
      <c r="AE1660" s="101"/>
      <c r="AF1660" s="101"/>
      <c r="AG1660" s="101"/>
      <c r="AH1660" s="101"/>
      <c r="AI1660" s="101"/>
      <c r="AJ1660" s="101"/>
      <c r="AK1660" s="101"/>
      <c r="AL1660" s="101"/>
    </row>
    <row r="1661" spans="13:38" x14ac:dyDescent="0.35">
      <c r="M1661" s="101"/>
      <c r="N1661" s="101"/>
      <c r="O1661" s="101"/>
      <c r="P1661" s="101"/>
      <c r="Q1661" s="101"/>
      <c r="R1661" s="101"/>
      <c r="S1661" s="101"/>
      <c r="T1661" s="101"/>
      <c r="AE1661" s="101"/>
      <c r="AF1661" s="101"/>
      <c r="AG1661" s="101"/>
      <c r="AH1661" s="101"/>
      <c r="AI1661" s="101"/>
      <c r="AJ1661" s="101"/>
      <c r="AK1661" s="101"/>
      <c r="AL1661" s="101"/>
    </row>
    <row r="1662" spans="13:38" x14ac:dyDescent="0.35">
      <c r="M1662" s="101"/>
      <c r="N1662" s="101"/>
      <c r="O1662" s="101"/>
      <c r="P1662" s="101"/>
      <c r="Q1662" s="101"/>
      <c r="R1662" s="101"/>
      <c r="S1662" s="101"/>
      <c r="T1662" s="101"/>
      <c r="AE1662" s="101"/>
      <c r="AF1662" s="101"/>
      <c r="AG1662" s="101"/>
      <c r="AH1662" s="101"/>
      <c r="AI1662" s="101"/>
      <c r="AJ1662" s="101"/>
      <c r="AK1662" s="101"/>
      <c r="AL1662" s="101"/>
    </row>
    <row r="1663" spans="13:38" x14ac:dyDescent="0.35">
      <c r="M1663" s="101"/>
      <c r="N1663" s="101"/>
      <c r="O1663" s="101"/>
      <c r="P1663" s="101"/>
      <c r="Q1663" s="101"/>
      <c r="R1663" s="101"/>
      <c r="S1663" s="101"/>
      <c r="T1663" s="101"/>
      <c r="AE1663" s="101"/>
      <c r="AF1663" s="101"/>
      <c r="AG1663" s="101"/>
      <c r="AH1663" s="101"/>
      <c r="AI1663" s="101"/>
      <c r="AJ1663" s="101"/>
      <c r="AK1663" s="101"/>
      <c r="AL1663" s="101"/>
    </row>
    <row r="1664" spans="13:38" x14ac:dyDescent="0.35">
      <c r="M1664" s="101"/>
      <c r="N1664" s="101"/>
      <c r="O1664" s="101"/>
      <c r="P1664" s="101"/>
      <c r="Q1664" s="101"/>
      <c r="R1664" s="101"/>
      <c r="S1664" s="101"/>
      <c r="T1664" s="101"/>
      <c r="AE1664" s="101"/>
      <c r="AF1664" s="101"/>
      <c r="AG1664" s="101"/>
      <c r="AH1664" s="101"/>
      <c r="AI1664" s="101"/>
      <c r="AJ1664" s="101"/>
      <c r="AK1664" s="101"/>
      <c r="AL1664" s="101"/>
    </row>
    <row r="1665" spans="13:38" x14ac:dyDescent="0.35">
      <c r="M1665" s="101"/>
      <c r="N1665" s="101"/>
      <c r="O1665" s="101"/>
      <c r="P1665" s="101"/>
      <c r="Q1665" s="101"/>
      <c r="R1665" s="101"/>
      <c r="S1665" s="101"/>
      <c r="T1665" s="101"/>
      <c r="AE1665" s="101"/>
      <c r="AF1665" s="101"/>
      <c r="AG1665" s="101"/>
      <c r="AH1665" s="101"/>
      <c r="AI1665" s="101"/>
      <c r="AJ1665" s="101"/>
      <c r="AK1665" s="101"/>
      <c r="AL1665" s="101"/>
    </row>
    <row r="1666" spans="13:38" x14ac:dyDescent="0.35">
      <c r="M1666" s="101"/>
      <c r="N1666" s="101"/>
      <c r="O1666" s="101"/>
      <c r="P1666" s="101"/>
      <c r="Q1666" s="101"/>
      <c r="R1666" s="101"/>
      <c r="S1666" s="101"/>
      <c r="T1666" s="101"/>
      <c r="AE1666" s="101"/>
      <c r="AF1666" s="101"/>
      <c r="AG1666" s="101"/>
      <c r="AH1666" s="101"/>
      <c r="AI1666" s="101"/>
      <c r="AJ1666" s="101"/>
      <c r="AK1666" s="101"/>
      <c r="AL1666" s="101"/>
    </row>
    <row r="1667" spans="13:38" x14ac:dyDescent="0.35">
      <c r="M1667" s="101"/>
      <c r="N1667" s="101"/>
      <c r="O1667" s="101"/>
      <c r="P1667" s="101"/>
      <c r="Q1667" s="101"/>
      <c r="R1667" s="101"/>
      <c r="S1667" s="101"/>
      <c r="T1667" s="101"/>
      <c r="AE1667" s="101"/>
      <c r="AF1667" s="101"/>
      <c r="AG1667" s="101"/>
      <c r="AH1667" s="101"/>
      <c r="AI1667" s="101"/>
      <c r="AJ1667" s="101"/>
      <c r="AK1667" s="101"/>
      <c r="AL1667" s="101"/>
    </row>
    <row r="1668" spans="13:38" x14ac:dyDescent="0.35">
      <c r="M1668" s="101"/>
      <c r="N1668" s="101"/>
      <c r="O1668" s="101"/>
      <c r="P1668" s="101"/>
      <c r="Q1668" s="101"/>
      <c r="R1668" s="101"/>
      <c r="S1668" s="101"/>
      <c r="T1668" s="101"/>
      <c r="AE1668" s="101"/>
      <c r="AF1668" s="101"/>
      <c r="AG1668" s="101"/>
      <c r="AH1668" s="101"/>
      <c r="AI1668" s="101"/>
      <c r="AJ1668" s="101"/>
      <c r="AK1668" s="101"/>
      <c r="AL1668" s="101"/>
    </row>
    <row r="1669" spans="13:38" x14ac:dyDescent="0.35">
      <c r="M1669" s="101"/>
      <c r="N1669" s="101"/>
      <c r="O1669" s="101"/>
      <c r="P1669" s="101"/>
      <c r="Q1669" s="101"/>
      <c r="R1669" s="101"/>
      <c r="S1669" s="101"/>
      <c r="T1669" s="101"/>
      <c r="AE1669" s="101"/>
      <c r="AF1669" s="101"/>
      <c r="AG1669" s="101"/>
      <c r="AH1669" s="101"/>
      <c r="AI1669" s="101"/>
      <c r="AJ1669" s="101"/>
      <c r="AK1669" s="101"/>
      <c r="AL1669" s="101"/>
    </row>
    <row r="1670" spans="13:38" x14ac:dyDescent="0.35">
      <c r="M1670" s="101"/>
      <c r="N1670" s="101"/>
      <c r="O1670" s="101"/>
      <c r="P1670" s="101"/>
      <c r="Q1670" s="101"/>
      <c r="R1670" s="101"/>
      <c r="S1670" s="101"/>
      <c r="T1670" s="101"/>
      <c r="AE1670" s="101"/>
      <c r="AF1670" s="101"/>
      <c r="AG1670" s="101"/>
      <c r="AH1670" s="101"/>
      <c r="AI1670" s="101"/>
      <c r="AJ1670" s="101"/>
      <c r="AK1670" s="101"/>
      <c r="AL1670" s="101"/>
    </row>
    <row r="1671" spans="13:38" x14ac:dyDescent="0.35">
      <c r="M1671" s="101"/>
      <c r="N1671" s="101"/>
      <c r="O1671" s="101"/>
      <c r="P1671" s="101"/>
      <c r="Q1671" s="101"/>
      <c r="R1671" s="101"/>
      <c r="S1671" s="101"/>
      <c r="T1671" s="101"/>
      <c r="AE1671" s="101"/>
      <c r="AF1671" s="101"/>
      <c r="AG1671" s="101"/>
      <c r="AH1671" s="101"/>
      <c r="AI1671" s="101"/>
      <c r="AJ1671" s="101"/>
      <c r="AK1671" s="101"/>
      <c r="AL1671" s="101"/>
    </row>
    <row r="1672" spans="13:38" x14ac:dyDescent="0.35">
      <c r="M1672" s="101"/>
      <c r="N1672" s="101"/>
      <c r="O1672" s="101"/>
      <c r="P1672" s="101"/>
      <c r="Q1672" s="101"/>
      <c r="R1672" s="101"/>
      <c r="S1672" s="101"/>
      <c r="T1672" s="101"/>
      <c r="AE1672" s="101"/>
      <c r="AF1672" s="101"/>
      <c r="AG1672" s="101"/>
      <c r="AH1672" s="101"/>
      <c r="AI1672" s="101"/>
      <c r="AJ1672" s="101"/>
      <c r="AK1672" s="101"/>
      <c r="AL1672" s="101"/>
    </row>
    <row r="1673" spans="13:38" x14ac:dyDescent="0.35">
      <c r="M1673" s="101"/>
      <c r="N1673" s="101"/>
      <c r="O1673" s="101"/>
      <c r="P1673" s="101"/>
      <c r="Q1673" s="101"/>
      <c r="R1673" s="101"/>
      <c r="S1673" s="101"/>
      <c r="T1673" s="101"/>
      <c r="AE1673" s="101"/>
      <c r="AF1673" s="101"/>
      <c r="AG1673" s="101"/>
      <c r="AH1673" s="101"/>
      <c r="AI1673" s="101"/>
      <c r="AJ1673" s="101"/>
      <c r="AK1673" s="101"/>
      <c r="AL1673" s="101"/>
    </row>
    <row r="1674" spans="13:38" x14ac:dyDescent="0.35">
      <c r="M1674" s="101"/>
      <c r="N1674" s="101"/>
      <c r="O1674" s="101"/>
      <c r="P1674" s="101"/>
      <c r="Q1674" s="101"/>
      <c r="R1674" s="101"/>
      <c r="S1674" s="101"/>
      <c r="T1674" s="101"/>
      <c r="AE1674" s="101"/>
      <c r="AF1674" s="101"/>
      <c r="AG1674" s="101"/>
      <c r="AH1674" s="101"/>
      <c r="AI1674" s="101"/>
      <c r="AJ1674" s="101"/>
      <c r="AK1674" s="101"/>
      <c r="AL1674" s="101"/>
    </row>
    <row r="1675" spans="13:38" x14ac:dyDescent="0.35">
      <c r="M1675" s="101"/>
      <c r="N1675" s="101"/>
      <c r="O1675" s="101"/>
      <c r="P1675" s="101"/>
      <c r="Q1675" s="101"/>
      <c r="R1675" s="101"/>
      <c r="S1675" s="101"/>
      <c r="T1675" s="101"/>
      <c r="AE1675" s="101"/>
      <c r="AF1675" s="101"/>
      <c r="AG1675" s="101"/>
      <c r="AH1675" s="101"/>
      <c r="AI1675" s="101"/>
      <c r="AJ1675" s="101"/>
      <c r="AK1675" s="101"/>
      <c r="AL1675" s="101"/>
    </row>
    <row r="1676" spans="13:38" x14ac:dyDescent="0.35">
      <c r="M1676" s="101"/>
      <c r="N1676" s="101"/>
      <c r="O1676" s="101"/>
      <c r="P1676" s="101"/>
      <c r="Q1676" s="101"/>
      <c r="R1676" s="101"/>
      <c r="S1676" s="101"/>
      <c r="T1676" s="101"/>
      <c r="AE1676" s="101"/>
      <c r="AF1676" s="101"/>
      <c r="AG1676" s="101"/>
      <c r="AH1676" s="101"/>
      <c r="AI1676" s="101"/>
      <c r="AJ1676" s="101"/>
      <c r="AK1676" s="101"/>
      <c r="AL1676" s="101"/>
    </row>
    <row r="1677" spans="13:38" x14ac:dyDescent="0.35">
      <c r="M1677" s="101"/>
      <c r="N1677" s="101"/>
      <c r="O1677" s="101"/>
      <c r="P1677" s="101"/>
      <c r="Q1677" s="101"/>
      <c r="R1677" s="101"/>
      <c r="S1677" s="101"/>
      <c r="T1677" s="101"/>
      <c r="AE1677" s="101"/>
      <c r="AF1677" s="101"/>
      <c r="AG1677" s="101"/>
      <c r="AH1677" s="101"/>
      <c r="AI1677" s="101"/>
      <c r="AJ1677" s="101"/>
      <c r="AK1677" s="101"/>
      <c r="AL1677" s="101"/>
    </row>
    <row r="1678" spans="13:38" x14ac:dyDescent="0.35">
      <c r="M1678" s="101"/>
      <c r="N1678" s="101"/>
      <c r="O1678" s="101"/>
      <c r="P1678" s="101"/>
      <c r="Q1678" s="101"/>
      <c r="R1678" s="101"/>
      <c r="S1678" s="101"/>
      <c r="T1678" s="101"/>
      <c r="AE1678" s="101"/>
      <c r="AF1678" s="101"/>
      <c r="AG1678" s="101"/>
      <c r="AH1678" s="101"/>
      <c r="AI1678" s="101"/>
      <c r="AJ1678" s="101"/>
      <c r="AK1678" s="101"/>
      <c r="AL1678" s="101"/>
    </row>
    <row r="1679" spans="13:38" x14ac:dyDescent="0.35">
      <c r="M1679" s="101"/>
      <c r="N1679" s="101"/>
      <c r="O1679" s="101"/>
      <c r="P1679" s="101"/>
      <c r="Q1679" s="101"/>
      <c r="R1679" s="101"/>
      <c r="S1679" s="101"/>
      <c r="T1679" s="101"/>
      <c r="AE1679" s="101"/>
      <c r="AF1679" s="101"/>
      <c r="AG1679" s="101"/>
      <c r="AH1679" s="101"/>
      <c r="AI1679" s="101"/>
      <c r="AJ1679" s="101"/>
      <c r="AK1679" s="101"/>
      <c r="AL1679" s="101"/>
    </row>
    <row r="1680" spans="13:38" x14ac:dyDescent="0.35">
      <c r="M1680" s="101"/>
      <c r="N1680" s="101"/>
      <c r="O1680" s="101"/>
      <c r="P1680" s="101"/>
      <c r="Q1680" s="101"/>
      <c r="R1680" s="101"/>
      <c r="S1680" s="101"/>
      <c r="T1680" s="101"/>
      <c r="AE1680" s="101"/>
      <c r="AF1680" s="101"/>
      <c r="AG1680" s="101"/>
      <c r="AH1680" s="101"/>
      <c r="AI1680" s="101"/>
      <c r="AJ1680" s="101"/>
      <c r="AK1680" s="101"/>
      <c r="AL1680" s="101"/>
    </row>
    <row r="1681" spans="13:38" x14ac:dyDescent="0.35">
      <c r="M1681" s="101"/>
      <c r="N1681" s="101"/>
      <c r="O1681" s="101"/>
      <c r="P1681" s="101"/>
      <c r="Q1681" s="101"/>
      <c r="R1681" s="101"/>
      <c r="S1681" s="101"/>
      <c r="T1681" s="101"/>
      <c r="AE1681" s="101"/>
      <c r="AF1681" s="101"/>
      <c r="AG1681" s="101"/>
      <c r="AH1681" s="101"/>
      <c r="AI1681" s="101"/>
      <c r="AJ1681" s="101"/>
      <c r="AK1681" s="101"/>
      <c r="AL1681" s="101"/>
    </row>
    <row r="1682" spans="13:38" x14ac:dyDescent="0.35">
      <c r="M1682" s="101"/>
      <c r="N1682" s="101"/>
      <c r="O1682" s="101"/>
      <c r="P1682" s="101"/>
      <c r="Q1682" s="101"/>
      <c r="R1682" s="101"/>
      <c r="S1682" s="101"/>
      <c r="T1682" s="101"/>
      <c r="AE1682" s="101"/>
      <c r="AF1682" s="101"/>
      <c r="AG1682" s="101"/>
      <c r="AH1682" s="101"/>
      <c r="AI1682" s="101"/>
      <c r="AJ1682" s="101"/>
      <c r="AK1682" s="101"/>
      <c r="AL1682" s="101"/>
    </row>
    <row r="1683" spans="13:38" x14ac:dyDescent="0.35">
      <c r="M1683" s="101"/>
      <c r="N1683" s="101"/>
      <c r="O1683" s="101"/>
      <c r="P1683" s="101"/>
      <c r="Q1683" s="101"/>
      <c r="R1683" s="101"/>
      <c r="S1683" s="101"/>
      <c r="T1683" s="101"/>
      <c r="AE1683" s="101"/>
      <c r="AF1683" s="101"/>
      <c r="AG1683" s="101"/>
      <c r="AH1683" s="101"/>
      <c r="AI1683" s="101"/>
      <c r="AJ1683" s="101"/>
      <c r="AK1683" s="101"/>
      <c r="AL1683" s="101"/>
    </row>
    <row r="1684" spans="13:38" x14ac:dyDescent="0.35">
      <c r="M1684" s="101"/>
      <c r="N1684" s="101"/>
      <c r="O1684" s="101"/>
      <c r="P1684" s="101"/>
      <c r="Q1684" s="101"/>
      <c r="R1684" s="101"/>
      <c r="S1684" s="101"/>
      <c r="T1684" s="101"/>
      <c r="AE1684" s="101"/>
      <c r="AF1684" s="101"/>
      <c r="AG1684" s="101"/>
      <c r="AH1684" s="101"/>
      <c r="AI1684" s="101"/>
      <c r="AJ1684" s="101"/>
      <c r="AK1684" s="101"/>
      <c r="AL1684" s="101"/>
    </row>
    <row r="1685" spans="13:38" x14ac:dyDescent="0.35">
      <c r="M1685" s="101"/>
      <c r="N1685" s="101"/>
      <c r="O1685" s="101"/>
      <c r="P1685" s="101"/>
      <c r="Q1685" s="101"/>
      <c r="R1685" s="101"/>
      <c r="S1685" s="101"/>
      <c r="T1685" s="101"/>
      <c r="AE1685" s="101"/>
      <c r="AF1685" s="101"/>
      <c r="AG1685" s="101"/>
      <c r="AH1685" s="101"/>
      <c r="AI1685" s="101"/>
      <c r="AJ1685" s="101"/>
      <c r="AK1685" s="101"/>
      <c r="AL1685" s="101"/>
    </row>
    <row r="1686" spans="13:38" x14ac:dyDescent="0.35">
      <c r="M1686" s="101"/>
      <c r="N1686" s="101"/>
      <c r="O1686" s="101"/>
      <c r="P1686" s="101"/>
      <c r="Q1686" s="101"/>
      <c r="R1686" s="101"/>
      <c r="S1686" s="101"/>
      <c r="T1686" s="101"/>
      <c r="AE1686" s="101"/>
      <c r="AF1686" s="101"/>
      <c r="AG1686" s="101"/>
      <c r="AH1686" s="101"/>
      <c r="AI1686" s="101"/>
      <c r="AJ1686" s="101"/>
      <c r="AK1686" s="101"/>
      <c r="AL1686" s="101"/>
    </row>
    <row r="1687" spans="13:38" x14ac:dyDescent="0.35">
      <c r="M1687" s="101"/>
      <c r="N1687" s="101"/>
      <c r="O1687" s="101"/>
      <c r="P1687" s="101"/>
      <c r="Q1687" s="101"/>
      <c r="R1687" s="101"/>
      <c r="S1687" s="101"/>
      <c r="T1687" s="101"/>
      <c r="AE1687" s="101"/>
      <c r="AF1687" s="101"/>
      <c r="AG1687" s="101"/>
      <c r="AH1687" s="101"/>
      <c r="AI1687" s="101"/>
      <c r="AJ1687" s="101"/>
      <c r="AK1687" s="101"/>
      <c r="AL1687" s="101"/>
    </row>
    <row r="1688" spans="13:38" x14ac:dyDescent="0.35">
      <c r="M1688" s="101"/>
      <c r="N1688" s="101"/>
      <c r="O1688" s="101"/>
      <c r="P1688" s="101"/>
      <c r="Q1688" s="101"/>
      <c r="R1688" s="101"/>
      <c r="S1688" s="101"/>
      <c r="T1688" s="101"/>
      <c r="AE1688" s="101"/>
      <c r="AF1688" s="101"/>
      <c r="AG1688" s="101"/>
      <c r="AH1688" s="101"/>
      <c r="AI1688" s="101"/>
      <c r="AJ1688" s="101"/>
      <c r="AK1688" s="101"/>
      <c r="AL1688" s="101"/>
    </row>
    <row r="1689" spans="13:38" x14ac:dyDescent="0.35">
      <c r="M1689" s="101"/>
      <c r="N1689" s="101"/>
      <c r="O1689" s="101"/>
      <c r="P1689" s="101"/>
      <c r="Q1689" s="101"/>
      <c r="R1689" s="101"/>
      <c r="S1689" s="101"/>
      <c r="T1689" s="101"/>
      <c r="AE1689" s="101"/>
      <c r="AF1689" s="101"/>
      <c r="AG1689" s="101"/>
      <c r="AH1689" s="101"/>
      <c r="AI1689" s="101"/>
      <c r="AJ1689" s="101"/>
      <c r="AK1689" s="101"/>
      <c r="AL1689" s="101"/>
    </row>
    <row r="1690" spans="13:38" x14ac:dyDescent="0.35">
      <c r="M1690" s="101"/>
      <c r="N1690" s="101"/>
      <c r="O1690" s="101"/>
      <c r="P1690" s="101"/>
      <c r="Q1690" s="101"/>
      <c r="R1690" s="101"/>
      <c r="S1690" s="101"/>
      <c r="T1690" s="101"/>
      <c r="AE1690" s="101"/>
      <c r="AF1690" s="101"/>
      <c r="AG1690" s="101"/>
      <c r="AH1690" s="101"/>
      <c r="AI1690" s="101"/>
      <c r="AJ1690" s="101"/>
      <c r="AK1690" s="101"/>
      <c r="AL1690" s="101"/>
    </row>
    <row r="1691" spans="13:38" x14ac:dyDescent="0.35">
      <c r="M1691" s="101"/>
      <c r="N1691" s="101"/>
      <c r="O1691" s="101"/>
      <c r="P1691" s="101"/>
      <c r="Q1691" s="101"/>
      <c r="R1691" s="101"/>
      <c r="S1691" s="101"/>
      <c r="T1691" s="101"/>
      <c r="AE1691" s="101"/>
      <c r="AF1691" s="101"/>
      <c r="AG1691" s="101"/>
      <c r="AH1691" s="101"/>
      <c r="AI1691" s="101"/>
      <c r="AJ1691" s="101"/>
      <c r="AK1691" s="101"/>
      <c r="AL1691" s="101"/>
    </row>
    <row r="1692" spans="13:38" x14ac:dyDescent="0.35">
      <c r="M1692" s="101"/>
      <c r="N1692" s="101"/>
      <c r="O1692" s="101"/>
      <c r="P1692" s="101"/>
      <c r="Q1692" s="101"/>
      <c r="R1692" s="101"/>
      <c r="S1692" s="101"/>
      <c r="T1692" s="101"/>
      <c r="AE1692" s="101"/>
      <c r="AF1692" s="101"/>
      <c r="AG1692" s="101"/>
      <c r="AH1692" s="101"/>
      <c r="AI1692" s="101"/>
      <c r="AJ1692" s="101"/>
      <c r="AK1692" s="101"/>
      <c r="AL1692" s="101"/>
    </row>
    <row r="1693" spans="13:38" x14ac:dyDescent="0.35">
      <c r="M1693" s="101"/>
      <c r="N1693" s="101"/>
      <c r="O1693" s="101"/>
      <c r="P1693" s="101"/>
      <c r="Q1693" s="101"/>
      <c r="R1693" s="101"/>
      <c r="S1693" s="101"/>
      <c r="T1693" s="101"/>
      <c r="AE1693" s="101"/>
      <c r="AF1693" s="101"/>
      <c r="AG1693" s="101"/>
      <c r="AH1693" s="101"/>
      <c r="AI1693" s="101"/>
      <c r="AJ1693" s="101"/>
      <c r="AK1693" s="101"/>
      <c r="AL1693" s="101"/>
    </row>
    <row r="1694" spans="13:38" x14ac:dyDescent="0.35">
      <c r="M1694" s="101"/>
      <c r="N1694" s="101"/>
      <c r="O1694" s="101"/>
      <c r="P1694" s="101"/>
      <c r="Q1694" s="101"/>
      <c r="R1694" s="101"/>
      <c r="S1694" s="101"/>
      <c r="T1694" s="101"/>
      <c r="AE1694" s="101"/>
      <c r="AF1694" s="101"/>
      <c r="AG1694" s="101"/>
      <c r="AH1694" s="101"/>
      <c r="AI1694" s="101"/>
      <c r="AJ1694" s="101"/>
      <c r="AK1694" s="101"/>
      <c r="AL1694" s="101"/>
    </row>
    <row r="1695" spans="13:38" x14ac:dyDescent="0.35">
      <c r="M1695" s="101"/>
      <c r="N1695" s="101"/>
      <c r="O1695" s="101"/>
      <c r="P1695" s="101"/>
      <c r="Q1695" s="101"/>
      <c r="R1695" s="101"/>
      <c r="S1695" s="101"/>
      <c r="T1695" s="101"/>
      <c r="AE1695" s="101"/>
      <c r="AF1695" s="101"/>
      <c r="AG1695" s="101"/>
      <c r="AH1695" s="101"/>
      <c r="AI1695" s="101"/>
      <c r="AJ1695" s="101"/>
      <c r="AK1695" s="101"/>
      <c r="AL1695" s="101"/>
    </row>
    <row r="1696" spans="13:38" x14ac:dyDescent="0.35">
      <c r="M1696" s="101"/>
      <c r="N1696" s="101"/>
      <c r="O1696" s="101"/>
      <c r="P1696" s="101"/>
      <c r="Q1696" s="101"/>
      <c r="R1696" s="101"/>
      <c r="S1696" s="101"/>
      <c r="T1696" s="101"/>
      <c r="AE1696" s="101"/>
      <c r="AF1696" s="101"/>
      <c r="AG1696" s="101"/>
      <c r="AH1696" s="101"/>
      <c r="AI1696" s="101"/>
      <c r="AJ1696" s="101"/>
      <c r="AK1696" s="101"/>
      <c r="AL1696" s="101"/>
    </row>
    <row r="1697" spans="13:38" x14ac:dyDescent="0.35">
      <c r="M1697" s="101"/>
      <c r="N1697" s="101"/>
      <c r="O1697" s="101"/>
      <c r="P1697" s="101"/>
      <c r="Q1697" s="101"/>
      <c r="R1697" s="101"/>
      <c r="S1697" s="101"/>
      <c r="T1697" s="101"/>
      <c r="AE1697" s="101"/>
      <c r="AF1697" s="101"/>
      <c r="AG1697" s="101"/>
      <c r="AH1697" s="101"/>
      <c r="AI1697" s="101"/>
      <c r="AJ1697" s="101"/>
      <c r="AK1697" s="101"/>
      <c r="AL1697" s="101"/>
    </row>
    <row r="1698" spans="13:38" x14ac:dyDescent="0.35">
      <c r="M1698" s="101"/>
      <c r="N1698" s="101"/>
      <c r="O1698" s="101"/>
      <c r="P1698" s="101"/>
      <c r="Q1698" s="101"/>
      <c r="R1698" s="101"/>
      <c r="S1698" s="101"/>
      <c r="T1698" s="101"/>
      <c r="AE1698" s="101"/>
      <c r="AF1698" s="101"/>
      <c r="AG1698" s="101"/>
      <c r="AH1698" s="101"/>
      <c r="AI1698" s="101"/>
      <c r="AJ1698" s="101"/>
      <c r="AK1698" s="101"/>
      <c r="AL1698" s="101"/>
    </row>
    <row r="1699" spans="13:38" x14ac:dyDescent="0.35">
      <c r="M1699" s="101"/>
      <c r="N1699" s="101"/>
      <c r="O1699" s="101"/>
      <c r="P1699" s="101"/>
      <c r="Q1699" s="101"/>
      <c r="R1699" s="101"/>
      <c r="S1699" s="101"/>
      <c r="T1699" s="101"/>
      <c r="AE1699" s="101"/>
      <c r="AF1699" s="101"/>
      <c r="AG1699" s="101"/>
      <c r="AH1699" s="101"/>
      <c r="AI1699" s="101"/>
      <c r="AJ1699" s="101"/>
      <c r="AK1699" s="101"/>
      <c r="AL1699" s="101"/>
    </row>
    <row r="1700" spans="13:38" x14ac:dyDescent="0.35">
      <c r="M1700" s="101"/>
      <c r="N1700" s="101"/>
      <c r="O1700" s="101"/>
      <c r="P1700" s="101"/>
      <c r="Q1700" s="101"/>
      <c r="R1700" s="101"/>
      <c r="S1700" s="101"/>
      <c r="T1700" s="101"/>
      <c r="AE1700" s="101"/>
      <c r="AF1700" s="101"/>
      <c r="AG1700" s="101"/>
      <c r="AH1700" s="101"/>
      <c r="AI1700" s="101"/>
      <c r="AJ1700" s="101"/>
      <c r="AK1700" s="101"/>
      <c r="AL1700" s="101"/>
    </row>
    <row r="1701" spans="13:38" x14ac:dyDescent="0.35">
      <c r="M1701" s="101"/>
      <c r="N1701" s="101"/>
      <c r="O1701" s="101"/>
      <c r="P1701" s="101"/>
      <c r="Q1701" s="101"/>
      <c r="R1701" s="101"/>
      <c r="S1701" s="101"/>
      <c r="T1701" s="101"/>
      <c r="AE1701" s="101"/>
      <c r="AF1701" s="101"/>
      <c r="AG1701" s="101"/>
      <c r="AH1701" s="101"/>
      <c r="AI1701" s="101"/>
      <c r="AJ1701" s="101"/>
      <c r="AK1701" s="101"/>
      <c r="AL1701" s="101"/>
    </row>
    <row r="1702" spans="13:38" x14ac:dyDescent="0.35">
      <c r="M1702" s="101"/>
      <c r="N1702" s="101"/>
      <c r="O1702" s="101"/>
      <c r="P1702" s="101"/>
      <c r="Q1702" s="101"/>
      <c r="R1702" s="101"/>
      <c r="S1702" s="101"/>
      <c r="T1702" s="101"/>
      <c r="AE1702" s="101"/>
      <c r="AF1702" s="101"/>
      <c r="AG1702" s="101"/>
      <c r="AH1702" s="101"/>
      <c r="AI1702" s="101"/>
      <c r="AJ1702" s="101"/>
      <c r="AK1702" s="101"/>
      <c r="AL1702" s="101"/>
    </row>
    <row r="1703" spans="13:38" x14ac:dyDescent="0.35">
      <c r="M1703" s="101"/>
      <c r="N1703" s="101"/>
      <c r="O1703" s="101"/>
      <c r="P1703" s="101"/>
      <c r="Q1703" s="101"/>
      <c r="R1703" s="101"/>
      <c r="S1703" s="101"/>
      <c r="T1703" s="101"/>
      <c r="AE1703" s="101"/>
      <c r="AF1703" s="101"/>
      <c r="AG1703" s="101"/>
      <c r="AH1703" s="101"/>
      <c r="AI1703" s="101"/>
      <c r="AJ1703" s="101"/>
      <c r="AK1703" s="101"/>
      <c r="AL1703" s="101"/>
    </row>
    <row r="1704" spans="13:38" x14ac:dyDescent="0.35">
      <c r="M1704" s="101"/>
      <c r="N1704" s="101"/>
      <c r="O1704" s="101"/>
      <c r="P1704" s="101"/>
      <c r="Q1704" s="101"/>
      <c r="R1704" s="101"/>
      <c r="S1704" s="101"/>
      <c r="T1704" s="101"/>
      <c r="AE1704" s="101"/>
      <c r="AF1704" s="101"/>
      <c r="AG1704" s="101"/>
      <c r="AH1704" s="101"/>
      <c r="AI1704" s="101"/>
      <c r="AJ1704" s="101"/>
      <c r="AK1704" s="101"/>
      <c r="AL1704" s="101"/>
    </row>
    <row r="1705" spans="13:38" x14ac:dyDescent="0.35">
      <c r="M1705" s="101"/>
      <c r="N1705" s="101"/>
      <c r="O1705" s="101"/>
      <c r="P1705" s="101"/>
      <c r="Q1705" s="101"/>
      <c r="R1705" s="101"/>
      <c r="S1705" s="101"/>
      <c r="T1705" s="101"/>
      <c r="AE1705" s="101"/>
      <c r="AF1705" s="101"/>
      <c r="AG1705" s="101"/>
      <c r="AH1705" s="101"/>
      <c r="AI1705" s="101"/>
      <c r="AJ1705" s="101"/>
      <c r="AK1705" s="101"/>
      <c r="AL1705" s="101"/>
    </row>
    <row r="1706" spans="13:38" x14ac:dyDescent="0.35">
      <c r="M1706" s="101"/>
      <c r="N1706" s="101"/>
      <c r="O1706" s="101"/>
      <c r="P1706" s="101"/>
      <c r="Q1706" s="101"/>
      <c r="R1706" s="101"/>
      <c r="S1706" s="101"/>
      <c r="T1706" s="101"/>
      <c r="AE1706" s="101"/>
      <c r="AF1706" s="101"/>
      <c r="AG1706" s="101"/>
      <c r="AH1706" s="101"/>
      <c r="AI1706" s="101"/>
      <c r="AJ1706" s="101"/>
      <c r="AK1706" s="101"/>
      <c r="AL1706" s="101"/>
    </row>
    <row r="1707" spans="13:38" x14ac:dyDescent="0.35">
      <c r="M1707" s="101"/>
      <c r="N1707" s="101"/>
      <c r="O1707" s="101"/>
      <c r="P1707" s="101"/>
      <c r="Q1707" s="101"/>
      <c r="R1707" s="101"/>
      <c r="S1707" s="101"/>
      <c r="T1707" s="101"/>
      <c r="AE1707" s="101"/>
      <c r="AF1707" s="101"/>
      <c r="AG1707" s="101"/>
      <c r="AH1707" s="101"/>
      <c r="AI1707" s="101"/>
      <c r="AJ1707" s="101"/>
      <c r="AK1707" s="101"/>
      <c r="AL1707" s="101"/>
    </row>
    <row r="1708" spans="13:38" x14ac:dyDescent="0.35">
      <c r="M1708" s="101"/>
      <c r="N1708" s="101"/>
      <c r="O1708" s="101"/>
      <c r="P1708" s="101"/>
      <c r="Q1708" s="101"/>
      <c r="R1708" s="101"/>
      <c r="S1708" s="101"/>
      <c r="T1708" s="101"/>
      <c r="AE1708" s="101"/>
      <c r="AF1708" s="101"/>
      <c r="AG1708" s="101"/>
      <c r="AH1708" s="101"/>
      <c r="AI1708" s="101"/>
      <c r="AJ1708" s="101"/>
      <c r="AK1708" s="101"/>
      <c r="AL1708" s="101"/>
    </row>
    <row r="1709" spans="13:38" x14ac:dyDescent="0.35">
      <c r="M1709" s="101"/>
      <c r="N1709" s="101"/>
      <c r="O1709" s="101"/>
      <c r="P1709" s="101"/>
      <c r="Q1709" s="101"/>
      <c r="R1709" s="101"/>
      <c r="S1709" s="101"/>
      <c r="T1709" s="101"/>
      <c r="AE1709" s="101"/>
      <c r="AF1709" s="101"/>
      <c r="AG1709" s="101"/>
      <c r="AH1709" s="101"/>
      <c r="AI1709" s="101"/>
      <c r="AJ1709" s="101"/>
      <c r="AK1709" s="101"/>
      <c r="AL1709" s="101"/>
    </row>
    <row r="1710" spans="13:38" x14ac:dyDescent="0.35">
      <c r="M1710" s="101"/>
      <c r="N1710" s="101"/>
      <c r="O1710" s="101"/>
      <c r="P1710" s="101"/>
      <c r="Q1710" s="101"/>
      <c r="R1710" s="101"/>
      <c r="S1710" s="101"/>
      <c r="T1710" s="101"/>
      <c r="AE1710" s="101"/>
      <c r="AF1710" s="101"/>
      <c r="AG1710" s="101"/>
      <c r="AH1710" s="101"/>
      <c r="AI1710" s="101"/>
      <c r="AJ1710" s="101"/>
      <c r="AK1710" s="101"/>
      <c r="AL1710" s="101"/>
    </row>
    <row r="1711" spans="13:38" x14ac:dyDescent="0.35">
      <c r="M1711" s="101"/>
      <c r="N1711" s="101"/>
      <c r="O1711" s="101"/>
      <c r="P1711" s="101"/>
      <c r="Q1711" s="101"/>
      <c r="R1711" s="101"/>
      <c r="S1711" s="101"/>
      <c r="T1711" s="101"/>
      <c r="AE1711" s="101"/>
      <c r="AF1711" s="101"/>
      <c r="AG1711" s="101"/>
      <c r="AH1711" s="101"/>
      <c r="AI1711" s="101"/>
      <c r="AJ1711" s="101"/>
      <c r="AK1711" s="101"/>
      <c r="AL1711" s="101"/>
    </row>
    <row r="1712" spans="13:38" x14ac:dyDescent="0.35">
      <c r="M1712" s="101"/>
      <c r="N1712" s="101"/>
      <c r="O1712" s="101"/>
      <c r="P1712" s="101"/>
      <c r="Q1712" s="101"/>
      <c r="R1712" s="101"/>
      <c r="S1712" s="101"/>
      <c r="T1712" s="101"/>
      <c r="AE1712" s="101"/>
      <c r="AF1712" s="101"/>
      <c r="AG1712" s="101"/>
      <c r="AH1712" s="101"/>
      <c r="AI1712" s="101"/>
      <c r="AJ1712" s="101"/>
      <c r="AK1712" s="101"/>
      <c r="AL1712" s="101"/>
    </row>
    <row r="1713" spans="13:38" x14ac:dyDescent="0.35">
      <c r="M1713" s="101"/>
      <c r="N1713" s="101"/>
      <c r="O1713" s="101"/>
      <c r="P1713" s="101"/>
      <c r="Q1713" s="101"/>
      <c r="R1713" s="101"/>
      <c r="S1713" s="101"/>
      <c r="T1713" s="101"/>
      <c r="AE1713" s="101"/>
      <c r="AF1713" s="101"/>
      <c r="AG1713" s="101"/>
      <c r="AH1713" s="101"/>
      <c r="AI1713" s="101"/>
      <c r="AJ1713" s="101"/>
      <c r="AK1713" s="101"/>
      <c r="AL1713" s="101"/>
    </row>
    <row r="1714" spans="13:38" x14ac:dyDescent="0.35">
      <c r="M1714" s="101"/>
      <c r="N1714" s="101"/>
      <c r="O1714" s="101"/>
      <c r="P1714" s="101"/>
      <c r="Q1714" s="101"/>
      <c r="R1714" s="101"/>
      <c r="S1714" s="101"/>
      <c r="T1714" s="101"/>
      <c r="AE1714" s="101"/>
      <c r="AF1714" s="101"/>
      <c r="AG1714" s="101"/>
      <c r="AH1714" s="101"/>
      <c r="AI1714" s="101"/>
      <c r="AJ1714" s="101"/>
      <c r="AK1714" s="101"/>
      <c r="AL1714" s="101"/>
    </row>
    <row r="1715" spans="13:38" x14ac:dyDescent="0.35">
      <c r="M1715" s="101"/>
      <c r="N1715" s="101"/>
      <c r="O1715" s="101"/>
      <c r="P1715" s="101"/>
      <c r="Q1715" s="101"/>
      <c r="R1715" s="101"/>
      <c r="S1715" s="101"/>
      <c r="T1715" s="101"/>
      <c r="AE1715" s="101"/>
      <c r="AF1715" s="101"/>
      <c r="AG1715" s="101"/>
      <c r="AH1715" s="101"/>
      <c r="AI1715" s="101"/>
      <c r="AJ1715" s="101"/>
      <c r="AK1715" s="101"/>
      <c r="AL1715" s="101"/>
    </row>
    <row r="1716" spans="13:38" x14ac:dyDescent="0.35">
      <c r="M1716" s="101"/>
      <c r="N1716" s="101"/>
      <c r="O1716" s="101"/>
      <c r="P1716" s="101"/>
      <c r="Q1716" s="101"/>
      <c r="R1716" s="101"/>
      <c r="S1716" s="101"/>
      <c r="T1716" s="101"/>
      <c r="AE1716" s="101"/>
      <c r="AF1716" s="101"/>
      <c r="AG1716" s="101"/>
      <c r="AH1716" s="101"/>
      <c r="AI1716" s="101"/>
      <c r="AJ1716" s="101"/>
      <c r="AK1716" s="101"/>
      <c r="AL1716" s="101"/>
    </row>
    <row r="1717" spans="13:38" x14ac:dyDescent="0.35">
      <c r="M1717" s="101"/>
      <c r="N1717" s="101"/>
      <c r="O1717" s="101"/>
      <c r="P1717" s="101"/>
      <c r="Q1717" s="101"/>
      <c r="R1717" s="101"/>
      <c r="S1717" s="101"/>
      <c r="T1717" s="101"/>
      <c r="AE1717" s="101"/>
      <c r="AF1717" s="101"/>
      <c r="AG1717" s="101"/>
      <c r="AH1717" s="101"/>
      <c r="AI1717" s="101"/>
      <c r="AJ1717" s="101"/>
      <c r="AK1717" s="101"/>
      <c r="AL1717" s="101"/>
    </row>
    <row r="1718" spans="13:38" x14ac:dyDescent="0.35">
      <c r="M1718" s="101"/>
      <c r="N1718" s="101"/>
      <c r="O1718" s="101"/>
      <c r="P1718" s="101"/>
      <c r="Q1718" s="101"/>
      <c r="R1718" s="101"/>
      <c r="S1718" s="101"/>
      <c r="T1718" s="101"/>
      <c r="AE1718" s="101"/>
      <c r="AF1718" s="101"/>
      <c r="AG1718" s="101"/>
      <c r="AH1718" s="101"/>
      <c r="AI1718" s="101"/>
      <c r="AJ1718" s="101"/>
      <c r="AK1718" s="101"/>
      <c r="AL1718" s="101"/>
    </row>
    <row r="1719" spans="13:38" x14ac:dyDescent="0.35">
      <c r="M1719" s="101"/>
      <c r="N1719" s="101"/>
      <c r="O1719" s="101"/>
      <c r="P1719" s="101"/>
      <c r="Q1719" s="101"/>
      <c r="R1719" s="101"/>
      <c r="S1719" s="101"/>
      <c r="T1719" s="101"/>
      <c r="AE1719" s="101"/>
      <c r="AF1719" s="101"/>
      <c r="AG1719" s="101"/>
      <c r="AH1719" s="101"/>
      <c r="AI1719" s="101"/>
      <c r="AJ1719" s="101"/>
      <c r="AK1719" s="101"/>
      <c r="AL1719" s="101"/>
    </row>
    <row r="1720" spans="13:38" x14ac:dyDescent="0.35">
      <c r="M1720" s="101"/>
      <c r="N1720" s="101"/>
      <c r="O1720" s="101"/>
      <c r="P1720" s="101"/>
      <c r="Q1720" s="101"/>
      <c r="R1720" s="101"/>
      <c r="S1720" s="101"/>
      <c r="T1720" s="101"/>
      <c r="AE1720" s="101"/>
      <c r="AF1720" s="101"/>
      <c r="AG1720" s="101"/>
      <c r="AH1720" s="101"/>
      <c r="AI1720" s="101"/>
      <c r="AJ1720" s="101"/>
      <c r="AK1720" s="101"/>
      <c r="AL1720" s="101"/>
    </row>
    <row r="1721" spans="13:38" x14ac:dyDescent="0.35">
      <c r="M1721" s="101"/>
      <c r="N1721" s="101"/>
      <c r="O1721" s="101"/>
      <c r="P1721" s="101"/>
      <c r="Q1721" s="101"/>
      <c r="R1721" s="101"/>
      <c r="S1721" s="101"/>
      <c r="T1721" s="101"/>
      <c r="AE1721" s="101"/>
      <c r="AF1721" s="101"/>
      <c r="AG1721" s="101"/>
      <c r="AH1721" s="101"/>
      <c r="AI1721" s="101"/>
      <c r="AJ1721" s="101"/>
      <c r="AK1721" s="101"/>
      <c r="AL1721" s="101"/>
    </row>
    <row r="1722" spans="13:38" x14ac:dyDescent="0.35">
      <c r="M1722" s="101"/>
      <c r="N1722" s="101"/>
      <c r="O1722" s="101"/>
      <c r="P1722" s="101"/>
      <c r="Q1722" s="101"/>
      <c r="R1722" s="101"/>
      <c r="S1722" s="101"/>
      <c r="T1722" s="101"/>
      <c r="AE1722" s="101"/>
      <c r="AF1722" s="101"/>
      <c r="AG1722" s="101"/>
      <c r="AH1722" s="101"/>
      <c r="AI1722" s="101"/>
      <c r="AJ1722" s="101"/>
      <c r="AK1722" s="101"/>
      <c r="AL1722" s="101"/>
    </row>
    <row r="1723" spans="13:38" x14ac:dyDescent="0.35">
      <c r="M1723" s="101"/>
      <c r="N1723" s="101"/>
      <c r="O1723" s="101"/>
      <c r="P1723" s="101"/>
      <c r="Q1723" s="101"/>
      <c r="R1723" s="101"/>
      <c r="S1723" s="101"/>
      <c r="T1723" s="101"/>
      <c r="AE1723" s="101"/>
      <c r="AF1723" s="101"/>
      <c r="AG1723" s="101"/>
      <c r="AH1723" s="101"/>
      <c r="AI1723" s="101"/>
      <c r="AJ1723" s="101"/>
      <c r="AK1723" s="101"/>
      <c r="AL1723" s="101"/>
    </row>
    <row r="1724" spans="13:38" x14ac:dyDescent="0.35">
      <c r="M1724" s="101"/>
      <c r="N1724" s="101"/>
      <c r="O1724" s="101"/>
      <c r="P1724" s="101"/>
      <c r="Q1724" s="101"/>
      <c r="R1724" s="101"/>
      <c r="S1724" s="101"/>
      <c r="T1724" s="101"/>
      <c r="AE1724" s="101"/>
      <c r="AF1724" s="101"/>
      <c r="AG1724" s="101"/>
      <c r="AH1724" s="101"/>
      <c r="AI1724" s="101"/>
      <c r="AJ1724" s="101"/>
      <c r="AK1724" s="101"/>
      <c r="AL1724" s="101"/>
    </row>
    <row r="1725" spans="13:38" x14ac:dyDescent="0.35">
      <c r="M1725" s="101"/>
      <c r="N1725" s="101"/>
      <c r="O1725" s="101"/>
      <c r="P1725" s="101"/>
      <c r="Q1725" s="101"/>
      <c r="R1725" s="101"/>
      <c r="S1725" s="101"/>
      <c r="T1725" s="101"/>
      <c r="AE1725" s="101"/>
      <c r="AF1725" s="101"/>
      <c r="AG1725" s="101"/>
      <c r="AH1725" s="101"/>
      <c r="AI1725" s="101"/>
      <c r="AJ1725" s="101"/>
      <c r="AK1725" s="101"/>
      <c r="AL1725" s="101"/>
    </row>
    <row r="1726" spans="13:38" x14ac:dyDescent="0.35">
      <c r="M1726" s="101"/>
      <c r="N1726" s="101"/>
      <c r="O1726" s="101"/>
      <c r="P1726" s="101"/>
      <c r="Q1726" s="101"/>
      <c r="R1726" s="101"/>
      <c r="S1726" s="101"/>
      <c r="T1726" s="101"/>
      <c r="AE1726" s="101"/>
      <c r="AF1726" s="101"/>
      <c r="AG1726" s="101"/>
      <c r="AH1726" s="101"/>
      <c r="AI1726" s="101"/>
      <c r="AJ1726" s="101"/>
      <c r="AK1726" s="101"/>
      <c r="AL1726" s="101"/>
    </row>
    <row r="1727" spans="13:38" x14ac:dyDescent="0.35">
      <c r="M1727" s="101"/>
      <c r="N1727" s="101"/>
      <c r="O1727" s="101"/>
      <c r="P1727" s="101"/>
      <c r="Q1727" s="101"/>
      <c r="R1727" s="101"/>
      <c r="S1727" s="101"/>
      <c r="T1727" s="101"/>
      <c r="AE1727" s="101"/>
      <c r="AF1727" s="101"/>
      <c r="AG1727" s="101"/>
      <c r="AH1727" s="101"/>
      <c r="AI1727" s="101"/>
      <c r="AJ1727" s="101"/>
      <c r="AK1727" s="101"/>
      <c r="AL1727" s="101"/>
    </row>
    <row r="1728" spans="13:38" x14ac:dyDescent="0.35">
      <c r="M1728" s="101"/>
      <c r="N1728" s="101"/>
      <c r="O1728" s="101"/>
      <c r="P1728" s="101"/>
      <c r="Q1728" s="101"/>
      <c r="R1728" s="101"/>
      <c r="S1728" s="101"/>
      <c r="T1728" s="101"/>
      <c r="AE1728" s="101"/>
      <c r="AF1728" s="101"/>
      <c r="AG1728" s="101"/>
      <c r="AH1728" s="101"/>
      <c r="AI1728" s="101"/>
      <c r="AJ1728" s="101"/>
      <c r="AK1728" s="101"/>
      <c r="AL1728" s="101"/>
    </row>
    <row r="1729" spans="13:38" x14ac:dyDescent="0.35">
      <c r="M1729" s="101"/>
      <c r="N1729" s="101"/>
      <c r="O1729" s="101"/>
      <c r="P1729" s="101"/>
      <c r="Q1729" s="101"/>
      <c r="R1729" s="101"/>
      <c r="S1729" s="101"/>
      <c r="T1729" s="101"/>
      <c r="AE1729" s="101"/>
      <c r="AF1729" s="101"/>
      <c r="AG1729" s="101"/>
      <c r="AH1729" s="101"/>
      <c r="AI1729" s="101"/>
      <c r="AJ1729" s="101"/>
      <c r="AK1729" s="101"/>
      <c r="AL1729" s="101"/>
    </row>
    <row r="1730" spans="13:38" x14ac:dyDescent="0.35">
      <c r="M1730" s="101"/>
      <c r="N1730" s="101"/>
      <c r="O1730" s="101"/>
      <c r="P1730" s="101"/>
      <c r="Q1730" s="101"/>
      <c r="R1730" s="101"/>
      <c r="S1730" s="101"/>
      <c r="T1730" s="101"/>
      <c r="AE1730" s="101"/>
      <c r="AF1730" s="101"/>
      <c r="AG1730" s="101"/>
      <c r="AH1730" s="101"/>
      <c r="AI1730" s="101"/>
      <c r="AJ1730" s="101"/>
      <c r="AK1730" s="101"/>
      <c r="AL1730" s="101"/>
    </row>
    <row r="1731" spans="13:38" x14ac:dyDescent="0.35">
      <c r="M1731" s="101"/>
      <c r="N1731" s="101"/>
      <c r="O1731" s="101"/>
      <c r="P1731" s="101"/>
      <c r="Q1731" s="101"/>
      <c r="R1731" s="101"/>
      <c r="S1731" s="101"/>
      <c r="T1731" s="101"/>
      <c r="AE1731" s="101"/>
      <c r="AF1731" s="101"/>
      <c r="AG1731" s="101"/>
      <c r="AH1731" s="101"/>
      <c r="AI1731" s="101"/>
      <c r="AJ1731" s="101"/>
      <c r="AK1731" s="101"/>
      <c r="AL1731" s="101"/>
    </row>
    <row r="1732" spans="13:38" x14ac:dyDescent="0.35">
      <c r="M1732" s="101"/>
      <c r="N1732" s="101"/>
      <c r="O1732" s="101"/>
      <c r="P1732" s="101"/>
      <c r="Q1732" s="101"/>
      <c r="R1732" s="101"/>
      <c r="S1732" s="101"/>
      <c r="T1732" s="101"/>
      <c r="AE1732" s="101"/>
      <c r="AF1732" s="101"/>
      <c r="AG1732" s="101"/>
      <c r="AH1732" s="101"/>
      <c r="AI1732" s="101"/>
      <c r="AJ1732" s="101"/>
      <c r="AK1732" s="101"/>
      <c r="AL1732" s="101"/>
    </row>
    <row r="1733" spans="13:38" x14ac:dyDescent="0.35">
      <c r="M1733" s="101"/>
      <c r="N1733" s="101"/>
      <c r="O1733" s="101"/>
      <c r="P1733" s="101"/>
      <c r="Q1733" s="101"/>
      <c r="R1733" s="101"/>
      <c r="S1733" s="101"/>
      <c r="T1733" s="101"/>
      <c r="AE1733" s="101"/>
      <c r="AF1733" s="101"/>
      <c r="AG1733" s="101"/>
      <c r="AH1733" s="101"/>
      <c r="AI1733" s="101"/>
      <c r="AJ1733" s="101"/>
      <c r="AK1733" s="101"/>
      <c r="AL1733" s="101"/>
    </row>
    <row r="1734" spans="13:38" x14ac:dyDescent="0.35">
      <c r="M1734" s="101"/>
      <c r="N1734" s="101"/>
      <c r="O1734" s="101"/>
      <c r="P1734" s="101"/>
      <c r="Q1734" s="101"/>
      <c r="R1734" s="101"/>
      <c r="S1734" s="101"/>
      <c r="T1734" s="101"/>
      <c r="AE1734" s="101"/>
      <c r="AF1734" s="101"/>
      <c r="AG1734" s="101"/>
      <c r="AH1734" s="101"/>
      <c r="AI1734" s="101"/>
      <c r="AJ1734" s="101"/>
      <c r="AK1734" s="101"/>
      <c r="AL1734" s="101"/>
    </row>
    <row r="1735" spans="13:38" x14ac:dyDescent="0.35">
      <c r="M1735" s="101"/>
      <c r="N1735" s="101"/>
      <c r="O1735" s="101"/>
      <c r="P1735" s="101"/>
      <c r="Q1735" s="101"/>
      <c r="R1735" s="101"/>
      <c r="S1735" s="101"/>
      <c r="T1735" s="101"/>
      <c r="AE1735" s="101"/>
      <c r="AF1735" s="101"/>
      <c r="AG1735" s="101"/>
      <c r="AH1735" s="101"/>
      <c r="AI1735" s="101"/>
      <c r="AJ1735" s="101"/>
      <c r="AK1735" s="101"/>
      <c r="AL1735" s="101"/>
    </row>
    <row r="1736" spans="13:38" x14ac:dyDescent="0.35">
      <c r="M1736" s="101"/>
      <c r="N1736" s="101"/>
      <c r="O1736" s="101"/>
      <c r="P1736" s="101"/>
      <c r="Q1736" s="101"/>
      <c r="R1736" s="101"/>
      <c r="S1736" s="101"/>
      <c r="T1736" s="101"/>
      <c r="AE1736" s="101"/>
      <c r="AF1736" s="101"/>
      <c r="AG1736" s="101"/>
      <c r="AH1736" s="101"/>
      <c r="AI1736" s="101"/>
      <c r="AJ1736" s="101"/>
      <c r="AK1736" s="101"/>
      <c r="AL1736" s="101"/>
    </row>
    <row r="1737" spans="13:38" x14ac:dyDescent="0.35">
      <c r="M1737" s="101"/>
      <c r="N1737" s="101"/>
      <c r="O1737" s="101"/>
      <c r="P1737" s="101"/>
      <c r="Q1737" s="101"/>
      <c r="R1737" s="101"/>
      <c r="S1737" s="101"/>
      <c r="T1737" s="101"/>
      <c r="AE1737" s="101"/>
      <c r="AF1737" s="101"/>
      <c r="AG1737" s="101"/>
      <c r="AH1737" s="101"/>
      <c r="AI1737" s="101"/>
      <c r="AJ1737" s="101"/>
      <c r="AK1737" s="101"/>
      <c r="AL1737" s="101"/>
    </row>
    <row r="1738" spans="13:38" x14ac:dyDescent="0.35">
      <c r="M1738" s="101"/>
      <c r="N1738" s="101"/>
      <c r="O1738" s="101"/>
      <c r="P1738" s="101"/>
      <c r="Q1738" s="101"/>
      <c r="R1738" s="101"/>
      <c r="S1738" s="101"/>
      <c r="T1738" s="101"/>
      <c r="AE1738" s="101"/>
      <c r="AF1738" s="101"/>
      <c r="AG1738" s="101"/>
      <c r="AH1738" s="101"/>
      <c r="AI1738" s="101"/>
      <c r="AJ1738" s="101"/>
      <c r="AK1738" s="101"/>
      <c r="AL1738" s="101"/>
    </row>
    <row r="1739" spans="13:38" x14ac:dyDescent="0.35">
      <c r="M1739" s="101"/>
      <c r="N1739" s="101"/>
      <c r="O1739" s="101"/>
      <c r="P1739" s="101"/>
      <c r="Q1739" s="101"/>
      <c r="R1739" s="101"/>
      <c r="S1739" s="101"/>
      <c r="T1739" s="101"/>
      <c r="AE1739" s="101"/>
      <c r="AF1739" s="101"/>
      <c r="AG1739" s="101"/>
      <c r="AH1739" s="101"/>
      <c r="AI1739" s="101"/>
      <c r="AJ1739" s="101"/>
      <c r="AK1739" s="101"/>
      <c r="AL1739" s="101"/>
    </row>
    <row r="1740" spans="13:38" x14ac:dyDescent="0.35">
      <c r="M1740" s="101"/>
      <c r="N1740" s="101"/>
      <c r="O1740" s="101"/>
      <c r="P1740" s="101"/>
      <c r="Q1740" s="101"/>
      <c r="R1740" s="101"/>
      <c r="S1740" s="101"/>
      <c r="T1740" s="101"/>
      <c r="AE1740" s="101"/>
      <c r="AF1740" s="101"/>
      <c r="AG1740" s="101"/>
      <c r="AH1740" s="101"/>
      <c r="AI1740" s="101"/>
      <c r="AJ1740" s="101"/>
      <c r="AK1740" s="101"/>
      <c r="AL1740" s="101"/>
    </row>
    <row r="1741" spans="13:38" x14ac:dyDescent="0.35">
      <c r="M1741" s="101"/>
      <c r="N1741" s="101"/>
      <c r="O1741" s="101"/>
      <c r="P1741" s="101"/>
      <c r="Q1741" s="101"/>
      <c r="R1741" s="101"/>
      <c r="S1741" s="101"/>
      <c r="T1741" s="101"/>
      <c r="AE1741" s="101"/>
      <c r="AF1741" s="101"/>
      <c r="AG1741" s="101"/>
      <c r="AH1741" s="101"/>
      <c r="AI1741" s="101"/>
      <c r="AJ1741" s="101"/>
      <c r="AK1741" s="101"/>
      <c r="AL1741" s="101"/>
    </row>
    <row r="1742" spans="13:38" x14ac:dyDescent="0.35">
      <c r="M1742" s="101"/>
      <c r="N1742" s="101"/>
      <c r="O1742" s="101"/>
      <c r="P1742" s="101"/>
      <c r="Q1742" s="101"/>
      <c r="R1742" s="101"/>
      <c r="S1742" s="101"/>
      <c r="T1742" s="101"/>
      <c r="AE1742" s="101"/>
      <c r="AF1742" s="101"/>
      <c r="AG1742" s="101"/>
      <c r="AH1742" s="101"/>
      <c r="AI1742" s="101"/>
      <c r="AJ1742" s="101"/>
      <c r="AK1742" s="101"/>
      <c r="AL1742" s="101"/>
    </row>
    <row r="1743" spans="13:38" x14ac:dyDescent="0.35">
      <c r="M1743" s="101"/>
      <c r="N1743" s="101"/>
      <c r="O1743" s="101"/>
      <c r="P1743" s="101"/>
      <c r="Q1743" s="101"/>
      <c r="R1743" s="101"/>
      <c r="S1743" s="101"/>
      <c r="T1743" s="101"/>
      <c r="AE1743" s="101"/>
      <c r="AF1743" s="101"/>
      <c r="AG1743" s="101"/>
      <c r="AH1743" s="101"/>
      <c r="AI1743" s="101"/>
      <c r="AJ1743" s="101"/>
      <c r="AK1743" s="101"/>
      <c r="AL1743" s="101"/>
    </row>
    <row r="1744" spans="13:38" x14ac:dyDescent="0.35">
      <c r="M1744" s="101"/>
      <c r="N1744" s="101"/>
      <c r="O1744" s="101"/>
      <c r="P1744" s="101"/>
      <c r="Q1744" s="101"/>
      <c r="R1744" s="101"/>
      <c r="S1744" s="101"/>
      <c r="T1744" s="101"/>
      <c r="AE1744" s="101"/>
      <c r="AF1744" s="101"/>
      <c r="AG1744" s="101"/>
      <c r="AH1744" s="101"/>
      <c r="AI1744" s="101"/>
      <c r="AJ1744" s="101"/>
      <c r="AK1744" s="101"/>
      <c r="AL1744" s="101"/>
    </row>
    <row r="1745" spans="13:38" x14ac:dyDescent="0.35">
      <c r="M1745" s="101"/>
      <c r="N1745" s="101"/>
      <c r="O1745" s="101"/>
      <c r="P1745" s="101"/>
      <c r="Q1745" s="101"/>
      <c r="R1745" s="101"/>
      <c r="S1745" s="101"/>
      <c r="T1745" s="101"/>
      <c r="AE1745" s="101"/>
      <c r="AF1745" s="101"/>
      <c r="AG1745" s="101"/>
      <c r="AH1745" s="101"/>
      <c r="AI1745" s="101"/>
      <c r="AJ1745" s="101"/>
      <c r="AK1745" s="101"/>
      <c r="AL1745" s="101"/>
    </row>
    <row r="1746" spans="13:38" x14ac:dyDescent="0.35">
      <c r="M1746" s="101"/>
      <c r="N1746" s="101"/>
      <c r="O1746" s="101"/>
      <c r="P1746" s="101"/>
      <c r="Q1746" s="101"/>
      <c r="R1746" s="101"/>
      <c r="S1746" s="101"/>
      <c r="T1746" s="101"/>
      <c r="AE1746" s="101"/>
      <c r="AF1746" s="101"/>
      <c r="AG1746" s="101"/>
      <c r="AH1746" s="101"/>
      <c r="AI1746" s="101"/>
      <c r="AJ1746" s="101"/>
      <c r="AK1746" s="101"/>
      <c r="AL1746" s="101"/>
    </row>
    <row r="1747" spans="13:38" x14ac:dyDescent="0.35">
      <c r="M1747" s="101"/>
      <c r="N1747" s="101"/>
      <c r="O1747" s="101"/>
      <c r="P1747" s="101"/>
      <c r="Q1747" s="101"/>
      <c r="R1747" s="101"/>
      <c r="S1747" s="101"/>
      <c r="T1747" s="101"/>
      <c r="AE1747" s="101"/>
      <c r="AF1747" s="101"/>
      <c r="AG1747" s="101"/>
      <c r="AH1747" s="101"/>
      <c r="AI1747" s="101"/>
      <c r="AJ1747" s="101"/>
      <c r="AK1747" s="101"/>
      <c r="AL1747" s="101"/>
    </row>
    <row r="1748" spans="13:38" x14ac:dyDescent="0.35">
      <c r="M1748" s="101"/>
      <c r="N1748" s="101"/>
      <c r="O1748" s="101"/>
      <c r="P1748" s="101"/>
      <c r="Q1748" s="101"/>
      <c r="R1748" s="101"/>
      <c r="S1748" s="101"/>
      <c r="T1748" s="101"/>
      <c r="AE1748" s="101"/>
      <c r="AF1748" s="101"/>
      <c r="AG1748" s="101"/>
      <c r="AH1748" s="101"/>
      <c r="AI1748" s="101"/>
      <c r="AJ1748" s="101"/>
      <c r="AK1748" s="101"/>
      <c r="AL1748" s="101"/>
    </row>
    <row r="1749" spans="13:38" x14ac:dyDescent="0.35">
      <c r="M1749" s="101"/>
      <c r="N1749" s="101"/>
      <c r="O1749" s="101"/>
      <c r="P1749" s="101"/>
      <c r="Q1749" s="101"/>
      <c r="R1749" s="101"/>
      <c r="S1749" s="101"/>
      <c r="T1749" s="101"/>
      <c r="AE1749" s="101"/>
      <c r="AF1749" s="101"/>
      <c r="AG1749" s="101"/>
      <c r="AH1749" s="101"/>
      <c r="AI1749" s="101"/>
      <c r="AJ1749" s="101"/>
      <c r="AK1749" s="101"/>
      <c r="AL1749" s="101"/>
    </row>
    <row r="1750" spans="13:38" x14ac:dyDescent="0.35">
      <c r="M1750" s="101"/>
      <c r="N1750" s="101"/>
      <c r="O1750" s="101"/>
      <c r="P1750" s="101"/>
      <c r="Q1750" s="101"/>
      <c r="R1750" s="101"/>
      <c r="S1750" s="101"/>
      <c r="T1750" s="101"/>
      <c r="AE1750" s="101"/>
      <c r="AF1750" s="101"/>
      <c r="AG1750" s="101"/>
      <c r="AH1750" s="101"/>
      <c r="AI1750" s="101"/>
      <c r="AJ1750" s="101"/>
      <c r="AK1750" s="101"/>
      <c r="AL1750" s="101"/>
    </row>
    <row r="1751" spans="13:38" x14ac:dyDescent="0.35">
      <c r="M1751" s="101"/>
      <c r="N1751" s="101"/>
      <c r="O1751" s="101"/>
      <c r="P1751" s="101"/>
      <c r="Q1751" s="101"/>
      <c r="R1751" s="101"/>
      <c r="S1751" s="101"/>
      <c r="T1751" s="101"/>
      <c r="AE1751" s="101"/>
      <c r="AF1751" s="101"/>
      <c r="AG1751" s="101"/>
      <c r="AH1751" s="101"/>
      <c r="AI1751" s="101"/>
      <c r="AJ1751" s="101"/>
      <c r="AK1751" s="101"/>
      <c r="AL1751" s="101"/>
    </row>
    <row r="1752" spans="13:38" x14ac:dyDescent="0.35">
      <c r="M1752" s="101"/>
      <c r="N1752" s="101"/>
      <c r="O1752" s="101"/>
      <c r="P1752" s="101"/>
      <c r="Q1752" s="101"/>
      <c r="R1752" s="101"/>
      <c r="S1752" s="101"/>
      <c r="T1752" s="101"/>
      <c r="AE1752" s="101"/>
      <c r="AF1752" s="101"/>
      <c r="AG1752" s="101"/>
      <c r="AH1752" s="101"/>
      <c r="AI1752" s="101"/>
      <c r="AJ1752" s="101"/>
      <c r="AK1752" s="101"/>
      <c r="AL1752" s="101"/>
    </row>
    <row r="1753" spans="13:38" x14ac:dyDescent="0.35">
      <c r="M1753" s="101"/>
      <c r="N1753" s="101"/>
      <c r="O1753" s="101"/>
      <c r="P1753" s="101"/>
      <c r="Q1753" s="101"/>
      <c r="R1753" s="101"/>
      <c r="S1753" s="101"/>
      <c r="T1753" s="101"/>
      <c r="AE1753" s="101"/>
      <c r="AF1753" s="101"/>
      <c r="AG1753" s="101"/>
      <c r="AH1753" s="101"/>
      <c r="AI1753" s="101"/>
      <c r="AJ1753" s="101"/>
      <c r="AK1753" s="101"/>
      <c r="AL1753" s="101"/>
    </row>
    <row r="1754" spans="13:38" x14ac:dyDescent="0.35">
      <c r="M1754" s="101"/>
      <c r="N1754" s="101"/>
      <c r="O1754" s="101"/>
      <c r="P1754" s="101"/>
      <c r="Q1754" s="101"/>
      <c r="R1754" s="101"/>
      <c r="S1754" s="101"/>
      <c r="T1754" s="101"/>
      <c r="AE1754" s="101"/>
      <c r="AF1754" s="101"/>
      <c r="AG1754" s="101"/>
      <c r="AH1754" s="101"/>
      <c r="AI1754" s="101"/>
      <c r="AJ1754" s="101"/>
      <c r="AK1754" s="101"/>
      <c r="AL1754" s="101"/>
    </row>
    <row r="1755" spans="13:38" x14ac:dyDescent="0.35">
      <c r="M1755" s="101"/>
      <c r="N1755" s="101"/>
      <c r="O1755" s="101"/>
      <c r="P1755" s="101"/>
      <c r="Q1755" s="101"/>
      <c r="R1755" s="101"/>
      <c r="S1755" s="101"/>
      <c r="T1755" s="101"/>
      <c r="AE1755" s="101"/>
      <c r="AF1755" s="101"/>
      <c r="AG1755" s="101"/>
      <c r="AH1755" s="101"/>
      <c r="AI1755" s="101"/>
      <c r="AJ1755" s="101"/>
      <c r="AK1755" s="101"/>
      <c r="AL1755" s="101"/>
    </row>
    <row r="1756" spans="13:38" x14ac:dyDescent="0.35">
      <c r="M1756" s="101"/>
      <c r="N1756" s="101"/>
      <c r="O1756" s="101"/>
      <c r="P1756" s="101"/>
      <c r="Q1756" s="101"/>
      <c r="R1756" s="101"/>
      <c r="S1756" s="101"/>
      <c r="T1756" s="101"/>
      <c r="AE1756" s="101"/>
      <c r="AF1756" s="101"/>
      <c r="AG1756" s="101"/>
      <c r="AH1756" s="101"/>
      <c r="AI1756" s="101"/>
      <c r="AJ1756" s="101"/>
      <c r="AK1756" s="101"/>
      <c r="AL1756" s="101"/>
    </row>
    <row r="1757" spans="13:38" x14ac:dyDescent="0.35">
      <c r="M1757" s="101"/>
      <c r="N1757" s="101"/>
      <c r="O1757" s="101"/>
      <c r="P1757" s="101"/>
      <c r="Q1757" s="101"/>
      <c r="R1757" s="101"/>
      <c r="S1757" s="101"/>
      <c r="T1757" s="101"/>
      <c r="AE1757" s="101"/>
      <c r="AF1757" s="101"/>
      <c r="AG1757" s="101"/>
      <c r="AH1757" s="101"/>
      <c r="AI1757" s="101"/>
      <c r="AJ1757" s="101"/>
      <c r="AK1757" s="101"/>
      <c r="AL1757" s="101"/>
    </row>
    <row r="1758" spans="13:38" x14ac:dyDescent="0.35">
      <c r="M1758" s="101"/>
      <c r="N1758" s="101"/>
      <c r="O1758" s="101"/>
      <c r="P1758" s="101"/>
      <c r="Q1758" s="101"/>
      <c r="R1758" s="101"/>
      <c r="S1758" s="101"/>
      <c r="T1758" s="101"/>
      <c r="AE1758" s="101"/>
      <c r="AF1758" s="101"/>
      <c r="AG1758" s="101"/>
      <c r="AH1758" s="101"/>
      <c r="AI1758" s="101"/>
      <c r="AJ1758" s="101"/>
      <c r="AK1758" s="101"/>
      <c r="AL1758" s="101"/>
    </row>
    <row r="1759" spans="13:38" x14ac:dyDescent="0.35">
      <c r="M1759" s="101"/>
      <c r="N1759" s="101"/>
      <c r="O1759" s="101"/>
      <c r="P1759" s="101"/>
      <c r="Q1759" s="101"/>
      <c r="R1759" s="101"/>
      <c r="S1759" s="101"/>
      <c r="T1759" s="101"/>
      <c r="AE1759" s="101"/>
      <c r="AF1759" s="101"/>
      <c r="AG1759" s="101"/>
      <c r="AH1759" s="101"/>
      <c r="AI1759" s="101"/>
      <c r="AJ1759" s="101"/>
      <c r="AK1759" s="101"/>
      <c r="AL1759" s="101"/>
    </row>
    <row r="1760" spans="13:38" x14ac:dyDescent="0.35">
      <c r="M1760" s="101"/>
      <c r="N1760" s="101"/>
      <c r="O1760" s="101"/>
      <c r="P1760" s="101"/>
      <c r="Q1760" s="101"/>
      <c r="R1760" s="101"/>
      <c r="S1760" s="101"/>
      <c r="T1760" s="101"/>
      <c r="AE1760" s="101"/>
      <c r="AF1760" s="101"/>
      <c r="AG1760" s="101"/>
      <c r="AH1760" s="101"/>
      <c r="AI1760" s="101"/>
      <c r="AJ1760" s="101"/>
      <c r="AK1760" s="101"/>
      <c r="AL1760" s="101"/>
    </row>
    <row r="1761" spans="13:38" x14ac:dyDescent="0.35">
      <c r="M1761" s="101"/>
      <c r="N1761" s="101"/>
      <c r="O1761" s="101"/>
      <c r="P1761" s="101"/>
      <c r="Q1761" s="101"/>
      <c r="R1761" s="101"/>
      <c r="S1761" s="101"/>
      <c r="T1761" s="101"/>
      <c r="AE1761" s="101"/>
      <c r="AF1761" s="101"/>
      <c r="AG1761" s="101"/>
      <c r="AH1761" s="101"/>
      <c r="AI1761" s="101"/>
      <c r="AJ1761" s="101"/>
      <c r="AK1761" s="101"/>
      <c r="AL1761" s="101"/>
    </row>
    <row r="1762" spans="13:38" x14ac:dyDescent="0.35">
      <c r="M1762" s="101"/>
      <c r="N1762" s="101"/>
      <c r="O1762" s="101"/>
      <c r="P1762" s="101"/>
      <c r="Q1762" s="101"/>
      <c r="R1762" s="101"/>
      <c r="S1762" s="101"/>
      <c r="T1762" s="101"/>
      <c r="AE1762" s="101"/>
      <c r="AF1762" s="101"/>
      <c r="AG1762" s="101"/>
      <c r="AH1762" s="101"/>
      <c r="AI1762" s="101"/>
      <c r="AJ1762" s="101"/>
      <c r="AK1762" s="101"/>
      <c r="AL1762" s="101"/>
    </row>
    <row r="1763" spans="13:38" x14ac:dyDescent="0.35">
      <c r="M1763" s="101"/>
      <c r="N1763" s="101"/>
      <c r="O1763" s="101"/>
      <c r="P1763" s="101"/>
      <c r="Q1763" s="101"/>
      <c r="R1763" s="101"/>
      <c r="S1763" s="101"/>
      <c r="T1763" s="101"/>
      <c r="AE1763" s="101"/>
      <c r="AF1763" s="101"/>
      <c r="AG1763" s="101"/>
      <c r="AH1763" s="101"/>
      <c r="AI1763" s="101"/>
      <c r="AJ1763" s="101"/>
      <c r="AK1763" s="101"/>
      <c r="AL1763" s="101"/>
    </row>
    <row r="1764" spans="13:38" x14ac:dyDescent="0.35">
      <c r="M1764" s="101"/>
      <c r="N1764" s="101"/>
      <c r="O1764" s="101"/>
      <c r="P1764" s="101"/>
      <c r="Q1764" s="101"/>
      <c r="R1764" s="101"/>
      <c r="S1764" s="101"/>
      <c r="T1764" s="101"/>
      <c r="AE1764" s="101"/>
      <c r="AF1764" s="101"/>
      <c r="AG1764" s="101"/>
      <c r="AH1764" s="101"/>
      <c r="AI1764" s="101"/>
      <c r="AJ1764" s="101"/>
      <c r="AK1764" s="101"/>
      <c r="AL1764" s="101"/>
    </row>
    <row r="1765" spans="13:38" x14ac:dyDescent="0.35">
      <c r="M1765" s="101"/>
      <c r="N1765" s="101"/>
      <c r="O1765" s="101"/>
      <c r="P1765" s="101"/>
      <c r="Q1765" s="101"/>
      <c r="R1765" s="101"/>
      <c r="S1765" s="101"/>
      <c r="T1765" s="101"/>
      <c r="AE1765" s="101"/>
      <c r="AF1765" s="101"/>
      <c r="AG1765" s="101"/>
      <c r="AH1765" s="101"/>
      <c r="AI1765" s="101"/>
      <c r="AJ1765" s="101"/>
      <c r="AK1765" s="101"/>
      <c r="AL1765" s="101"/>
    </row>
    <row r="1766" spans="13:38" x14ac:dyDescent="0.35">
      <c r="M1766" s="101"/>
      <c r="N1766" s="101"/>
      <c r="O1766" s="101"/>
      <c r="P1766" s="101"/>
      <c r="Q1766" s="101"/>
      <c r="R1766" s="101"/>
      <c r="S1766" s="101"/>
      <c r="T1766" s="101"/>
      <c r="AE1766" s="101"/>
      <c r="AF1766" s="101"/>
      <c r="AG1766" s="101"/>
      <c r="AH1766" s="101"/>
      <c r="AI1766" s="101"/>
      <c r="AJ1766" s="101"/>
      <c r="AK1766" s="101"/>
      <c r="AL1766" s="101"/>
    </row>
    <row r="1767" spans="13:38" x14ac:dyDescent="0.35">
      <c r="M1767" s="101"/>
      <c r="N1767" s="101"/>
      <c r="O1767" s="101"/>
      <c r="P1767" s="101"/>
      <c r="Q1767" s="101"/>
      <c r="R1767" s="101"/>
      <c r="S1767" s="101"/>
      <c r="T1767" s="101"/>
      <c r="AE1767" s="101"/>
      <c r="AF1767" s="101"/>
      <c r="AG1767" s="101"/>
      <c r="AH1767" s="101"/>
      <c r="AI1767" s="101"/>
      <c r="AJ1767" s="101"/>
      <c r="AK1767" s="101"/>
      <c r="AL1767" s="101"/>
    </row>
    <row r="1768" spans="13:38" x14ac:dyDescent="0.35">
      <c r="M1768" s="101"/>
      <c r="N1768" s="101"/>
      <c r="O1768" s="101"/>
      <c r="P1768" s="101"/>
      <c r="Q1768" s="101"/>
      <c r="R1768" s="101"/>
      <c r="S1768" s="101"/>
      <c r="T1768" s="101"/>
      <c r="AE1768" s="101"/>
      <c r="AF1768" s="101"/>
      <c r="AG1768" s="101"/>
      <c r="AH1768" s="101"/>
      <c r="AI1768" s="101"/>
      <c r="AJ1768" s="101"/>
      <c r="AK1768" s="101"/>
      <c r="AL1768" s="101"/>
    </row>
    <row r="1769" spans="13:38" x14ac:dyDescent="0.35">
      <c r="M1769" s="101"/>
      <c r="N1769" s="101"/>
      <c r="O1769" s="101"/>
      <c r="P1769" s="101"/>
      <c r="Q1769" s="101"/>
      <c r="R1769" s="101"/>
      <c r="S1769" s="101"/>
      <c r="T1769" s="101"/>
      <c r="AE1769" s="101"/>
      <c r="AF1769" s="101"/>
      <c r="AG1769" s="101"/>
      <c r="AH1769" s="101"/>
      <c r="AI1769" s="101"/>
      <c r="AJ1769" s="101"/>
      <c r="AK1769" s="101"/>
      <c r="AL1769" s="101"/>
    </row>
    <row r="1770" spans="13:38" x14ac:dyDescent="0.35">
      <c r="M1770" s="101"/>
      <c r="N1770" s="101"/>
      <c r="O1770" s="101"/>
      <c r="P1770" s="101"/>
      <c r="Q1770" s="101"/>
      <c r="R1770" s="101"/>
      <c r="S1770" s="101"/>
      <c r="T1770" s="101"/>
      <c r="AE1770" s="101"/>
      <c r="AF1770" s="101"/>
      <c r="AG1770" s="101"/>
      <c r="AH1770" s="101"/>
      <c r="AI1770" s="101"/>
      <c r="AJ1770" s="101"/>
      <c r="AK1770" s="101"/>
      <c r="AL1770" s="101"/>
    </row>
    <row r="1771" spans="13:38" x14ac:dyDescent="0.35">
      <c r="M1771" s="101"/>
      <c r="N1771" s="101"/>
      <c r="O1771" s="101"/>
      <c r="P1771" s="101"/>
      <c r="Q1771" s="101"/>
      <c r="R1771" s="101"/>
      <c r="S1771" s="101"/>
      <c r="T1771" s="101"/>
      <c r="AE1771" s="101"/>
      <c r="AF1771" s="101"/>
      <c r="AG1771" s="101"/>
      <c r="AH1771" s="101"/>
      <c r="AI1771" s="101"/>
      <c r="AJ1771" s="101"/>
      <c r="AK1771" s="101"/>
      <c r="AL1771" s="101"/>
    </row>
    <row r="1772" spans="13:38" x14ac:dyDescent="0.35">
      <c r="M1772" s="101"/>
      <c r="N1772" s="101"/>
      <c r="O1772" s="101"/>
      <c r="P1772" s="101"/>
      <c r="Q1772" s="101"/>
      <c r="R1772" s="101"/>
      <c r="S1772" s="101"/>
      <c r="T1772" s="101"/>
      <c r="AE1772" s="101"/>
      <c r="AF1772" s="101"/>
      <c r="AG1772" s="101"/>
      <c r="AH1772" s="101"/>
      <c r="AI1772" s="101"/>
      <c r="AJ1772" s="101"/>
      <c r="AK1772" s="101"/>
      <c r="AL1772" s="101"/>
    </row>
    <row r="1773" spans="13:38" x14ac:dyDescent="0.35">
      <c r="M1773" s="101"/>
      <c r="N1773" s="101"/>
      <c r="O1773" s="101"/>
      <c r="P1773" s="101"/>
      <c r="Q1773" s="101"/>
      <c r="R1773" s="101"/>
      <c r="S1773" s="101"/>
      <c r="T1773" s="101"/>
      <c r="AE1773" s="101"/>
      <c r="AF1773" s="101"/>
      <c r="AG1773" s="101"/>
      <c r="AH1773" s="101"/>
      <c r="AI1773" s="101"/>
      <c r="AJ1773" s="101"/>
      <c r="AK1773" s="101"/>
      <c r="AL1773" s="101"/>
    </row>
    <row r="1774" spans="13:38" x14ac:dyDescent="0.35">
      <c r="M1774" s="101"/>
      <c r="N1774" s="101"/>
      <c r="O1774" s="101"/>
      <c r="P1774" s="101"/>
      <c r="Q1774" s="101"/>
      <c r="R1774" s="101"/>
      <c r="S1774" s="101"/>
      <c r="T1774" s="101"/>
      <c r="AE1774" s="101"/>
      <c r="AF1774" s="101"/>
      <c r="AG1774" s="101"/>
      <c r="AH1774" s="101"/>
      <c r="AI1774" s="101"/>
      <c r="AJ1774" s="101"/>
      <c r="AK1774" s="101"/>
      <c r="AL1774" s="101"/>
    </row>
    <row r="1775" spans="13:38" x14ac:dyDescent="0.35">
      <c r="M1775" s="101"/>
      <c r="N1775" s="101"/>
      <c r="O1775" s="101"/>
      <c r="P1775" s="101"/>
      <c r="Q1775" s="101"/>
      <c r="R1775" s="101"/>
      <c r="S1775" s="101"/>
      <c r="T1775" s="101"/>
      <c r="AE1775" s="101"/>
      <c r="AF1775" s="101"/>
      <c r="AG1775" s="101"/>
      <c r="AH1775" s="101"/>
      <c r="AI1775" s="101"/>
      <c r="AJ1775" s="101"/>
      <c r="AK1775" s="101"/>
      <c r="AL1775" s="101"/>
    </row>
    <row r="1776" spans="13:38" x14ac:dyDescent="0.35">
      <c r="M1776" s="101"/>
      <c r="N1776" s="101"/>
      <c r="O1776" s="101"/>
      <c r="P1776" s="101"/>
      <c r="Q1776" s="101"/>
      <c r="R1776" s="101"/>
      <c r="S1776" s="101"/>
      <c r="T1776" s="101"/>
      <c r="AE1776" s="101"/>
      <c r="AF1776" s="101"/>
      <c r="AG1776" s="101"/>
      <c r="AH1776" s="101"/>
      <c r="AI1776" s="101"/>
      <c r="AJ1776" s="101"/>
      <c r="AK1776" s="101"/>
      <c r="AL1776" s="101"/>
    </row>
    <row r="1777" spans="13:38" x14ac:dyDescent="0.35">
      <c r="M1777" s="101"/>
      <c r="N1777" s="101"/>
      <c r="O1777" s="101"/>
      <c r="P1777" s="101"/>
      <c r="Q1777" s="101"/>
      <c r="R1777" s="101"/>
      <c r="S1777" s="101"/>
      <c r="T1777" s="101"/>
      <c r="AE1777" s="101"/>
      <c r="AF1777" s="101"/>
      <c r="AG1777" s="101"/>
      <c r="AH1777" s="101"/>
      <c r="AI1777" s="101"/>
      <c r="AJ1777" s="101"/>
      <c r="AK1777" s="101"/>
      <c r="AL1777" s="101"/>
    </row>
    <row r="1778" spans="13:38" x14ac:dyDescent="0.35">
      <c r="M1778" s="101"/>
      <c r="N1778" s="101"/>
      <c r="O1778" s="101"/>
      <c r="P1778" s="101"/>
      <c r="Q1778" s="101"/>
      <c r="R1778" s="101"/>
      <c r="S1778" s="101"/>
      <c r="T1778" s="101"/>
      <c r="AE1778" s="101"/>
      <c r="AF1778" s="101"/>
      <c r="AG1778" s="101"/>
      <c r="AH1778" s="101"/>
      <c r="AI1778" s="101"/>
      <c r="AJ1778" s="101"/>
      <c r="AK1778" s="101"/>
      <c r="AL1778" s="101"/>
    </row>
    <row r="1779" spans="13:38" x14ac:dyDescent="0.35">
      <c r="M1779" s="101"/>
      <c r="N1779" s="101"/>
      <c r="O1779" s="101"/>
      <c r="P1779" s="101"/>
      <c r="Q1779" s="101"/>
      <c r="R1779" s="101"/>
      <c r="S1779" s="101"/>
      <c r="T1779" s="101"/>
      <c r="AE1779" s="101"/>
      <c r="AF1779" s="101"/>
      <c r="AG1779" s="101"/>
      <c r="AH1779" s="101"/>
      <c r="AI1779" s="101"/>
      <c r="AJ1779" s="101"/>
      <c r="AK1779" s="101"/>
      <c r="AL1779" s="101"/>
    </row>
    <row r="1780" spans="13:38" x14ac:dyDescent="0.35">
      <c r="M1780" s="101"/>
      <c r="N1780" s="101"/>
      <c r="O1780" s="101"/>
      <c r="P1780" s="101"/>
      <c r="Q1780" s="101"/>
      <c r="R1780" s="101"/>
      <c r="S1780" s="101"/>
      <c r="T1780" s="101"/>
      <c r="AE1780" s="101"/>
      <c r="AF1780" s="101"/>
      <c r="AG1780" s="101"/>
      <c r="AH1780" s="101"/>
      <c r="AI1780" s="101"/>
      <c r="AJ1780" s="101"/>
      <c r="AK1780" s="101"/>
      <c r="AL1780" s="101"/>
    </row>
    <row r="1781" spans="13:38" x14ac:dyDescent="0.35">
      <c r="M1781" s="101"/>
      <c r="N1781" s="101"/>
      <c r="O1781" s="101"/>
      <c r="P1781" s="101"/>
      <c r="Q1781" s="101"/>
      <c r="R1781" s="101"/>
      <c r="S1781" s="101"/>
      <c r="T1781" s="101"/>
      <c r="AE1781" s="101"/>
      <c r="AF1781" s="101"/>
      <c r="AG1781" s="101"/>
      <c r="AH1781" s="101"/>
      <c r="AI1781" s="101"/>
      <c r="AJ1781" s="101"/>
      <c r="AK1781" s="101"/>
      <c r="AL1781" s="101"/>
    </row>
    <row r="1782" spans="13:38" x14ac:dyDescent="0.35">
      <c r="M1782" s="101"/>
      <c r="N1782" s="101"/>
      <c r="O1782" s="101"/>
      <c r="P1782" s="101"/>
      <c r="Q1782" s="101"/>
      <c r="R1782" s="101"/>
      <c r="S1782" s="101"/>
      <c r="T1782" s="101"/>
      <c r="AE1782" s="101"/>
      <c r="AF1782" s="101"/>
      <c r="AG1782" s="101"/>
      <c r="AH1782" s="101"/>
      <c r="AI1782" s="101"/>
      <c r="AJ1782" s="101"/>
      <c r="AK1782" s="101"/>
      <c r="AL1782" s="101"/>
    </row>
    <row r="1783" spans="13:38" x14ac:dyDescent="0.35">
      <c r="M1783" s="101"/>
      <c r="N1783" s="101"/>
      <c r="O1783" s="101"/>
      <c r="P1783" s="101"/>
      <c r="Q1783" s="101"/>
      <c r="R1783" s="101"/>
      <c r="S1783" s="101"/>
      <c r="T1783" s="101"/>
      <c r="AE1783" s="101"/>
      <c r="AF1783" s="101"/>
      <c r="AG1783" s="101"/>
      <c r="AH1783" s="101"/>
      <c r="AI1783" s="101"/>
      <c r="AJ1783" s="101"/>
      <c r="AK1783" s="101"/>
      <c r="AL1783" s="101"/>
    </row>
    <row r="1784" spans="13:38" x14ac:dyDescent="0.35">
      <c r="M1784" s="101"/>
      <c r="N1784" s="101"/>
      <c r="O1784" s="101"/>
      <c r="P1784" s="101"/>
      <c r="Q1784" s="101"/>
      <c r="R1784" s="101"/>
      <c r="S1784" s="101"/>
      <c r="T1784" s="101"/>
      <c r="AE1784" s="101"/>
      <c r="AF1784" s="101"/>
      <c r="AG1784" s="101"/>
      <c r="AH1784" s="101"/>
      <c r="AI1784" s="101"/>
      <c r="AJ1784" s="101"/>
      <c r="AK1784" s="101"/>
      <c r="AL1784" s="101"/>
    </row>
    <row r="1785" spans="13:38" x14ac:dyDescent="0.35">
      <c r="M1785" s="101"/>
      <c r="N1785" s="101"/>
      <c r="O1785" s="101"/>
      <c r="P1785" s="101"/>
      <c r="Q1785" s="101"/>
      <c r="R1785" s="101"/>
      <c r="S1785" s="101"/>
      <c r="T1785" s="101"/>
      <c r="AE1785" s="101"/>
      <c r="AF1785" s="101"/>
      <c r="AG1785" s="101"/>
      <c r="AH1785" s="101"/>
      <c r="AI1785" s="101"/>
      <c r="AJ1785" s="101"/>
      <c r="AK1785" s="101"/>
      <c r="AL1785" s="101"/>
    </row>
    <row r="1786" spans="13:38" x14ac:dyDescent="0.35">
      <c r="M1786" s="101"/>
      <c r="N1786" s="101"/>
      <c r="O1786" s="101"/>
      <c r="P1786" s="101"/>
      <c r="Q1786" s="101"/>
      <c r="R1786" s="101"/>
      <c r="S1786" s="101"/>
      <c r="T1786" s="101"/>
      <c r="AE1786" s="101"/>
      <c r="AF1786" s="101"/>
      <c r="AG1786" s="101"/>
      <c r="AH1786" s="101"/>
      <c r="AI1786" s="101"/>
      <c r="AJ1786" s="101"/>
      <c r="AK1786" s="101"/>
      <c r="AL1786" s="101"/>
    </row>
    <row r="1787" spans="13:38" x14ac:dyDescent="0.35">
      <c r="M1787" s="101"/>
      <c r="N1787" s="101"/>
      <c r="O1787" s="101"/>
      <c r="P1787" s="101"/>
      <c r="Q1787" s="101"/>
      <c r="R1787" s="101"/>
      <c r="S1787" s="101"/>
      <c r="T1787" s="101"/>
      <c r="AE1787" s="101"/>
      <c r="AF1787" s="101"/>
      <c r="AG1787" s="101"/>
      <c r="AH1787" s="101"/>
      <c r="AI1787" s="101"/>
      <c r="AJ1787" s="101"/>
      <c r="AK1787" s="101"/>
      <c r="AL1787" s="101"/>
    </row>
    <row r="1788" spans="13:38" x14ac:dyDescent="0.35">
      <c r="M1788" s="101"/>
      <c r="N1788" s="101"/>
      <c r="O1788" s="101"/>
      <c r="P1788" s="101"/>
      <c r="Q1788" s="101"/>
      <c r="R1788" s="101"/>
      <c r="S1788" s="101"/>
      <c r="T1788" s="101"/>
      <c r="AE1788" s="101"/>
      <c r="AF1788" s="101"/>
      <c r="AG1788" s="101"/>
      <c r="AH1788" s="101"/>
      <c r="AI1788" s="101"/>
      <c r="AJ1788" s="101"/>
      <c r="AK1788" s="101"/>
      <c r="AL1788" s="101"/>
    </row>
    <row r="1789" spans="13:38" x14ac:dyDescent="0.35">
      <c r="M1789" s="101"/>
      <c r="N1789" s="101"/>
      <c r="O1789" s="101"/>
      <c r="P1789" s="101"/>
      <c r="Q1789" s="101"/>
      <c r="R1789" s="101"/>
      <c r="S1789" s="101"/>
      <c r="T1789" s="101"/>
      <c r="AE1789" s="101"/>
      <c r="AF1789" s="101"/>
      <c r="AG1789" s="101"/>
      <c r="AH1789" s="101"/>
      <c r="AI1789" s="101"/>
      <c r="AJ1789" s="101"/>
      <c r="AK1789" s="101"/>
      <c r="AL1789" s="101"/>
    </row>
    <row r="1790" spans="13:38" x14ac:dyDescent="0.35">
      <c r="M1790" s="101"/>
      <c r="N1790" s="101"/>
      <c r="O1790" s="101"/>
      <c r="P1790" s="101"/>
      <c r="Q1790" s="101"/>
      <c r="R1790" s="101"/>
      <c r="S1790" s="101"/>
      <c r="T1790" s="101"/>
      <c r="AE1790" s="101"/>
      <c r="AF1790" s="101"/>
      <c r="AG1790" s="101"/>
      <c r="AH1790" s="101"/>
      <c r="AI1790" s="101"/>
      <c r="AJ1790" s="101"/>
      <c r="AK1790" s="101"/>
      <c r="AL1790" s="101"/>
    </row>
    <row r="1791" spans="13:38" x14ac:dyDescent="0.35">
      <c r="M1791" s="101"/>
      <c r="N1791" s="101"/>
      <c r="O1791" s="101"/>
      <c r="P1791" s="101"/>
      <c r="Q1791" s="101"/>
      <c r="R1791" s="101"/>
      <c r="S1791" s="101"/>
      <c r="T1791" s="101"/>
      <c r="AE1791" s="101"/>
      <c r="AF1791" s="101"/>
      <c r="AG1791" s="101"/>
      <c r="AH1791" s="101"/>
      <c r="AI1791" s="101"/>
      <c r="AJ1791" s="101"/>
      <c r="AK1791" s="101"/>
      <c r="AL1791" s="101"/>
    </row>
    <row r="1792" spans="13:38" x14ac:dyDescent="0.35">
      <c r="M1792" s="101"/>
      <c r="N1792" s="101"/>
      <c r="O1792" s="101"/>
      <c r="P1792" s="101"/>
      <c r="Q1792" s="101"/>
      <c r="R1792" s="101"/>
      <c r="S1792" s="101"/>
      <c r="T1792" s="101"/>
      <c r="AE1792" s="101"/>
      <c r="AF1792" s="101"/>
      <c r="AG1792" s="101"/>
      <c r="AH1792" s="101"/>
      <c r="AI1792" s="101"/>
      <c r="AJ1792" s="101"/>
      <c r="AK1792" s="101"/>
      <c r="AL1792" s="101"/>
    </row>
    <row r="1793" spans="13:38" x14ac:dyDescent="0.35">
      <c r="M1793" s="101"/>
      <c r="N1793" s="101"/>
      <c r="O1793" s="101"/>
      <c r="P1793" s="101"/>
      <c r="Q1793" s="101"/>
      <c r="R1793" s="101"/>
      <c r="S1793" s="101"/>
      <c r="T1793" s="101"/>
      <c r="AE1793" s="101"/>
      <c r="AF1793" s="101"/>
      <c r="AG1793" s="101"/>
      <c r="AH1793" s="101"/>
      <c r="AI1793" s="101"/>
      <c r="AJ1793" s="101"/>
      <c r="AK1793" s="101"/>
      <c r="AL1793" s="101"/>
    </row>
    <row r="1794" spans="13:38" x14ac:dyDescent="0.35">
      <c r="M1794" s="101"/>
      <c r="N1794" s="101"/>
      <c r="O1794" s="101"/>
      <c r="P1794" s="101"/>
      <c r="Q1794" s="101"/>
      <c r="R1794" s="101"/>
      <c r="S1794" s="101"/>
      <c r="T1794" s="101"/>
      <c r="AE1794" s="101"/>
      <c r="AF1794" s="101"/>
      <c r="AG1794" s="101"/>
      <c r="AH1794" s="101"/>
      <c r="AI1794" s="101"/>
      <c r="AJ1794" s="101"/>
      <c r="AK1794" s="101"/>
      <c r="AL1794" s="101"/>
    </row>
    <row r="1795" spans="13:38" x14ac:dyDescent="0.35">
      <c r="M1795" s="101"/>
      <c r="N1795" s="101"/>
      <c r="O1795" s="101"/>
      <c r="P1795" s="101"/>
      <c r="Q1795" s="101"/>
      <c r="R1795" s="101"/>
      <c r="S1795" s="101"/>
      <c r="T1795" s="101"/>
      <c r="AE1795" s="101"/>
      <c r="AF1795" s="101"/>
      <c r="AG1795" s="101"/>
      <c r="AH1795" s="101"/>
      <c r="AI1795" s="101"/>
      <c r="AJ1795" s="101"/>
      <c r="AK1795" s="101"/>
      <c r="AL1795" s="101"/>
    </row>
    <row r="1796" spans="13:38" x14ac:dyDescent="0.35">
      <c r="M1796" s="101"/>
      <c r="N1796" s="101"/>
      <c r="O1796" s="101"/>
      <c r="P1796" s="101"/>
      <c r="Q1796" s="101"/>
      <c r="R1796" s="101"/>
      <c r="S1796" s="101"/>
      <c r="T1796" s="101"/>
      <c r="AE1796" s="101"/>
      <c r="AF1796" s="101"/>
      <c r="AG1796" s="101"/>
      <c r="AH1796" s="101"/>
      <c r="AI1796" s="101"/>
      <c r="AJ1796" s="101"/>
      <c r="AK1796" s="101"/>
      <c r="AL1796" s="101"/>
    </row>
    <row r="1797" spans="13:38" x14ac:dyDescent="0.35">
      <c r="M1797" s="101"/>
      <c r="N1797" s="101"/>
      <c r="O1797" s="101"/>
      <c r="P1797" s="101"/>
      <c r="Q1797" s="101"/>
      <c r="R1797" s="101"/>
      <c r="S1797" s="101"/>
      <c r="T1797" s="101"/>
      <c r="AE1797" s="101"/>
      <c r="AF1797" s="101"/>
      <c r="AG1797" s="101"/>
      <c r="AH1797" s="101"/>
      <c r="AI1797" s="101"/>
      <c r="AJ1797" s="101"/>
      <c r="AK1797" s="101"/>
      <c r="AL1797" s="101"/>
    </row>
    <row r="1798" spans="13:38" x14ac:dyDescent="0.35">
      <c r="M1798" s="101"/>
      <c r="N1798" s="101"/>
      <c r="O1798" s="101"/>
      <c r="P1798" s="101"/>
      <c r="Q1798" s="101"/>
      <c r="R1798" s="101"/>
      <c r="S1798" s="101"/>
      <c r="T1798" s="101"/>
      <c r="AE1798" s="101"/>
      <c r="AF1798" s="101"/>
      <c r="AG1798" s="101"/>
      <c r="AH1798" s="101"/>
      <c r="AI1798" s="101"/>
      <c r="AJ1798" s="101"/>
      <c r="AK1798" s="101"/>
      <c r="AL1798" s="101"/>
    </row>
    <row r="1799" spans="13:38" x14ac:dyDescent="0.35">
      <c r="M1799" s="101"/>
      <c r="N1799" s="101"/>
      <c r="O1799" s="101"/>
      <c r="P1799" s="101"/>
      <c r="Q1799" s="101"/>
      <c r="R1799" s="101"/>
      <c r="S1799" s="101"/>
      <c r="T1799" s="101"/>
      <c r="AE1799" s="101"/>
      <c r="AF1799" s="101"/>
      <c r="AG1799" s="101"/>
      <c r="AH1799" s="101"/>
      <c r="AI1799" s="101"/>
      <c r="AJ1799" s="101"/>
      <c r="AK1799" s="101"/>
      <c r="AL1799" s="101"/>
    </row>
    <row r="1800" spans="13:38" x14ac:dyDescent="0.35">
      <c r="M1800" s="101"/>
      <c r="N1800" s="101"/>
      <c r="O1800" s="101"/>
      <c r="P1800" s="101"/>
      <c r="Q1800" s="101"/>
      <c r="R1800" s="101"/>
      <c r="S1800" s="101"/>
      <c r="T1800" s="101"/>
      <c r="AE1800" s="101"/>
      <c r="AF1800" s="101"/>
      <c r="AG1800" s="101"/>
      <c r="AH1800" s="101"/>
      <c r="AI1800" s="101"/>
      <c r="AJ1800" s="101"/>
      <c r="AK1800" s="101"/>
      <c r="AL1800" s="101"/>
    </row>
    <row r="1801" spans="13:38" x14ac:dyDescent="0.35">
      <c r="M1801" s="101"/>
      <c r="N1801" s="101"/>
      <c r="O1801" s="101"/>
      <c r="P1801" s="101"/>
      <c r="Q1801" s="101"/>
      <c r="R1801" s="101"/>
      <c r="S1801" s="101"/>
      <c r="T1801" s="101"/>
      <c r="AE1801" s="101"/>
      <c r="AF1801" s="101"/>
      <c r="AG1801" s="101"/>
      <c r="AH1801" s="101"/>
      <c r="AI1801" s="101"/>
      <c r="AJ1801" s="101"/>
      <c r="AK1801" s="101"/>
      <c r="AL1801" s="101"/>
    </row>
    <row r="1802" spans="13:38" x14ac:dyDescent="0.35">
      <c r="M1802" s="101"/>
      <c r="N1802" s="101"/>
      <c r="O1802" s="101"/>
      <c r="P1802" s="101"/>
      <c r="Q1802" s="101"/>
      <c r="R1802" s="101"/>
      <c r="S1802" s="101"/>
      <c r="T1802" s="101"/>
      <c r="AE1802" s="101"/>
      <c r="AF1802" s="101"/>
      <c r="AG1802" s="101"/>
      <c r="AH1802" s="101"/>
      <c r="AI1802" s="101"/>
      <c r="AJ1802" s="101"/>
      <c r="AK1802" s="101"/>
      <c r="AL1802" s="101"/>
    </row>
    <row r="1803" spans="13:38" x14ac:dyDescent="0.35">
      <c r="M1803" s="101"/>
      <c r="N1803" s="101"/>
      <c r="O1803" s="101"/>
      <c r="P1803" s="101"/>
      <c r="Q1803" s="101"/>
      <c r="R1803" s="101"/>
      <c r="S1803" s="101"/>
      <c r="T1803" s="101"/>
      <c r="AE1803" s="101"/>
      <c r="AF1803" s="101"/>
      <c r="AG1803" s="101"/>
      <c r="AH1803" s="101"/>
      <c r="AI1803" s="101"/>
      <c r="AJ1803" s="101"/>
      <c r="AK1803" s="101"/>
      <c r="AL1803" s="101"/>
    </row>
    <row r="1804" spans="13:38" x14ac:dyDescent="0.35">
      <c r="M1804" s="101"/>
      <c r="N1804" s="101"/>
      <c r="O1804" s="101"/>
      <c r="P1804" s="101"/>
      <c r="Q1804" s="101"/>
      <c r="R1804" s="101"/>
      <c r="S1804" s="101"/>
      <c r="T1804" s="101"/>
      <c r="AE1804" s="101"/>
      <c r="AF1804" s="101"/>
      <c r="AG1804" s="101"/>
      <c r="AH1804" s="101"/>
      <c r="AI1804" s="101"/>
      <c r="AJ1804" s="101"/>
      <c r="AK1804" s="101"/>
      <c r="AL1804" s="101"/>
    </row>
    <row r="1805" spans="13:38" x14ac:dyDescent="0.35">
      <c r="M1805" s="101"/>
      <c r="N1805" s="101"/>
      <c r="O1805" s="101"/>
      <c r="P1805" s="101"/>
      <c r="Q1805" s="101"/>
      <c r="R1805" s="101"/>
      <c r="S1805" s="101"/>
      <c r="T1805" s="101"/>
      <c r="AE1805" s="101"/>
      <c r="AF1805" s="101"/>
      <c r="AG1805" s="101"/>
      <c r="AH1805" s="101"/>
      <c r="AI1805" s="101"/>
      <c r="AJ1805" s="101"/>
      <c r="AK1805" s="101"/>
      <c r="AL1805" s="101"/>
    </row>
    <row r="1806" spans="13:38" x14ac:dyDescent="0.35">
      <c r="M1806" s="101"/>
      <c r="N1806" s="101"/>
      <c r="O1806" s="101"/>
      <c r="P1806" s="101"/>
      <c r="Q1806" s="101"/>
      <c r="R1806" s="101"/>
      <c r="S1806" s="101"/>
      <c r="T1806" s="101"/>
      <c r="AE1806" s="101"/>
      <c r="AF1806" s="101"/>
      <c r="AG1806" s="101"/>
      <c r="AH1806" s="101"/>
      <c r="AI1806" s="101"/>
      <c r="AJ1806" s="101"/>
      <c r="AK1806" s="101"/>
      <c r="AL1806" s="101"/>
    </row>
    <row r="1807" spans="13:38" x14ac:dyDescent="0.35">
      <c r="M1807" s="101"/>
      <c r="N1807" s="101"/>
      <c r="O1807" s="101"/>
      <c r="P1807" s="101"/>
      <c r="Q1807" s="101"/>
      <c r="R1807" s="101"/>
      <c r="S1807" s="101"/>
      <c r="T1807" s="101"/>
      <c r="AE1807" s="101"/>
      <c r="AF1807" s="101"/>
      <c r="AG1807" s="101"/>
      <c r="AH1807" s="101"/>
      <c r="AI1807" s="101"/>
      <c r="AJ1807" s="101"/>
      <c r="AK1807" s="101"/>
      <c r="AL1807" s="101"/>
    </row>
    <row r="1808" spans="13:38" x14ac:dyDescent="0.35">
      <c r="M1808" s="101"/>
      <c r="N1808" s="101"/>
      <c r="O1808" s="101"/>
      <c r="P1808" s="101"/>
      <c r="Q1808" s="101"/>
      <c r="R1808" s="101"/>
      <c r="S1808" s="101"/>
      <c r="T1808" s="101"/>
      <c r="AE1808" s="101"/>
      <c r="AF1808" s="101"/>
      <c r="AG1808" s="101"/>
      <c r="AH1808" s="101"/>
      <c r="AI1808" s="101"/>
      <c r="AJ1808" s="101"/>
      <c r="AK1808" s="101"/>
      <c r="AL1808" s="101"/>
    </row>
    <row r="1809" spans="13:38" x14ac:dyDescent="0.35">
      <c r="M1809" s="101"/>
      <c r="N1809" s="101"/>
      <c r="O1809" s="101"/>
      <c r="P1809" s="101"/>
      <c r="Q1809" s="101"/>
      <c r="R1809" s="101"/>
      <c r="S1809" s="101"/>
      <c r="T1809" s="101"/>
      <c r="AE1809" s="101"/>
      <c r="AF1809" s="101"/>
      <c r="AG1809" s="101"/>
      <c r="AH1809" s="101"/>
      <c r="AI1809" s="101"/>
      <c r="AJ1809" s="101"/>
      <c r="AK1809" s="101"/>
      <c r="AL1809" s="101"/>
    </row>
    <row r="1810" spans="13:38" x14ac:dyDescent="0.35">
      <c r="M1810" s="101"/>
      <c r="N1810" s="101"/>
      <c r="O1810" s="101"/>
      <c r="P1810" s="101"/>
      <c r="Q1810" s="101"/>
      <c r="R1810" s="101"/>
      <c r="S1810" s="101"/>
      <c r="T1810" s="101"/>
      <c r="AE1810" s="101"/>
      <c r="AF1810" s="101"/>
      <c r="AG1810" s="101"/>
      <c r="AH1810" s="101"/>
      <c r="AI1810" s="101"/>
      <c r="AJ1810" s="101"/>
      <c r="AK1810" s="101"/>
      <c r="AL1810" s="101"/>
    </row>
    <row r="1811" spans="13:38" x14ac:dyDescent="0.35">
      <c r="M1811" s="101"/>
      <c r="N1811" s="101"/>
      <c r="O1811" s="101"/>
      <c r="P1811" s="101"/>
      <c r="Q1811" s="101"/>
      <c r="R1811" s="101"/>
      <c r="S1811" s="101"/>
      <c r="T1811" s="101"/>
      <c r="AE1811" s="101"/>
      <c r="AF1811" s="101"/>
      <c r="AG1811" s="101"/>
      <c r="AH1811" s="101"/>
      <c r="AI1811" s="101"/>
      <c r="AJ1811" s="101"/>
      <c r="AK1811" s="101"/>
      <c r="AL1811" s="101"/>
    </row>
    <row r="1812" spans="13:38" x14ac:dyDescent="0.35">
      <c r="M1812" s="101"/>
      <c r="N1812" s="101"/>
      <c r="O1812" s="101"/>
      <c r="P1812" s="101"/>
      <c r="Q1812" s="101"/>
      <c r="R1812" s="101"/>
      <c r="S1812" s="101"/>
      <c r="T1812" s="101"/>
      <c r="AE1812" s="101"/>
      <c r="AF1812" s="101"/>
      <c r="AG1812" s="101"/>
      <c r="AH1812" s="101"/>
      <c r="AI1812" s="101"/>
      <c r="AJ1812" s="101"/>
      <c r="AK1812" s="101"/>
      <c r="AL1812" s="101"/>
    </row>
    <row r="1813" spans="13:38" x14ac:dyDescent="0.35">
      <c r="M1813" s="101"/>
      <c r="N1813" s="101"/>
      <c r="O1813" s="101"/>
      <c r="P1813" s="101"/>
      <c r="Q1813" s="101"/>
      <c r="R1813" s="101"/>
      <c r="S1813" s="101"/>
      <c r="T1813" s="101"/>
      <c r="AE1813" s="101"/>
      <c r="AF1813" s="101"/>
      <c r="AG1813" s="101"/>
      <c r="AH1813" s="101"/>
      <c r="AI1813" s="101"/>
      <c r="AJ1813" s="101"/>
      <c r="AK1813" s="101"/>
      <c r="AL1813" s="101"/>
    </row>
    <row r="1814" spans="13:38" x14ac:dyDescent="0.35">
      <c r="M1814" s="101"/>
      <c r="N1814" s="101"/>
      <c r="O1814" s="101"/>
      <c r="P1814" s="101"/>
      <c r="Q1814" s="101"/>
      <c r="R1814" s="101"/>
      <c r="S1814" s="101"/>
      <c r="T1814" s="101"/>
      <c r="AE1814" s="101"/>
      <c r="AF1814" s="101"/>
      <c r="AG1814" s="101"/>
      <c r="AH1814" s="101"/>
      <c r="AI1814" s="101"/>
      <c r="AJ1814" s="101"/>
      <c r="AK1814" s="101"/>
      <c r="AL1814" s="101"/>
    </row>
    <row r="1815" spans="13:38" x14ac:dyDescent="0.35">
      <c r="M1815" s="101"/>
      <c r="N1815" s="101"/>
      <c r="O1815" s="101"/>
      <c r="P1815" s="101"/>
      <c r="Q1815" s="101"/>
      <c r="R1815" s="101"/>
      <c r="S1815" s="101"/>
      <c r="T1815" s="101"/>
      <c r="AE1815" s="101"/>
      <c r="AF1815" s="101"/>
      <c r="AG1815" s="101"/>
      <c r="AH1815" s="101"/>
      <c r="AI1815" s="101"/>
      <c r="AJ1815" s="101"/>
      <c r="AK1815" s="101"/>
      <c r="AL1815" s="101"/>
    </row>
    <row r="1816" spans="13:38" x14ac:dyDescent="0.35">
      <c r="M1816" s="101"/>
      <c r="N1816" s="101"/>
      <c r="O1816" s="101"/>
      <c r="P1816" s="101"/>
      <c r="Q1816" s="101"/>
      <c r="R1816" s="101"/>
      <c r="S1816" s="101"/>
      <c r="T1816" s="101"/>
      <c r="AE1816" s="101"/>
      <c r="AF1816" s="101"/>
      <c r="AG1816" s="101"/>
      <c r="AH1816" s="101"/>
      <c r="AI1816" s="101"/>
      <c r="AJ1816" s="101"/>
      <c r="AK1816" s="101"/>
      <c r="AL1816" s="101"/>
    </row>
    <row r="1817" spans="13:38" x14ac:dyDescent="0.35">
      <c r="M1817" s="101"/>
      <c r="N1817" s="101"/>
      <c r="O1817" s="101"/>
      <c r="P1817" s="101"/>
      <c r="Q1817" s="101"/>
      <c r="R1817" s="101"/>
      <c r="S1817" s="101"/>
      <c r="T1817" s="101"/>
      <c r="AE1817" s="101"/>
      <c r="AF1817" s="101"/>
      <c r="AG1817" s="101"/>
      <c r="AH1817" s="101"/>
      <c r="AI1817" s="101"/>
      <c r="AJ1817" s="101"/>
      <c r="AK1817" s="101"/>
      <c r="AL1817" s="101"/>
    </row>
    <row r="1818" spans="13:38" x14ac:dyDescent="0.35">
      <c r="M1818" s="101"/>
      <c r="N1818" s="101"/>
      <c r="O1818" s="101"/>
      <c r="P1818" s="101"/>
      <c r="Q1818" s="101"/>
      <c r="R1818" s="101"/>
      <c r="S1818" s="101"/>
      <c r="T1818" s="101"/>
      <c r="AE1818" s="101"/>
      <c r="AF1818" s="101"/>
      <c r="AG1818" s="101"/>
      <c r="AH1818" s="101"/>
      <c r="AI1818" s="101"/>
      <c r="AJ1818" s="101"/>
      <c r="AK1818" s="101"/>
      <c r="AL1818" s="101"/>
    </row>
    <row r="1819" spans="13:38" x14ac:dyDescent="0.35">
      <c r="M1819" s="101"/>
      <c r="N1819" s="101"/>
      <c r="O1819" s="101"/>
      <c r="P1819" s="101"/>
      <c r="Q1819" s="101"/>
      <c r="R1819" s="101"/>
      <c r="S1819" s="101"/>
      <c r="T1819" s="101"/>
      <c r="AE1819" s="101"/>
      <c r="AF1819" s="101"/>
      <c r="AG1819" s="101"/>
      <c r="AH1819" s="101"/>
      <c r="AI1819" s="101"/>
      <c r="AJ1819" s="101"/>
      <c r="AK1819" s="101"/>
      <c r="AL1819" s="101"/>
    </row>
    <row r="1820" spans="13:38" x14ac:dyDescent="0.35">
      <c r="M1820" s="101"/>
      <c r="N1820" s="101"/>
      <c r="O1820" s="101"/>
      <c r="P1820" s="101"/>
      <c r="Q1820" s="101"/>
      <c r="R1820" s="101"/>
      <c r="S1820" s="101"/>
      <c r="T1820" s="101"/>
      <c r="AE1820" s="101"/>
      <c r="AF1820" s="101"/>
      <c r="AG1820" s="101"/>
      <c r="AH1820" s="101"/>
      <c r="AI1820" s="101"/>
      <c r="AJ1820" s="101"/>
      <c r="AK1820" s="101"/>
      <c r="AL1820" s="101"/>
    </row>
    <row r="1821" spans="13:38" x14ac:dyDescent="0.35">
      <c r="M1821" s="101"/>
      <c r="N1821" s="101"/>
      <c r="O1821" s="101"/>
      <c r="P1821" s="101"/>
      <c r="Q1821" s="101"/>
      <c r="R1821" s="101"/>
      <c r="S1821" s="101"/>
      <c r="T1821" s="101"/>
      <c r="AE1821" s="101"/>
      <c r="AF1821" s="101"/>
      <c r="AG1821" s="101"/>
      <c r="AH1821" s="101"/>
      <c r="AI1821" s="101"/>
      <c r="AJ1821" s="101"/>
      <c r="AK1821" s="101"/>
      <c r="AL1821" s="101"/>
    </row>
    <row r="1822" spans="13:38" x14ac:dyDescent="0.35">
      <c r="M1822" s="101"/>
      <c r="N1822" s="101"/>
      <c r="O1822" s="101"/>
      <c r="P1822" s="101"/>
      <c r="Q1822" s="101"/>
      <c r="R1822" s="101"/>
      <c r="S1822" s="101"/>
      <c r="T1822" s="101"/>
      <c r="AE1822" s="101"/>
      <c r="AF1822" s="101"/>
      <c r="AG1822" s="101"/>
      <c r="AH1822" s="101"/>
      <c r="AI1822" s="101"/>
      <c r="AJ1822" s="101"/>
      <c r="AK1822" s="101"/>
      <c r="AL1822" s="101"/>
    </row>
    <row r="1823" spans="13:38" x14ac:dyDescent="0.35">
      <c r="M1823" s="101"/>
      <c r="N1823" s="101"/>
      <c r="O1823" s="101"/>
      <c r="P1823" s="101"/>
      <c r="Q1823" s="101"/>
      <c r="R1823" s="101"/>
      <c r="S1823" s="101"/>
      <c r="T1823" s="101"/>
      <c r="AE1823" s="101"/>
      <c r="AF1823" s="101"/>
      <c r="AG1823" s="101"/>
      <c r="AH1823" s="101"/>
      <c r="AI1823" s="101"/>
      <c r="AJ1823" s="101"/>
      <c r="AK1823" s="101"/>
      <c r="AL1823" s="101"/>
    </row>
    <row r="1824" spans="13:38" x14ac:dyDescent="0.35">
      <c r="M1824" s="101"/>
      <c r="N1824" s="101"/>
      <c r="O1824" s="101"/>
      <c r="P1824" s="101"/>
      <c r="Q1824" s="101"/>
      <c r="R1824" s="101"/>
      <c r="S1824" s="101"/>
      <c r="T1824" s="101"/>
      <c r="AE1824" s="101"/>
      <c r="AF1824" s="101"/>
      <c r="AG1824" s="101"/>
      <c r="AH1824" s="101"/>
      <c r="AI1824" s="101"/>
      <c r="AJ1824" s="101"/>
      <c r="AK1824" s="101"/>
      <c r="AL1824" s="101"/>
    </row>
    <row r="1825" spans="13:38" x14ac:dyDescent="0.35">
      <c r="M1825" s="101"/>
      <c r="N1825" s="101"/>
      <c r="O1825" s="101"/>
      <c r="P1825" s="101"/>
      <c r="Q1825" s="101"/>
      <c r="R1825" s="101"/>
      <c r="S1825" s="101"/>
      <c r="T1825" s="101"/>
      <c r="AE1825" s="101"/>
      <c r="AF1825" s="101"/>
      <c r="AG1825" s="101"/>
      <c r="AH1825" s="101"/>
      <c r="AI1825" s="101"/>
      <c r="AJ1825" s="101"/>
      <c r="AK1825" s="101"/>
      <c r="AL1825" s="101"/>
    </row>
    <row r="1826" spans="13:38" x14ac:dyDescent="0.35">
      <c r="M1826" s="101"/>
      <c r="N1826" s="101"/>
      <c r="O1826" s="101"/>
      <c r="P1826" s="101"/>
      <c r="Q1826" s="101"/>
      <c r="R1826" s="101"/>
      <c r="S1826" s="101"/>
      <c r="T1826" s="101"/>
      <c r="AE1826" s="101"/>
      <c r="AF1826" s="101"/>
      <c r="AG1826" s="101"/>
      <c r="AH1826" s="101"/>
      <c r="AI1826" s="101"/>
      <c r="AJ1826" s="101"/>
      <c r="AK1826" s="101"/>
      <c r="AL1826" s="101"/>
    </row>
    <row r="1827" spans="13:38" x14ac:dyDescent="0.35">
      <c r="M1827" s="101"/>
      <c r="N1827" s="101"/>
      <c r="O1827" s="101"/>
      <c r="P1827" s="101"/>
      <c r="Q1827" s="101"/>
      <c r="R1827" s="101"/>
      <c r="S1827" s="101"/>
      <c r="T1827" s="101"/>
      <c r="AE1827" s="101"/>
      <c r="AF1827" s="101"/>
      <c r="AG1827" s="101"/>
      <c r="AH1827" s="101"/>
      <c r="AI1827" s="101"/>
      <c r="AJ1827" s="101"/>
      <c r="AK1827" s="101"/>
      <c r="AL1827" s="101"/>
    </row>
    <row r="1828" spans="13:38" x14ac:dyDescent="0.35">
      <c r="M1828" s="101"/>
      <c r="N1828" s="101"/>
      <c r="O1828" s="101"/>
      <c r="P1828" s="101"/>
      <c r="Q1828" s="101"/>
      <c r="R1828" s="101"/>
      <c r="S1828" s="101"/>
      <c r="T1828" s="101"/>
      <c r="AE1828" s="101"/>
      <c r="AF1828" s="101"/>
      <c r="AG1828" s="101"/>
      <c r="AH1828" s="101"/>
      <c r="AI1828" s="101"/>
      <c r="AJ1828" s="101"/>
      <c r="AK1828" s="101"/>
      <c r="AL1828" s="101"/>
    </row>
    <row r="1829" spans="13:38" x14ac:dyDescent="0.35">
      <c r="M1829" s="101"/>
      <c r="N1829" s="101"/>
      <c r="O1829" s="101"/>
      <c r="P1829" s="101"/>
      <c r="Q1829" s="101"/>
      <c r="R1829" s="101"/>
      <c r="S1829" s="101"/>
      <c r="T1829" s="101"/>
      <c r="AE1829" s="101"/>
      <c r="AF1829" s="101"/>
      <c r="AG1829" s="101"/>
      <c r="AH1829" s="101"/>
      <c r="AI1829" s="101"/>
      <c r="AJ1829" s="101"/>
      <c r="AK1829" s="101"/>
      <c r="AL1829" s="101"/>
    </row>
    <row r="1830" spans="13:38" x14ac:dyDescent="0.35">
      <c r="M1830" s="101"/>
      <c r="N1830" s="101"/>
      <c r="O1830" s="101"/>
      <c r="P1830" s="101"/>
      <c r="Q1830" s="101"/>
      <c r="R1830" s="101"/>
      <c r="S1830" s="101"/>
      <c r="T1830" s="101"/>
      <c r="AE1830" s="101"/>
      <c r="AF1830" s="101"/>
      <c r="AG1830" s="101"/>
      <c r="AH1830" s="101"/>
      <c r="AI1830" s="101"/>
      <c r="AJ1830" s="101"/>
      <c r="AK1830" s="101"/>
      <c r="AL1830" s="101"/>
    </row>
    <row r="1831" spans="13:38" x14ac:dyDescent="0.35">
      <c r="M1831" s="101"/>
      <c r="N1831" s="101"/>
      <c r="O1831" s="101"/>
      <c r="P1831" s="101"/>
      <c r="Q1831" s="101"/>
      <c r="R1831" s="101"/>
      <c r="S1831" s="101"/>
      <c r="T1831" s="101"/>
      <c r="AE1831" s="101"/>
      <c r="AF1831" s="101"/>
      <c r="AG1831" s="101"/>
      <c r="AH1831" s="101"/>
      <c r="AI1831" s="101"/>
      <c r="AJ1831" s="101"/>
      <c r="AK1831" s="101"/>
      <c r="AL1831" s="101"/>
    </row>
    <row r="1832" spans="13:38" x14ac:dyDescent="0.35">
      <c r="M1832" s="101"/>
      <c r="N1832" s="101"/>
      <c r="O1832" s="101"/>
      <c r="P1832" s="101"/>
      <c r="Q1832" s="101"/>
      <c r="R1832" s="101"/>
      <c r="S1832" s="101"/>
      <c r="T1832" s="101"/>
      <c r="AE1832" s="101"/>
      <c r="AF1832" s="101"/>
      <c r="AG1832" s="101"/>
      <c r="AH1832" s="101"/>
      <c r="AI1832" s="101"/>
      <c r="AJ1832" s="101"/>
      <c r="AK1832" s="101"/>
      <c r="AL1832" s="101"/>
    </row>
    <row r="1833" spans="13:38" x14ac:dyDescent="0.35">
      <c r="M1833" s="101"/>
      <c r="N1833" s="101"/>
      <c r="O1833" s="101"/>
      <c r="P1833" s="101"/>
      <c r="Q1833" s="101"/>
      <c r="R1833" s="101"/>
      <c r="S1833" s="101"/>
      <c r="T1833" s="101"/>
      <c r="AE1833" s="101"/>
      <c r="AF1833" s="101"/>
      <c r="AG1833" s="101"/>
      <c r="AH1833" s="101"/>
      <c r="AI1833" s="101"/>
      <c r="AJ1833" s="101"/>
      <c r="AK1833" s="101"/>
      <c r="AL1833" s="101"/>
    </row>
    <row r="1834" spans="13:38" x14ac:dyDescent="0.35">
      <c r="M1834" s="101"/>
      <c r="N1834" s="101"/>
      <c r="O1834" s="101"/>
      <c r="P1834" s="101"/>
      <c r="Q1834" s="101"/>
      <c r="R1834" s="101"/>
      <c r="S1834" s="101"/>
      <c r="T1834" s="101"/>
      <c r="AE1834" s="101"/>
      <c r="AF1834" s="101"/>
      <c r="AG1834" s="101"/>
      <c r="AH1834" s="101"/>
      <c r="AI1834" s="101"/>
      <c r="AJ1834" s="101"/>
      <c r="AK1834" s="101"/>
      <c r="AL1834" s="101"/>
    </row>
    <row r="1835" spans="13:38" x14ac:dyDescent="0.35">
      <c r="M1835" s="101"/>
      <c r="N1835" s="101"/>
      <c r="O1835" s="101"/>
      <c r="P1835" s="101"/>
      <c r="Q1835" s="101"/>
      <c r="R1835" s="101"/>
      <c r="S1835" s="101"/>
      <c r="T1835" s="101"/>
      <c r="AE1835" s="101"/>
      <c r="AF1835" s="101"/>
      <c r="AG1835" s="101"/>
      <c r="AH1835" s="101"/>
      <c r="AI1835" s="101"/>
      <c r="AJ1835" s="101"/>
      <c r="AK1835" s="101"/>
      <c r="AL1835" s="101"/>
    </row>
    <row r="1836" spans="13:38" x14ac:dyDescent="0.35">
      <c r="M1836" s="101"/>
      <c r="N1836" s="101"/>
      <c r="O1836" s="101"/>
      <c r="P1836" s="101"/>
      <c r="Q1836" s="101"/>
      <c r="R1836" s="101"/>
      <c r="S1836" s="101"/>
      <c r="T1836" s="101"/>
      <c r="AE1836" s="101"/>
      <c r="AF1836" s="101"/>
      <c r="AG1836" s="101"/>
      <c r="AH1836" s="101"/>
      <c r="AI1836" s="101"/>
      <c r="AJ1836" s="101"/>
      <c r="AK1836" s="101"/>
      <c r="AL1836" s="101"/>
    </row>
    <row r="1837" spans="13:38" x14ac:dyDescent="0.35">
      <c r="M1837" s="101"/>
      <c r="N1837" s="101"/>
      <c r="O1837" s="101"/>
      <c r="P1837" s="101"/>
      <c r="Q1837" s="101"/>
      <c r="R1837" s="101"/>
      <c r="S1837" s="101"/>
      <c r="T1837" s="101"/>
      <c r="AE1837" s="101"/>
      <c r="AF1837" s="101"/>
      <c r="AG1837" s="101"/>
      <c r="AH1837" s="101"/>
      <c r="AI1837" s="101"/>
      <c r="AJ1837" s="101"/>
      <c r="AK1837" s="101"/>
      <c r="AL1837" s="101"/>
    </row>
    <row r="1838" spans="13:38" x14ac:dyDescent="0.35">
      <c r="M1838" s="101"/>
      <c r="N1838" s="101"/>
      <c r="O1838" s="101"/>
      <c r="P1838" s="101"/>
      <c r="Q1838" s="101"/>
      <c r="R1838" s="101"/>
      <c r="S1838" s="101"/>
      <c r="T1838" s="101"/>
      <c r="AE1838" s="101"/>
      <c r="AF1838" s="101"/>
      <c r="AG1838" s="101"/>
      <c r="AH1838" s="101"/>
      <c r="AI1838" s="101"/>
      <c r="AJ1838" s="101"/>
      <c r="AK1838" s="101"/>
      <c r="AL1838" s="101"/>
    </row>
    <row r="1839" spans="13:38" x14ac:dyDescent="0.35">
      <c r="M1839" s="101"/>
      <c r="N1839" s="101"/>
      <c r="O1839" s="101"/>
      <c r="P1839" s="101"/>
      <c r="Q1839" s="101"/>
      <c r="R1839" s="101"/>
      <c r="S1839" s="101"/>
      <c r="T1839" s="101"/>
      <c r="AE1839" s="101"/>
      <c r="AF1839" s="101"/>
      <c r="AG1839" s="101"/>
      <c r="AH1839" s="101"/>
      <c r="AI1839" s="101"/>
      <c r="AJ1839" s="101"/>
      <c r="AK1839" s="101"/>
      <c r="AL1839" s="101"/>
    </row>
    <row r="1840" spans="13:38" x14ac:dyDescent="0.35">
      <c r="M1840" s="101"/>
      <c r="N1840" s="101"/>
      <c r="O1840" s="101"/>
      <c r="P1840" s="101"/>
      <c r="Q1840" s="101"/>
      <c r="R1840" s="101"/>
      <c r="S1840" s="101"/>
      <c r="T1840" s="101"/>
      <c r="AE1840" s="101"/>
      <c r="AF1840" s="101"/>
      <c r="AG1840" s="101"/>
      <c r="AH1840" s="101"/>
      <c r="AI1840" s="101"/>
      <c r="AJ1840" s="101"/>
      <c r="AK1840" s="101"/>
      <c r="AL1840" s="101"/>
    </row>
    <row r="1841" spans="13:38" x14ac:dyDescent="0.35">
      <c r="M1841" s="101"/>
      <c r="N1841" s="101"/>
      <c r="O1841" s="101"/>
      <c r="P1841" s="101"/>
      <c r="Q1841" s="101"/>
      <c r="R1841" s="101"/>
      <c r="S1841" s="101"/>
      <c r="T1841" s="101"/>
      <c r="AE1841" s="101"/>
      <c r="AF1841" s="101"/>
      <c r="AG1841" s="101"/>
      <c r="AH1841" s="101"/>
      <c r="AI1841" s="101"/>
      <c r="AJ1841" s="101"/>
      <c r="AK1841" s="101"/>
      <c r="AL1841" s="101"/>
    </row>
    <row r="1842" spans="13:38" x14ac:dyDescent="0.35">
      <c r="M1842" s="101"/>
      <c r="N1842" s="101"/>
      <c r="O1842" s="101"/>
      <c r="P1842" s="101"/>
      <c r="Q1842" s="101"/>
      <c r="R1842" s="101"/>
      <c r="S1842" s="101"/>
      <c r="T1842" s="101"/>
      <c r="AE1842" s="101"/>
      <c r="AF1842" s="101"/>
      <c r="AG1842" s="101"/>
      <c r="AH1842" s="101"/>
      <c r="AI1842" s="101"/>
      <c r="AJ1842" s="101"/>
      <c r="AK1842" s="101"/>
      <c r="AL1842" s="101"/>
    </row>
    <row r="1843" spans="13:38" x14ac:dyDescent="0.35">
      <c r="M1843" s="101"/>
      <c r="N1843" s="101"/>
      <c r="O1843" s="101"/>
      <c r="P1843" s="101"/>
      <c r="Q1843" s="101"/>
      <c r="R1843" s="101"/>
      <c r="S1843" s="101"/>
      <c r="T1843" s="101"/>
      <c r="AE1843" s="101"/>
      <c r="AF1843" s="101"/>
      <c r="AG1843" s="101"/>
      <c r="AH1843" s="101"/>
      <c r="AI1843" s="101"/>
      <c r="AJ1843" s="101"/>
      <c r="AK1843" s="101"/>
      <c r="AL1843" s="101"/>
    </row>
    <row r="1844" spans="13:38" x14ac:dyDescent="0.35">
      <c r="M1844" s="101"/>
      <c r="N1844" s="101"/>
      <c r="O1844" s="101"/>
      <c r="P1844" s="101"/>
      <c r="Q1844" s="101"/>
      <c r="R1844" s="101"/>
      <c r="S1844" s="101"/>
      <c r="T1844" s="101"/>
      <c r="AE1844" s="101"/>
      <c r="AF1844" s="101"/>
      <c r="AG1844" s="101"/>
      <c r="AH1844" s="101"/>
      <c r="AI1844" s="101"/>
      <c r="AJ1844" s="101"/>
      <c r="AK1844" s="101"/>
      <c r="AL1844" s="101"/>
    </row>
    <row r="1845" spans="13:38" x14ac:dyDescent="0.35">
      <c r="M1845" s="101"/>
      <c r="N1845" s="101"/>
      <c r="O1845" s="101"/>
      <c r="P1845" s="101"/>
      <c r="Q1845" s="101"/>
      <c r="R1845" s="101"/>
      <c r="S1845" s="101"/>
      <c r="T1845" s="101"/>
      <c r="AE1845" s="101"/>
      <c r="AF1845" s="101"/>
      <c r="AG1845" s="101"/>
      <c r="AH1845" s="101"/>
      <c r="AI1845" s="101"/>
      <c r="AJ1845" s="101"/>
      <c r="AK1845" s="101"/>
      <c r="AL1845" s="101"/>
    </row>
    <row r="1846" spans="13:38" x14ac:dyDescent="0.35">
      <c r="M1846" s="101"/>
      <c r="N1846" s="101"/>
      <c r="O1846" s="101"/>
      <c r="P1846" s="101"/>
      <c r="Q1846" s="101"/>
      <c r="R1846" s="101"/>
      <c r="S1846" s="101"/>
      <c r="T1846" s="101"/>
      <c r="AE1846" s="101"/>
      <c r="AF1846" s="101"/>
      <c r="AG1846" s="101"/>
      <c r="AH1846" s="101"/>
      <c r="AI1846" s="101"/>
      <c r="AJ1846" s="101"/>
      <c r="AK1846" s="101"/>
      <c r="AL1846" s="101"/>
    </row>
    <row r="1847" spans="13:38" x14ac:dyDescent="0.35">
      <c r="M1847" s="101"/>
      <c r="N1847" s="101"/>
      <c r="O1847" s="101"/>
      <c r="P1847" s="101"/>
      <c r="Q1847" s="101"/>
      <c r="R1847" s="101"/>
      <c r="S1847" s="101"/>
      <c r="T1847" s="101"/>
      <c r="AE1847" s="101"/>
      <c r="AF1847" s="101"/>
      <c r="AG1847" s="101"/>
      <c r="AH1847" s="101"/>
      <c r="AI1847" s="101"/>
      <c r="AJ1847" s="101"/>
      <c r="AK1847" s="101"/>
      <c r="AL1847" s="101"/>
    </row>
    <row r="1848" spans="13:38" x14ac:dyDescent="0.35">
      <c r="M1848" s="101"/>
      <c r="N1848" s="101"/>
      <c r="O1848" s="101"/>
      <c r="P1848" s="101"/>
      <c r="Q1848" s="101"/>
      <c r="R1848" s="101"/>
      <c r="S1848" s="101"/>
      <c r="T1848" s="101"/>
      <c r="AE1848" s="101"/>
      <c r="AF1848" s="101"/>
      <c r="AG1848" s="101"/>
      <c r="AH1848" s="101"/>
      <c r="AI1848" s="101"/>
      <c r="AJ1848" s="101"/>
      <c r="AK1848" s="101"/>
      <c r="AL1848" s="101"/>
    </row>
    <row r="1849" spans="13:38" x14ac:dyDescent="0.35">
      <c r="M1849" s="101"/>
      <c r="N1849" s="101"/>
      <c r="O1849" s="101"/>
      <c r="P1849" s="101"/>
      <c r="Q1849" s="101"/>
      <c r="R1849" s="101"/>
      <c r="S1849" s="101"/>
      <c r="T1849" s="101"/>
      <c r="AE1849" s="101"/>
      <c r="AF1849" s="101"/>
      <c r="AG1849" s="101"/>
      <c r="AH1849" s="101"/>
      <c r="AI1849" s="101"/>
      <c r="AJ1849" s="101"/>
      <c r="AK1849" s="101"/>
      <c r="AL1849" s="101"/>
    </row>
    <row r="1850" spans="13:38" x14ac:dyDescent="0.35">
      <c r="M1850" s="101"/>
      <c r="N1850" s="101"/>
      <c r="O1850" s="101"/>
      <c r="P1850" s="101"/>
      <c r="Q1850" s="101"/>
      <c r="R1850" s="101"/>
      <c r="S1850" s="101"/>
      <c r="T1850" s="101"/>
      <c r="AE1850" s="101"/>
      <c r="AF1850" s="101"/>
      <c r="AG1850" s="101"/>
      <c r="AH1850" s="101"/>
      <c r="AI1850" s="101"/>
      <c r="AJ1850" s="101"/>
      <c r="AK1850" s="101"/>
      <c r="AL1850" s="101"/>
    </row>
    <row r="1851" spans="13:38" x14ac:dyDescent="0.35">
      <c r="M1851" s="101"/>
      <c r="N1851" s="101"/>
      <c r="O1851" s="101"/>
      <c r="P1851" s="101"/>
      <c r="Q1851" s="101"/>
      <c r="R1851" s="101"/>
      <c r="S1851" s="101"/>
      <c r="T1851" s="101"/>
      <c r="AE1851" s="101"/>
      <c r="AF1851" s="101"/>
      <c r="AG1851" s="101"/>
      <c r="AH1851" s="101"/>
      <c r="AI1851" s="101"/>
      <c r="AJ1851" s="101"/>
      <c r="AK1851" s="101"/>
      <c r="AL1851" s="101"/>
    </row>
    <row r="1852" spans="13:38" x14ac:dyDescent="0.35">
      <c r="M1852" s="101"/>
      <c r="N1852" s="101"/>
      <c r="O1852" s="101"/>
      <c r="P1852" s="101"/>
      <c r="Q1852" s="101"/>
      <c r="R1852" s="101"/>
      <c r="S1852" s="101"/>
      <c r="T1852" s="101"/>
      <c r="AE1852" s="101"/>
      <c r="AF1852" s="101"/>
      <c r="AG1852" s="101"/>
      <c r="AH1852" s="101"/>
      <c r="AI1852" s="101"/>
      <c r="AJ1852" s="101"/>
      <c r="AK1852" s="101"/>
      <c r="AL1852" s="101"/>
    </row>
    <row r="1853" spans="13:38" x14ac:dyDescent="0.35">
      <c r="M1853" s="101"/>
      <c r="N1853" s="101"/>
      <c r="O1853" s="101"/>
      <c r="P1853" s="101"/>
      <c r="Q1853" s="101"/>
      <c r="R1853" s="101"/>
      <c r="S1853" s="101"/>
      <c r="T1853" s="101"/>
      <c r="AE1853" s="101"/>
      <c r="AF1853" s="101"/>
      <c r="AG1853" s="101"/>
      <c r="AH1853" s="101"/>
      <c r="AI1853" s="101"/>
      <c r="AJ1853" s="101"/>
      <c r="AK1853" s="101"/>
      <c r="AL1853" s="101"/>
    </row>
    <row r="1854" spans="13:38" x14ac:dyDescent="0.35">
      <c r="M1854" s="101"/>
      <c r="N1854" s="101"/>
      <c r="O1854" s="101"/>
      <c r="P1854" s="101"/>
      <c r="Q1854" s="101"/>
      <c r="R1854" s="101"/>
      <c r="S1854" s="101"/>
      <c r="T1854" s="101"/>
      <c r="AE1854" s="101"/>
      <c r="AF1854" s="101"/>
      <c r="AG1854" s="101"/>
      <c r="AH1854" s="101"/>
      <c r="AI1854" s="101"/>
      <c r="AJ1854" s="101"/>
      <c r="AK1854" s="101"/>
      <c r="AL1854" s="101"/>
    </row>
    <row r="1855" spans="13:38" x14ac:dyDescent="0.35">
      <c r="M1855" s="101"/>
      <c r="N1855" s="101"/>
      <c r="O1855" s="101"/>
      <c r="P1855" s="101"/>
      <c r="Q1855" s="101"/>
      <c r="R1855" s="101"/>
      <c r="S1855" s="101"/>
      <c r="T1855" s="101"/>
      <c r="AE1855" s="101"/>
      <c r="AF1855" s="101"/>
      <c r="AG1855" s="101"/>
      <c r="AH1855" s="101"/>
      <c r="AI1855" s="101"/>
      <c r="AJ1855" s="101"/>
      <c r="AK1855" s="101"/>
      <c r="AL1855" s="101"/>
    </row>
    <row r="1856" spans="13:38" x14ac:dyDescent="0.35">
      <c r="M1856" s="101"/>
      <c r="N1856" s="101"/>
      <c r="O1856" s="101"/>
      <c r="P1856" s="101"/>
      <c r="Q1856" s="101"/>
      <c r="R1856" s="101"/>
      <c r="S1856" s="101"/>
      <c r="T1856" s="101"/>
      <c r="AE1856" s="101"/>
      <c r="AF1856" s="101"/>
      <c r="AG1856" s="101"/>
      <c r="AH1856" s="101"/>
      <c r="AI1856" s="101"/>
      <c r="AJ1856" s="101"/>
      <c r="AK1856" s="101"/>
      <c r="AL1856" s="101"/>
    </row>
    <row r="1857" spans="13:38" x14ac:dyDescent="0.35">
      <c r="M1857" s="101"/>
      <c r="N1857" s="101"/>
      <c r="O1857" s="101"/>
      <c r="P1857" s="101"/>
      <c r="Q1857" s="101"/>
      <c r="R1857" s="101"/>
      <c r="S1857" s="101"/>
      <c r="T1857" s="101"/>
      <c r="AE1857" s="101"/>
      <c r="AF1857" s="101"/>
      <c r="AG1857" s="101"/>
      <c r="AH1857" s="101"/>
      <c r="AI1857" s="101"/>
      <c r="AJ1857" s="101"/>
      <c r="AK1857" s="101"/>
      <c r="AL1857" s="101"/>
    </row>
    <row r="1858" spans="13:38" x14ac:dyDescent="0.35">
      <c r="M1858" s="101"/>
      <c r="N1858" s="101"/>
      <c r="O1858" s="101"/>
      <c r="P1858" s="101"/>
      <c r="Q1858" s="101"/>
      <c r="R1858" s="101"/>
      <c r="S1858" s="101"/>
      <c r="T1858" s="101"/>
      <c r="AE1858" s="101"/>
      <c r="AF1858" s="101"/>
      <c r="AG1858" s="101"/>
      <c r="AH1858" s="101"/>
      <c r="AI1858" s="101"/>
      <c r="AJ1858" s="101"/>
      <c r="AK1858" s="101"/>
      <c r="AL1858" s="101"/>
    </row>
    <row r="1859" spans="13:38" x14ac:dyDescent="0.35">
      <c r="M1859" s="101"/>
      <c r="N1859" s="101"/>
      <c r="O1859" s="101"/>
      <c r="P1859" s="101"/>
      <c r="Q1859" s="101"/>
      <c r="R1859" s="101"/>
      <c r="S1859" s="101"/>
      <c r="T1859" s="101"/>
      <c r="AE1859" s="101"/>
      <c r="AF1859" s="101"/>
      <c r="AG1859" s="101"/>
      <c r="AH1859" s="101"/>
      <c r="AI1859" s="101"/>
      <c r="AJ1859" s="101"/>
      <c r="AK1859" s="101"/>
      <c r="AL1859" s="101"/>
    </row>
    <row r="1860" spans="13:38" x14ac:dyDescent="0.35">
      <c r="M1860" s="101"/>
      <c r="N1860" s="101"/>
      <c r="O1860" s="101"/>
      <c r="P1860" s="101"/>
      <c r="Q1860" s="101"/>
      <c r="R1860" s="101"/>
      <c r="S1860" s="101"/>
      <c r="T1860" s="101"/>
      <c r="AE1860" s="101"/>
      <c r="AF1860" s="101"/>
      <c r="AG1860" s="101"/>
      <c r="AH1860" s="101"/>
      <c r="AI1860" s="101"/>
      <c r="AJ1860" s="101"/>
      <c r="AK1860" s="101"/>
      <c r="AL1860" s="101"/>
    </row>
    <row r="1861" spans="13:38" x14ac:dyDescent="0.35">
      <c r="M1861" s="101"/>
      <c r="N1861" s="101"/>
      <c r="O1861" s="101"/>
      <c r="P1861" s="101"/>
      <c r="Q1861" s="101"/>
      <c r="R1861" s="101"/>
      <c r="S1861" s="101"/>
      <c r="T1861" s="101"/>
      <c r="AE1861" s="101"/>
      <c r="AF1861" s="101"/>
      <c r="AG1861" s="101"/>
      <c r="AH1861" s="101"/>
      <c r="AI1861" s="101"/>
      <c r="AJ1861" s="101"/>
      <c r="AK1861" s="101"/>
      <c r="AL1861" s="101"/>
    </row>
    <row r="1862" spans="13:38" x14ac:dyDescent="0.35">
      <c r="M1862" s="101"/>
      <c r="N1862" s="101"/>
      <c r="O1862" s="101"/>
      <c r="P1862" s="101"/>
      <c r="Q1862" s="101"/>
      <c r="R1862" s="101"/>
      <c r="S1862" s="101"/>
      <c r="T1862" s="101"/>
      <c r="AE1862" s="101"/>
      <c r="AF1862" s="101"/>
      <c r="AG1862" s="101"/>
      <c r="AH1862" s="101"/>
      <c r="AI1862" s="101"/>
      <c r="AJ1862" s="101"/>
      <c r="AK1862" s="101"/>
      <c r="AL1862" s="101"/>
    </row>
    <row r="1863" spans="13:38" x14ac:dyDescent="0.35">
      <c r="M1863" s="101"/>
      <c r="N1863" s="101"/>
      <c r="O1863" s="101"/>
      <c r="P1863" s="101"/>
      <c r="Q1863" s="101"/>
      <c r="R1863" s="101"/>
      <c r="S1863" s="101"/>
      <c r="T1863" s="101"/>
      <c r="AE1863" s="101"/>
      <c r="AF1863" s="101"/>
      <c r="AG1863" s="101"/>
      <c r="AH1863" s="101"/>
      <c r="AI1863" s="101"/>
      <c r="AJ1863" s="101"/>
      <c r="AK1863" s="101"/>
      <c r="AL1863" s="101"/>
    </row>
    <row r="1864" spans="13:38" x14ac:dyDescent="0.35">
      <c r="M1864" s="101"/>
      <c r="N1864" s="101"/>
      <c r="O1864" s="101"/>
      <c r="P1864" s="101"/>
      <c r="Q1864" s="101"/>
      <c r="R1864" s="101"/>
      <c r="S1864" s="101"/>
      <c r="T1864" s="101"/>
      <c r="AE1864" s="101"/>
      <c r="AF1864" s="101"/>
      <c r="AG1864" s="101"/>
      <c r="AH1864" s="101"/>
      <c r="AI1864" s="101"/>
      <c r="AJ1864" s="101"/>
      <c r="AK1864" s="101"/>
      <c r="AL1864" s="101"/>
    </row>
    <row r="1865" spans="13:38" x14ac:dyDescent="0.35">
      <c r="M1865" s="101"/>
      <c r="N1865" s="101"/>
      <c r="O1865" s="101"/>
      <c r="P1865" s="101"/>
      <c r="Q1865" s="101"/>
      <c r="R1865" s="101"/>
      <c r="S1865" s="101"/>
      <c r="T1865" s="101"/>
      <c r="AE1865" s="101"/>
      <c r="AF1865" s="101"/>
      <c r="AG1865" s="101"/>
      <c r="AH1865" s="101"/>
      <c r="AI1865" s="101"/>
      <c r="AJ1865" s="101"/>
      <c r="AK1865" s="101"/>
      <c r="AL1865" s="101"/>
    </row>
    <row r="1866" spans="13:38" x14ac:dyDescent="0.35">
      <c r="M1866" s="101"/>
      <c r="N1866" s="101"/>
      <c r="O1866" s="101"/>
      <c r="P1866" s="101"/>
      <c r="Q1866" s="101"/>
      <c r="R1866" s="101"/>
      <c r="S1866" s="101"/>
      <c r="T1866" s="101"/>
      <c r="AE1866" s="101"/>
      <c r="AF1866" s="101"/>
      <c r="AG1866" s="101"/>
      <c r="AH1866" s="101"/>
      <c r="AI1866" s="101"/>
      <c r="AJ1866" s="101"/>
      <c r="AK1866" s="101"/>
      <c r="AL1866" s="101"/>
    </row>
    <row r="1867" spans="13:38" x14ac:dyDescent="0.35">
      <c r="M1867" s="101"/>
      <c r="N1867" s="101"/>
      <c r="O1867" s="101"/>
      <c r="P1867" s="101"/>
      <c r="Q1867" s="101"/>
      <c r="R1867" s="101"/>
      <c r="S1867" s="101"/>
      <c r="T1867" s="101"/>
      <c r="AE1867" s="101"/>
      <c r="AF1867" s="101"/>
      <c r="AG1867" s="101"/>
      <c r="AH1867" s="101"/>
      <c r="AI1867" s="101"/>
      <c r="AJ1867" s="101"/>
      <c r="AK1867" s="101"/>
      <c r="AL1867" s="101"/>
    </row>
    <row r="1868" spans="13:38" x14ac:dyDescent="0.35">
      <c r="M1868" s="101"/>
      <c r="N1868" s="101"/>
      <c r="O1868" s="101"/>
      <c r="P1868" s="101"/>
      <c r="Q1868" s="101"/>
      <c r="R1868" s="101"/>
      <c r="S1868" s="101"/>
      <c r="T1868" s="101"/>
      <c r="AE1868" s="101"/>
      <c r="AF1868" s="101"/>
      <c r="AG1868" s="101"/>
      <c r="AH1868" s="101"/>
      <c r="AI1868" s="101"/>
      <c r="AJ1868" s="101"/>
      <c r="AK1868" s="101"/>
      <c r="AL1868" s="101"/>
    </row>
    <row r="1869" spans="13:38" x14ac:dyDescent="0.35">
      <c r="M1869" s="101"/>
      <c r="N1869" s="101"/>
      <c r="O1869" s="101"/>
      <c r="P1869" s="101"/>
      <c r="Q1869" s="101"/>
      <c r="R1869" s="101"/>
      <c r="S1869" s="101"/>
      <c r="T1869" s="101"/>
      <c r="AE1869" s="101"/>
      <c r="AF1869" s="101"/>
      <c r="AG1869" s="101"/>
      <c r="AH1869" s="101"/>
      <c r="AI1869" s="101"/>
      <c r="AJ1869" s="101"/>
      <c r="AK1869" s="101"/>
      <c r="AL1869" s="101"/>
    </row>
    <row r="1870" spans="13:38" x14ac:dyDescent="0.35">
      <c r="M1870" s="101"/>
      <c r="N1870" s="101"/>
      <c r="O1870" s="101"/>
      <c r="P1870" s="101"/>
      <c r="Q1870" s="101"/>
      <c r="R1870" s="101"/>
      <c r="S1870" s="101"/>
      <c r="T1870" s="101"/>
      <c r="AE1870" s="101"/>
      <c r="AF1870" s="101"/>
      <c r="AG1870" s="101"/>
      <c r="AH1870" s="101"/>
      <c r="AI1870" s="101"/>
      <c r="AJ1870" s="101"/>
      <c r="AK1870" s="101"/>
      <c r="AL1870" s="101"/>
    </row>
    <row r="1871" spans="13:38" x14ac:dyDescent="0.35">
      <c r="M1871" s="101"/>
      <c r="N1871" s="101"/>
      <c r="O1871" s="101"/>
      <c r="P1871" s="101"/>
      <c r="Q1871" s="101"/>
      <c r="R1871" s="101"/>
      <c r="S1871" s="101"/>
      <c r="T1871" s="101"/>
      <c r="AE1871" s="101"/>
      <c r="AF1871" s="101"/>
      <c r="AG1871" s="101"/>
      <c r="AH1871" s="101"/>
      <c r="AI1871" s="101"/>
      <c r="AJ1871" s="101"/>
      <c r="AK1871" s="101"/>
      <c r="AL1871" s="101"/>
    </row>
    <row r="1872" spans="13:38" x14ac:dyDescent="0.35">
      <c r="M1872" s="101"/>
      <c r="N1872" s="101"/>
      <c r="O1872" s="101"/>
      <c r="P1872" s="101"/>
      <c r="Q1872" s="101"/>
      <c r="R1872" s="101"/>
      <c r="S1872" s="101"/>
      <c r="T1872" s="101"/>
      <c r="AE1872" s="101"/>
      <c r="AF1872" s="101"/>
      <c r="AG1872" s="101"/>
      <c r="AH1872" s="101"/>
      <c r="AI1872" s="101"/>
      <c r="AJ1872" s="101"/>
      <c r="AK1872" s="101"/>
      <c r="AL1872" s="101"/>
    </row>
    <row r="1873" spans="13:38" x14ac:dyDescent="0.35">
      <c r="M1873" s="101"/>
      <c r="N1873" s="101"/>
      <c r="O1873" s="101"/>
      <c r="P1873" s="101"/>
      <c r="Q1873" s="101"/>
      <c r="R1873" s="101"/>
      <c r="S1873" s="101"/>
      <c r="T1873" s="101"/>
      <c r="AE1873" s="101"/>
      <c r="AF1873" s="101"/>
      <c r="AG1873" s="101"/>
      <c r="AH1873" s="101"/>
      <c r="AI1873" s="101"/>
      <c r="AJ1873" s="101"/>
      <c r="AK1873" s="101"/>
      <c r="AL1873" s="101"/>
    </row>
    <row r="1874" spans="13:38" x14ac:dyDescent="0.35">
      <c r="M1874" s="101"/>
      <c r="N1874" s="101"/>
      <c r="O1874" s="101"/>
      <c r="P1874" s="101"/>
      <c r="Q1874" s="101"/>
      <c r="R1874" s="101"/>
      <c r="S1874" s="101"/>
      <c r="T1874" s="101"/>
      <c r="AE1874" s="101"/>
      <c r="AF1874" s="101"/>
      <c r="AG1874" s="101"/>
      <c r="AH1874" s="101"/>
      <c r="AI1874" s="101"/>
      <c r="AJ1874" s="101"/>
      <c r="AK1874" s="101"/>
      <c r="AL1874" s="101"/>
    </row>
    <row r="1875" spans="13:38" x14ac:dyDescent="0.35">
      <c r="M1875" s="101"/>
      <c r="N1875" s="101"/>
      <c r="O1875" s="101"/>
      <c r="P1875" s="101"/>
      <c r="Q1875" s="101"/>
      <c r="R1875" s="101"/>
      <c r="S1875" s="101"/>
      <c r="T1875" s="101"/>
      <c r="AE1875" s="101"/>
      <c r="AF1875" s="101"/>
      <c r="AG1875" s="101"/>
      <c r="AH1875" s="101"/>
      <c r="AI1875" s="101"/>
      <c r="AJ1875" s="101"/>
      <c r="AK1875" s="101"/>
      <c r="AL1875" s="101"/>
    </row>
    <row r="1876" spans="13:38" x14ac:dyDescent="0.35">
      <c r="M1876" s="101"/>
      <c r="N1876" s="101"/>
      <c r="O1876" s="101"/>
      <c r="P1876" s="101"/>
      <c r="Q1876" s="101"/>
      <c r="R1876" s="101"/>
      <c r="S1876" s="101"/>
      <c r="T1876" s="101"/>
      <c r="AE1876" s="101"/>
      <c r="AF1876" s="101"/>
      <c r="AG1876" s="101"/>
      <c r="AH1876" s="101"/>
      <c r="AI1876" s="101"/>
      <c r="AJ1876" s="101"/>
      <c r="AK1876" s="101"/>
      <c r="AL1876" s="101"/>
    </row>
    <row r="1877" spans="13:38" x14ac:dyDescent="0.35">
      <c r="M1877" s="101"/>
      <c r="N1877" s="101"/>
      <c r="O1877" s="101"/>
      <c r="P1877" s="101"/>
      <c r="Q1877" s="101"/>
      <c r="R1877" s="101"/>
      <c r="S1877" s="101"/>
      <c r="T1877" s="101"/>
      <c r="AE1877" s="101"/>
      <c r="AF1877" s="101"/>
      <c r="AG1877" s="101"/>
      <c r="AH1877" s="101"/>
      <c r="AI1877" s="101"/>
      <c r="AJ1877" s="101"/>
      <c r="AK1877" s="101"/>
      <c r="AL1877" s="101"/>
    </row>
    <row r="1878" spans="13:38" x14ac:dyDescent="0.35">
      <c r="M1878" s="101"/>
      <c r="N1878" s="101"/>
      <c r="O1878" s="101"/>
      <c r="P1878" s="101"/>
      <c r="Q1878" s="101"/>
      <c r="R1878" s="101"/>
      <c r="S1878" s="101"/>
      <c r="T1878" s="101"/>
      <c r="AE1878" s="101"/>
      <c r="AF1878" s="101"/>
      <c r="AG1878" s="101"/>
      <c r="AH1878" s="101"/>
      <c r="AI1878" s="101"/>
      <c r="AJ1878" s="101"/>
      <c r="AK1878" s="101"/>
      <c r="AL1878" s="101"/>
    </row>
    <row r="1879" spans="13:38" x14ac:dyDescent="0.35">
      <c r="M1879" s="101"/>
      <c r="N1879" s="101"/>
      <c r="O1879" s="101"/>
      <c r="P1879" s="101"/>
      <c r="Q1879" s="101"/>
      <c r="R1879" s="101"/>
      <c r="S1879" s="101"/>
      <c r="T1879" s="101"/>
      <c r="AE1879" s="101"/>
      <c r="AF1879" s="101"/>
      <c r="AG1879" s="101"/>
      <c r="AH1879" s="101"/>
      <c r="AI1879" s="101"/>
      <c r="AJ1879" s="101"/>
      <c r="AK1879" s="101"/>
      <c r="AL1879" s="101"/>
    </row>
    <row r="1880" spans="13:38" x14ac:dyDescent="0.35">
      <c r="M1880" s="101"/>
      <c r="N1880" s="101"/>
      <c r="O1880" s="101"/>
      <c r="P1880" s="101"/>
      <c r="Q1880" s="101"/>
      <c r="R1880" s="101"/>
      <c r="S1880" s="101"/>
      <c r="T1880" s="101"/>
      <c r="AE1880" s="101"/>
      <c r="AF1880" s="101"/>
      <c r="AG1880" s="101"/>
      <c r="AH1880" s="101"/>
      <c r="AI1880" s="101"/>
      <c r="AJ1880" s="101"/>
      <c r="AK1880" s="101"/>
      <c r="AL1880" s="101"/>
    </row>
    <row r="1881" spans="13:38" x14ac:dyDescent="0.35">
      <c r="M1881" s="101"/>
      <c r="N1881" s="101"/>
      <c r="O1881" s="101"/>
      <c r="P1881" s="101"/>
      <c r="Q1881" s="101"/>
      <c r="R1881" s="101"/>
      <c r="S1881" s="101"/>
      <c r="T1881" s="101"/>
      <c r="AE1881" s="101"/>
      <c r="AF1881" s="101"/>
      <c r="AG1881" s="101"/>
      <c r="AH1881" s="101"/>
      <c r="AI1881" s="101"/>
      <c r="AJ1881" s="101"/>
      <c r="AK1881" s="101"/>
      <c r="AL1881" s="101"/>
    </row>
    <row r="1882" spans="13:38" x14ac:dyDescent="0.35">
      <c r="M1882" s="101"/>
      <c r="N1882" s="101"/>
      <c r="O1882" s="101"/>
      <c r="P1882" s="101"/>
      <c r="Q1882" s="101"/>
      <c r="R1882" s="101"/>
      <c r="S1882" s="101"/>
      <c r="T1882" s="101"/>
      <c r="AE1882" s="101"/>
      <c r="AF1882" s="101"/>
      <c r="AG1882" s="101"/>
      <c r="AH1882" s="101"/>
      <c r="AI1882" s="101"/>
      <c r="AJ1882" s="101"/>
      <c r="AK1882" s="101"/>
      <c r="AL1882" s="101"/>
    </row>
    <row r="1883" spans="13:38" x14ac:dyDescent="0.35">
      <c r="M1883" s="101"/>
      <c r="N1883" s="101"/>
      <c r="O1883" s="101"/>
      <c r="P1883" s="101"/>
      <c r="Q1883" s="101"/>
      <c r="R1883" s="101"/>
      <c r="S1883" s="101"/>
      <c r="T1883" s="101"/>
      <c r="AE1883" s="101"/>
      <c r="AF1883" s="101"/>
      <c r="AG1883" s="101"/>
      <c r="AH1883" s="101"/>
      <c r="AI1883" s="101"/>
      <c r="AJ1883" s="101"/>
      <c r="AK1883" s="101"/>
      <c r="AL1883" s="101"/>
    </row>
    <row r="1884" spans="13:38" x14ac:dyDescent="0.35">
      <c r="M1884" s="101"/>
      <c r="N1884" s="101"/>
      <c r="O1884" s="101"/>
      <c r="P1884" s="101"/>
      <c r="Q1884" s="101"/>
      <c r="R1884" s="101"/>
      <c r="S1884" s="101"/>
      <c r="T1884" s="101"/>
      <c r="AE1884" s="101"/>
      <c r="AF1884" s="101"/>
      <c r="AG1884" s="101"/>
      <c r="AH1884" s="101"/>
      <c r="AI1884" s="101"/>
      <c r="AJ1884" s="101"/>
      <c r="AK1884" s="101"/>
      <c r="AL1884" s="101"/>
    </row>
    <row r="1885" spans="13:38" x14ac:dyDescent="0.35">
      <c r="M1885" s="101"/>
      <c r="N1885" s="101"/>
      <c r="O1885" s="101"/>
      <c r="P1885" s="101"/>
      <c r="Q1885" s="101"/>
      <c r="R1885" s="101"/>
      <c r="S1885" s="101"/>
      <c r="T1885" s="101"/>
      <c r="AE1885" s="101"/>
      <c r="AF1885" s="101"/>
      <c r="AG1885" s="101"/>
      <c r="AH1885" s="101"/>
      <c r="AI1885" s="101"/>
      <c r="AJ1885" s="101"/>
      <c r="AK1885" s="101"/>
      <c r="AL1885" s="101"/>
    </row>
    <row r="1886" spans="13:38" x14ac:dyDescent="0.35">
      <c r="M1886" s="101"/>
      <c r="N1886" s="101"/>
      <c r="O1886" s="101"/>
      <c r="P1886" s="101"/>
      <c r="Q1886" s="101"/>
      <c r="R1886" s="101"/>
      <c r="S1886" s="101"/>
      <c r="T1886" s="101"/>
      <c r="AE1886" s="101"/>
      <c r="AF1886" s="101"/>
      <c r="AG1886" s="101"/>
      <c r="AH1886" s="101"/>
      <c r="AI1886" s="101"/>
      <c r="AJ1886" s="101"/>
      <c r="AK1886" s="101"/>
      <c r="AL1886" s="101"/>
    </row>
    <row r="1887" spans="13:38" x14ac:dyDescent="0.35">
      <c r="M1887" s="101"/>
      <c r="N1887" s="101"/>
      <c r="O1887" s="101"/>
      <c r="P1887" s="101"/>
      <c r="Q1887" s="101"/>
      <c r="R1887" s="101"/>
      <c r="S1887" s="101"/>
      <c r="T1887" s="101"/>
      <c r="AE1887" s="101"/>
      <c r="AF1887" s="101"/>
      <c r="AG1887" s="101"/>
      <c r="AH1887" s="101"/>
      <c r="AI1887" s="101"/>
      <c r="AJ1887" s="101"/>
      <c r="AK1887" s="101"/>
      <c r="AL1887" s="101"/>
    </row>
    <row r="1888" spans="13:38" x14ac:dyDescent="0.35">
      <c r="M1888" s="101"/>
      <c r="N1888" s="101"/>
      <c r="O1888" s="101"/>
      <c r="P1888" s="101"/>
      <c r="Q1888" s="101"/>
      <c r="R1888" s="101"/>
      <c r="S1888" s="101"/>
      <c r="T1888" s="101"/>
      <c r="AE1888" s="101"/>
      <c r="AF1888" s="101"/>
      <c r="AG1888" s="101"/>
      <c r="AH1888" s="101"/>
      <c r="AI1888" s="101"/>
      <c r="AJ1888" s="101"/>
      <c r="AK1888" s="101"/>
      <c r="AL1888" s="101"/>
    </row>
    <row r="1889" spans="13:38" x14ac:dyDescent="0.35">
      <c r="M1889" s="101"/>
      <c r="N1889" s="101"/>
      <c r="O1889" s="101"/>
      <c r="P1889" s="101"/>
      <c r="Q1889" s="101"/>
      <c r="R1889" s="101"/>
      <c r="S1889" s="101"/>
      <c r="T1889" s="101"/>
      <c r="AE1889" s="101"/>
      <c r="AF1889" s="101"/>
      <c r="AG1889" s="101"/>
      <c r="AH1889" s="101"/>
      <c r="AI1889" s="101"/>
      <c r="AJ1889" s="101"/>
      <c r="AK1889" s="101"/>
      <c r="AL1889" s="101"/>
    </row>
    <row r="1890" spans="13:38" x14ac:dyDescent="0.35">
      <c r="M1890" s="101"/>
      <c r="N1890" s="101"/>
      <c r="O1890" s="101"/>
      <c r="P1890" s="101"/>
      <c r="Q1890" s="101"/>
      <c r="R1890" s="101"/>
      <c r="S1890" s="101"/>
      <c r="T1890" s="101"/>
      <c r="AE1890" s="101"/>
      <c r="AF1890" s="101"/>
      <c r="AG1890" s="101"/>
      <c r="AH1890" s="101"/>
      <c r="AI1890" s="101"/>
      <c r="AJ1890" s="101"/>
      <c r="AK1890" s="101"/>
      <c r="AL1890" s="101"/>
    </row>
    <row r="1891" spans="13:38" x14ac:dyDescent="0.35">
      <c r="M1891" s="101"/>
      <c r="N1891" s="101"/>
      <c r="O1891" s="101"/>
      <c r="P1891" s="101"/>
      <c r="Q1891" s="101"/>
      <c r="R1891" s="101"/>
      <c r="S1891" s="101"/>
      <c r="T1891" s="101"/>
      <c r="AE1891" s="101"/>
      <c r="AF1891" s="101"/>
      <c r="AG1891" s="101"/>
      <c r="AH1891" s="101"/>
      <c r="AI1891" s="101"/>
      <c r="AJ1891" s="101"/>
      <c r="AK1891" s="101"/>
      <c r="AL1891" s="101"/>
    </row>
    <row r="1892" spans="13:38" x14ac:dyDescent="0.35">
      <c r="M1892" s="101"/>
      <c r="N1892" s="101"/>
      <c r="O1892" s="101"/>
      <c r="P1892" s="101"/>
      <c r="Q1892" s="101"/>
      <c r="R1892" s="101"/>
      <c r="S1892" s="101"/>
      <c r="T1892" s="101"/>
      <c r="AE1892" s="101"/>
      <c r="AF1892" s="101"/>
      <c r="AG1892" s="101"/>
      <c r="AH1892" s="101"/>
      <c r="AI1892" s="101"/>
      <c r="AJ1892" s="101"/>
      <c r="AK1892" s="101"/>
      <c r="AL1892" s="101"/>
    </row>
    <row r="1893" spans="13:38" x14ac:dyDescent="0.35">
      <c r="M1893" s="101"/>
      <c r="N1893" s="101"/>
      <c r="O1893" s="101"/>
      <c r="P1893" s="101"/>
      <c r="Q1893" s="101"/>
      <c r="R1893" s="101"/>
      <c r="S1893" s="101"/>
      <c r="T1893" s="101"/>
      <c r="AE1893" s="101"/>
      <c r="AF1893" s="101"/>
      <c r="AG1893" s="101"/>
      <c r="AH1893" s="101"/>
      <c r="AI1893" s="101"/>
      <c r="AJ1893" s="101"/>
      <c r="AK1893" s="101"/>
      <c r="AL1893" s="101"/>
    </row>
    <row r="1894" spans="13:38" x14ac:dyDescent="0.35">
      <c r="M1894" s="101"/>
      <c r="N1894" s="101"/>
      <c r="O1894" s="101"/>
      <c r="P1894" s="101"/>
      <c r="Q1894" s="101"/>
      <c r="R1894" s="101"/>
      <c r="S1894" s="101"/>
      <c r="T1894" s="101"/>
      <c r="AE1894" s="101"/>
      <c r="AF1894" s="101"/>
      <c r="AG1894" s="101"/>
      <c r="AH1894" s="101"/>
      <c r="AI1894" s="101"/>
      <c r="AJ1894" s="101"/>
      <c r="AK1894" s="101"/>
      <c r="AL1894" s="101"/>
    </row>
    <row r="1895" spans="13:38" x14ac:dyDescent="0.35">
      <c r="M1895" s="101"/>
      <c r="N1895" s="101"/>
      <c r="O1895" s="101"/>
      <c r="P1895" s="101"/>
      <c r="Q1895" s="101"/>
      <c r="R1895" s="101"/>
      <c r="S1895" s="101"/>
      <c r="T1895" s="101"/>
      <c r="AE1895" s="101"/>
      <c r="AF1895" s="101"/>
      <c r="AG1895" s="101"/>
      <c r="AH1895" s="101"/>
      <c r="AI1895" s="101"/>
      <c r="AJ1895" s="101"/>
      <c r="AK1895" s="101"/>
      <c r="AL1895" s="101"/>
    </row>
    <row r="1896" spans="13:38" x14ac:dyDescent="0.35">
      <c r="M1896" s="101"/>
      <c r="N1896" s="101"/>
      <c r="O1896" s="101"/>
      <c r="P1896" s="101"/>
      <c r="Q1896" s="101"/>
      <c r="R1896" s="101"/>
      <c r="S1896" s="101"/>
      <c r="T1896" s="101"/>
      <c r="AE1896" s="101"/>
      <c r="AF1896" s="101"/>
      <c r="AG1896" s="101"/>
      <c r="AH1896" s="101"/>
      <c r="AI1896" s="101"/>
      <c r="AJ1896" s="101"/>
      <c r="AK1896" s="101"/>
      <c r="AL1896" s="101"/>
    </row>
    <row r="1897" spans="13:38" x14ac:dyDescent="0.35">
      <c r="M1897" s="101"/>
      <c r="N1897" s="101"/>
      <c r="O1897" s="101"/>
      <c r="P1897" s="101"/>
      <c r="Q1897" s="101"/>
      <c r="R1897" s="101"/>
      <c r="S1897" s="101"/>
      <c r="T1897" s="101"/>
      <c r="AE1897" s="101"/>
      <c r="AF1897" s="101"/>
      <c r="AG1897" s="101"/>
      <c r="AH1897" s="101"/>
      <c r="AI1897" s="101"/>
      <c r="AJ1897" s="101"/>
      <c r="AK1897" s="101"/>
      <c r="AL1897" s="101"/>
    </row>
    <row r="1898" spans="13:38" x14ac:dyDescent="0.35">
      <c r="M1898" s="101"/>
      <c r="N1898" s="101"/>
      <c r="O1898" s="101"/>
      <c r="P1898" s="101"/>
      <c r="Q1898" s="101"/>
      <c r="R1898" s="101"/>
      <c r="S1898" s="101"/>
      <c r="T1898" s="101"/>
      <c r="AE1898" s="101"/>
      <c r="AF1898" s="101"/>
      <c r="AG1898" s="101"/>
      <c r="AH1898" s="101"/>
      <c r="AI1898" s="101"/>
      <c r="AJ1898" s="101"/>
      <c r="AK1898" s="101"/>
      <c r="AL1898" s="101"/>
    </row>
    <row r="1899" spans="13:38" x14ac:dyDescent="0.35">
      <c r="M1899" s="101"/>
      <c r="N1899" s="101"/>
      <c r="O1899" s="101"/>
      <c r="P1899" s="101"/>
      <c r="Q1899" s="101"/>
      <c r="R1899" s="101"/>
      <c r="S1899" s="101"/>
      <c r="T1899" s="101"/>
      <c r="AE1899" s="101"/>
      <c r="AF1899" s="101"/>
      <c r="AG1899" s="101"/>
      <c r="AH1899" s="101"/>
      <c r="AI1899" s="101"/>
      <c r="AJ1899" s="101"/>
      <c r="AK1899" s="101"/>
      <c r="AL1899" s="101"/>
    </row>
    <row r="1900" spans="13:38" x14ac:dyDescent="0.35">
      <c r="M1900" s="101"/>
      <c r="N1900" s="101"/>
      <c r="O1900" s="101"/>
      <c r="P1900" s="101"/>
      <c r="Q1900" s="101"/>
      <c r="R1900" s="101"/>
      <c r="S1900" s="101"/>
      <c r="T1900" s="101"/>
      <c r="AE1900" s="101"/>
      <c r="AF1900" s="101"/>
      <c r="AG1900" s="101"/>
      <c r="AH1900" s="101"/>
      <c r="AI1900" s="101"/>
      <c r="AJ1900" s="101"/>
      <c r="AK1900" s="101"/>
      <c r="AL1900" s="101"/>
    </row>
    <row r="1901" spans="13:38" x14ac:dyDescent="0.35">
      <c r="M1901" s="101"/>
      <c r="N1901" s="101"/>
      <c r="O1901" s="101"/>
      <c r="P1901" s="101"/>
      <c r="Q1901" s="101"/>
      <c r="R1901" s="101"/>
      <c r="S1901" s="101"/>
      <c r="T1901" s="101"/>
      <c r="AE1901" s="101"/>
      <c r="AF1901" s="101"/>
      <c r="AG1901" s="101"/>
      <c r="AH1901" s="101"/>
      <c r="AI1901" s="101"/>
      <c r="AJ1901" s="101"/>
      <c r="AK1901" s="101"/>
      <c r="AL1901" s="101"/>
    </row>
    <row r="1902" spans="13:38" x14ac:dyDescent="0.35">
      <c r="M1902" s="101"/>
      <c r="N1902" s="101"/>
      <c r="O1902" s="101"/>
      <c r="P1902" s="101"/>
      <c r="Q1902" s="101"/>
      <c r="R1902" s="101"/>
      <c r="S1902" s="101"/>
      <c r="T1902" s="101"/>
      <c r="AE1902" s="101"/>
      <c r="AF1902" s="101"/>
      <c r="AG1902" s="101"/>
      <c r="AH1902" s="101"/>
      <c r="AI1902" s="101"/>
      <c r="AJ1902" s="101"/>
      <c r="AK1902" s="101"/>
      <c r="AL1902" s="101"/>
    </row>
    <row r="1903" spans="13:38" x14ac:dyDescent="0.35">
      <c r="M1903" s="101"/>
      <c r="N1903" s="101"/>
      <c r="O1903" s="101"/>
      <c r="P1903" s="101"/>
      <c r="Q1903" s="101"/>
      <c r="R1903" s="101"/>
      <c r="S1903" s="101"/>
      <c r="T1903" s="101"/>
      <c r="AE1903" s="101"/>
      <c r="AF1903" s="101"/>
      <c r="AG1903" s="101"/>
      <c r="AH1903" s="101"/>
      <c r="AI1903" s="101"/>
      <c r="AJ1903" s="101"/>
      <c r="AK1903" s="101"/>
      <c r="AL1903" s="101"/>
    </row>
    <row r="1904" spans="13:38" x14ac:dyDescent="0.35">
      <c r="M1904" s="101"/>
      <c r="N1904" s="101"/>
      <c r="O1904" s="101"/>
      <c r="P1904" s="101"/>
      <c r="Q1904" s="101"/>
      <c r="R1904" s="101"/>
      <c r="S1904" s="101"/>
      <c r="T1904" s="101"/>
      <c r="AE1904" s="101"/>
      <c r="AF1904" s="101"/>
      <c r="AG1904" s="101"/>
      <c r="AH1904" s="101"/>
      <c r="AI1904" s="101"/>
      <c r="AJ1904" s="101"/>
      <c r="AK1904" s="101"/>
      <c r="AL1904" s="101"/>
    </row>
    <row r="1905" spans="13:38" x14ac:dyDescent="0.35">
      <c r="M1905" s="101"/>
      <c r="N1905" s="101"/>
      <c r="O1905" s="101"/>
      <c r="P1905" s="101"/>
      <c r="Q1905" s="101"/>
      <c r="R1905" s="101"/>
      <c r="S1905" s="101"/>
      <c r="T1905" s="101"/>
      <c r="AE1905" s="101"/>
      <c r="AF1905" s="101"/>
      <c r="AG1905" s="101"/>
      <c r="AH1905" s="101"/>
      <c r="AI1905" s="101"/>
      <c r="AJ1905" s="101"/>
      <c r="AK1905" s="101"/>
      <c r="AL1905" s="101"/>
    </row>
    <row r="1906" spans="13:38" x14ac:dyDescent="0.35">
      <c r="M1906" s="101"/>
      <c r="N1906" s="101"/>
      <c r="O1906" s="101"/>
      <c r="P1906" s="101"/>
      <c r="Q1906" s="101"/>
      <c r="R1906" s="101"/>
      <c r="S1906" s="101"/>
      <c r="T1906" s="101"/>
      <c r="AE1906" s="101"/>
      <c r="AF1906" s="101"/>
      <c r="AG1906" s="101"/>
      <c r="AH1906" s="101"/>
      <c r="AI1906" s="101"/>
      <c r="AJ1906" s="101"/>
      <c r="AK1906" s="101"/>
      <c r="AL1906" s="101"/>
    </row>
    <row r="1907" spans="13:38" x14ac:dyDescent="0.35">
      <c r="M1907" s="101"/>
      <c r="N1907" s="101"/>
      <c r="O1907" s="101"/>
      <c r="P1907" s="101"/>
      <c r="Q1907" s="101"/>
      <c r="R1907" s="101"/>
      <c r="S1907" s="101"/>
      <c r="T1907" s="101"/>
      <c r="AE1907" s="101"/>
      <c r="AF1907" s="101"/>
      <c r="AG1907" s="101"/>
      <c r="AH1907" s="101"/>
      <c r="AI1907" s="101"/>
      <c r="AJ1907" s="101"/>
      <c r="AK1907" s="101"/>
      <c r="AL1907" s="101"/>
    </row>
    <row r="1908" spans="13:38" x14ac:dyDescent="0.35">
      <c r="M1908" s="101"/>
      <c r="N1908" s="101"/>
      <c r="O1908" s="101"/>
      <c r="P1908" s="101"/>
      <c r="Q1908" s="101"/>
      <c r="R1908" s="101"/>
      <c r="S1908" s="101"/>
      <c r="T1908" s="101"/>
      <c r="AE1908" s="101"/>
      <c r="AF1908" s="101"/>
      <c r="AG1908" s="101"/>
      <c r="AH1908" s="101"/>
      <c r="AI1908" s="101"/>
      <c r="AJ1908" s="101"/>
      <c r="AK1908" s="101"/>
      <c r="AL1908" s="101"/>
    </row>
    <row r="1909" spans="13:38" x14ac:dyDescent="0.35">
      <c r="M1909" s="101"/>
      <c r="N1909" s="101"/>
      <c r="O1909" s="101"/>
      <c r="P1909" s="101"/>
      <c r="Q1909" s="101"/>
      <c r="R1909" s="101"/>
      <c r="S1909" s="101"/>
      <c r="T1909" s="101"/>
      <c r="AE1909" s="101"/>
      <c r="AF1909" s="101"/>
      <c r="AG1909" s="101"/>
      <c r="AH1909" s="101"/>
      <c r="AI1909" s="101"/>
      <c r="AJ1909" s="101"/>
      <c r="AK1909" s="101"/>
      <c r="AL1909" s="101"/>
    </row>
    <row r="1910" spans="13:38" x14ac:dyDescent="0.35">
      <c r="M1910" s="101"/>
      <c r="N1910" s="101"/>
      <c r="O1910" s="101"/>
      <c r="P1910" s="101"/>
      <c r="Q1910" s="101"/>
      <c r="R1910" s="101"/>
      <c r="S1910" s="101"/>
      <c r="T1910" s="101"/>
      <c r="AE1910" s="101"/>
      <c r="AF1910" s="101"/>
      <c r="AG1910" s="101"/>
      <c r="AH1910" s="101"/>
      <c r="AI1910" s="101"/>
      <c r="AJ1910" s="101"/>
      <c r="AK1910" s="101"/>
      <c r="AL1910" s="101"/>
    </row>
    <row r="1911" spans="13:38" x14ac:dyDescent="0.35">
      <c r="M1911" s="101"/>
      <c r="N1911" s="101"/>
      <c r="O1911" s="101"/>
      <c r="P1911" s="101"/>
      <c r="Q1911" s="101"/>
      <c r="R1911" s="101"/>
      <c r="S1911" s="101"/>
      <c r="T1911" s="101"/>
      <c r="AE1911" s="101"/>
      <c r="AF1911" s="101"/>
      <c r="AG1911" s="101"/>
      <c r="AH1911" s="101"/>
      <c r="AI1911" s="101"/>
      <c r="AJ1911" s="101"/>
      <c r="AK1911" s="101"/>
      <c r="AL1911" s="101"/>
    </row>
    <row r="1912" spans="13:38" x14ac:dyDescent="0.35">
      <c r="M1912" s="101"/>
      <c r="N1912" s="101"/>
      <c r="O1912" s="101"/>
      <c r="P1912" s="101"/>
      <c r="Q1912" s="101"/>
      <c r="R1912" s="101"/>
      <c r="S1912" s="101"/>
      <c r="T1912" s="101"/>
      <c r="AE1912" s="101"/>
      <c r="AF1912" s="101"/>
      <c r="AG1912" s="101"/>
      <c r="AH1912" s="101"/>
      <c r="AI1912" s="101"/>
      <c r="AJ1912" s="101"/>
      <c r="AK1912" s="101"/>
      <c r="AL1912" s="101"/>
    </row>
    <row r="1913" spans="13:38" x14ac:dyDescent="0.35">
      <c r="M1913" s="101"/>
      <c r="N1913" s="101"/>
      <c r="O1913" s="101"/>
      <c r="P1913" s="101"/>
      <c r="Q1913" s="101"/>
      <c r="R1913" s="101"/>
      <c r="S1913" s="101"/>
      <c r="T1913" s="101"/>
      <c r="AE1913" s="101"/>
      <c r="AF1913" s="101"/>
      <c r="AG1913" s="101"/>
      <c r="AH1913" s="101"/>
      <c r="AI1913" s="101"/>
      <c r="AJ1913" s="101"/>
      <c r="AK1913" s="101"/>
      <c r="AL1913" s="101"/>
    </row>
    <row r="1914" spans="13:38" x14ac:dyDescent="0.35">
      <c r="M1914" s="101"/>
      <c r="N1914" s="101"/>
      <c r="O1914" s="101"/>
      <c r="P1914" s="101"/>
      <c r="Q1914" s="101"/>
      <c r="R1914" s="101"/>
      <c r="S1914" s="101"/>
      <c r="T1914" s="101"/>
      <c r="AE1914" s="101"/>
      <c r="AF1914" s="101"/>
      <c r="AG1914" s="101"/>
      <c r="AH1914" s="101"/>
      <c r="AI1914" s="101"/>
      <c r="AJ1914" s="101"/>
      <c r="AK1914" s="101"/>
      <c r="AL1914" s="101"/>
    </row>
    <row r="1915" spans="13:38" x14ac:dyDescent="0.35">
      <c r="M1915" s="101"/>
      <c r="N1915" s="101"/>
      <c r="O1915" s="101"/>
      <c r="P1915" s="101"/>
      <c r="Q1915" s="101"/>
      <c r="R1915" s="101"/>
      <c r="S1915" s="101"/>
      <c r="T1915" s="101"/>
      <c r="AE1915" s="101"/>
      <c r="AF1915" s="101"/>
      <c r="AG1915" s="101"/>
      <c r="AH1915" s="101"/>
      <c r="AI1915" s="101"/>
      <c r="AJ1915" s="101"/>
      <c r="AK1915" s="101"/>
      <c r="AL1915" s="101"/>
    </row>
    <row r="1916" spans="13:38" x14ac:dyDescent="0.35">
      <c r="M1916" s="101"/>
      <c r="N1916" s="101"/>
      <c r="O1916" s="101"/>
      <c r="P1916" s="101"/>
      <c r="Q1916" s="101"/>
      <c r="R1916" s="101"/>
      <c r="S1916" s="101"/>
      <c r="T1916" s="101"/>
      <c r="AE1916" s="101"/>
      <c r="AF1916" s="101"/>
      <c r="AG1916" s="101"/>
      <c r="AH1916" s="101"/>
      <c r="AI1916" s="101"/>
      <c r="AJ1916" s="101"/>
      <c r="AK1916" s="101"/>
      <c r="AL1916" s="101"/>
    </row>
    <row r="1917" spans="13:38" x14ac:dyDescent="0.35">
      <c r="M1917" s="101"/>
      <c r="N1917" s="101"/>
      <c r="O1917" s="101"/>
      <c r="P1917" s="101"/>
      <c r="Q1917" s="101"/>
      <c r="R1917" s="101"/>
      <c r="S1917" s="101"/>
      <c r="T1917" s="101"/>
      <c r="AE1917" s="101"/>
      <c r="AF1917" s="101"/>
      <c r="AG1917" s="101"/>
      <c r="AH1917" s="101"/>
      <c r="AI1917" s="101"/>
      <c r="AJ1917" s="101"/>
      <c r="AK1917" s="101"/>
      <c r="AL1917" s="101"/>
    </row>
    <row r="1918" spans="13:38" x14ac:dyDescent="0.35">
      <c r="M1918" s="101"/>
      <c r="N1918" s="101"/>
      <c r="O1918" s="101"/>
      <c r="P1918" s="101"/>
      <c r="Q1918" s="101"/>
      <c r="R1918" s="101"/>
      <c r="S1918" s="101"/>
      <c r="T1918" s="101"/>
      <c r="AE1918" s="101"/>
      <c r="AF1918" s="101"/>
      <c r="AG1918" s="101"/>
      <c r="AH1918" s="101"/>
      <c r="AI1918" s="101"/>
      <c r="AJ1918" s="101"/>
      <c r="AK1918" s="101"/>
      <c r="AL1918" s="101"/>
    </row>
    <row r="1919" spans="13:38" x14ac:dyDescent="0.35">
      <c r="M1919" s="101"/>
      <c r="N1919" s="101"/>
      <c r="O1919" s="101"/>
      <c r="P1919" s="101"/>
      <c r="Q1919" s="101"/>
      <c r="R1919" s="101"/>
      <c r="S1919" s="101"/>
      <c r="T1919" s="101"/>
      <c r="AE1919" s="101"/>
      <c r="AF1919" s="101"/>
      <c r="AG1919" s="101"/>
      <c r="AH1919" s="101"/>
      <c r="AI1919" s="101"/>
      <c r="AJ1919" s="101"/>
      <c r="AK1919" s="101"/>
      <c r="AL1919" s="101"/>
    </row>
    <row r="1920" spans="13:38" x14ac:dyDescent="0.35">
      <c r="M1920" s="101"/>
      <c r="N1920" s="101"/>
      <c r="O1920" s="101"/>
      <c r="P1920" s="101"/>
      <c r="Q1920" s="101"/>
      <c r="R1920" s="101"/>
      <c r="S1920" s="101"/>
      <c r="T1920" s="101"/>
      <c r="AE1920" s="101"/>
      <c r="AF1920" s="101"/>
      <c r="AG1920" s="101"/>
      <c r="AH1920" s="101"/>
      <c r="AI1920" s="101"/>
      <c r="AJ1920" s="101"/>
      <c r="AK1920" s="101"/>
      <c r="AL1920" s="101"/>
    </row>
    <row r="1921" spans="13:38" x14ac:dyDescent="0.35">
      <c r="M1921" s="101"/>
      <c r="N1921" s="101"/>
      <c r="O1921" s="101"/>
      <c r="P1921" s="101"/>
      <c r="Q1921" s="101"/>
      <c r="R1921" s="101"/>
      <c r="S1921" s="101"/>
      <c r="T1921" s="101"/>
      <c r="AE1921" s="101"/>
      <c r="AF1921" s="101"/>
      <c r="AG1921" s="101"/>
      <c r="AH1921" s="101"/>
      <c r="AI1921" s="101"/>
      <c r="AJ1921" s="101"/>
      <c r="AK1921" s="101"/>
      <c r="AL1921" s="101"/>
    </row>
    <row r="1922" spans="13:38" x14ac:dyDescent="0.35">
      <c r="M1922" s="101"/>
      <c r="N1922" s="101"/>
      <c r="O1922" s="101"/>
      <c r="P1922" s="101"/>
      <c r="Q1922" s="101"/>
      <c r="R1922" s="101"/>
      <c r="S1922" s="101"/>
      <c r="T1922" s="101"/>
      <c r="AE1922" s="101"/>
      <c r="AF1922" s="101"/>
      <c r="AG1922" s="101"/>
      <c r="AH1922" s="101"/>
      <c r="AI1922" s="101"/>
      <c r="AJ1922" s="101"/>
      <c r="AK1922" s="101"/>
      <c r="AL1922" s="101"/>
    </row>
    <row r="1923" spans="13:38" x14ac:dyDescent="0.35">
      <c r="M1923" s="101"/>
      <c r="N1923" s="101"/>
      <c r="O1923" s="101"/>
      <c r="P1923" s="101"/>
      <c r="Q1923" s="101"/>
      <c r="R1923" s="101"/>
      <c r="S1923" s="101"/>
      <c r="T1923" s="101"/>
      <c r="AE1923" s="101"/>
      <c r="AF1923" s="101"/>
      <c r="AG1923" s="101"/>
      <c r="AH1923" s="101"/>
      <c r="AI1923" s="101"/>
      <c r="AJ1923" s="101"/>
      <c r="AK1923" s="101"/>
      <c r="AL1923" s="101"/>
    </row>
    <row r="1924" spans="13:38" x14ac:dyDescent="0.35">
      <c r="M1924" s="101"/>
      <c r="N1924" s="101"/>
      <c r="O1924" s="101"/>
      <c r="P1924" s="101"/>
      <c r="Q1924" s="101"/>
      <c r="R1924" s="101"/>
      <c r="S1924" s="101"/>
      <c r="T1924" s="101"/>
      <c r="AE1924" s="101"/>
      <c r="AF1924" s="101"/>
      <c r="AG1924" s="101"/>
      <c r="AH1924" s="101"/>
      <c r="AI1924" s="101"/>
      <c r="AJ1924" s="101"/>
      <c r="AK1924" s="101"/>
      <c r="AL1924" s="101"/>
    </row>
    <row r="1925" spans="13:38" x14ac:dyDescent="0.35">
      <c r="M1925" s="101"/>
      <c r="N1925" s="101"/>
      <c r="O1925" s="101"/>
      <c r="P1925" s="101"/>
      <c r="Q1925" s="101"/>
      <c r="R1925" s="101"/>
      <c r="S1925" s="101"/>
      <c r="T1925" s="101"/>
      <c r="AE1925" s="101"/>
      <c r="AF1925" s="101"/>
      <c r="AG1925" s="101"/>
      <c r="AH1925" s="101"/>
      <c r="AI1925" s="101"/>
      <c r="AJ1925" s="101"/>
      <c r="AK1925" s="101"/>
      <c r="AL1925" s="101"/>
    </row>
    <row r="1926" spans="13:38" x14ac:dyDescent="0.35">
      <c r="M1926" s="101"/>
      <c r="N1926" s="101"/>
      <c r="O1926" s="101"/>
      <c r="P1926" s="101"/>
      <c r="Q1926" s="101"/>
      <c r="R1926" s="101"/>
      <c r="S1926" s="101"/>
      <c r="T1926" s="101"/>
      <c r="AE1926" s="101"/>
      <c r="AF1926" s="101"/>
      <c r="AG1926" s="101"/>
      <c r="AH1926" s="101"/>
      <c r="AI1926" s="101"/>
      <c r="AJ1926" s="101"/>
      <c r="AK1926" s="101"/>
      <c r="AL1926" s="101"/>
    </row>
    <row r="1927" spans="13:38" x14ac:dyDescent="0.35">
      <c r="M1927" s="101"/>
      <c r="N1927" s="101"/>
      <c r="O1927" s="101"/>
      <c r="P1927" s="101"/>
      <c r="Q1927" s="101"/>
      <c r="R1927" s="101"/>
      <c r="S1927" s="101"/>
      <c r="T1927" s="101"/>
      <c r="AE1927" s="101"/>
      <c r="AF1927" s="101"/>
      <c r="AG1927" s="101"/>
      <c r="AH1927" s="101"/>
      <c r="AI1927" s="101"/>
      <c r="AJ1927" s="101"/>
      <c r="AK1927" s="101"/>
      <c r="AL1927" s="101"/>
    </row>
    <row r="1928" spans="13:38" x14ac:dyDescent="0.35">
      <c r="M1928" s="101"/>
      <c r="N1928" s="101"/>
      <c r="O1928" s="101"/>
      <c r="P1928" s="101"/>
      <c r="Q1928" s="101"/>
      <c r="R1928" s="101"/>
      <c r="S1928" s="101"/>
      <c r="T1928" s="101"/>
      <c r="AE1928" s="101"/>
      <c r="AF1928" s="101"/>
      <c r="AG1928" s="101"/>
      <c r="AH1928" s="101"/>
      <c r="AI1928" s="101"/>
      <c r="AJ1928" s="101"/>
      <c r="AK1928" s="101"/>
      <c r="AL1928" s="101"/>
    </row>
    <row r="1929" spans="13:38" x14ac:dyDescent="0.35">
      <c r="M1929" s="101"/>
      <c r="N1929" s="101"/>
      <c r="O1929" s="101"/>
      <c r="P1929" s="101"/>
      <c r="Q1929" s="101"/>
      <c r="R1929" s="101"/>
      <c r="S1929" s="101"/>
      <c r="T1929" s="101"/>
      <c r="AE1929" s="101"/>
      <c r="AF1929" s="101"/>
      <c r="AG1929" s="101"/>
      <c r="AH1929" s="101"/>
      <c r="AI1929" s="101"/>
      <c r="AJ1929" s="101"/>
      <c r="AK1929" s="101"/>
      <c r="AL1929" s="101"/>
    </row>
    <row r="1930" spans="13:38" x14ac:dyDescent="0.35">
      <c r="M1930" s="101"/>
      <c r="N1930" s="101"/>
      <c r="O1930" s="101"/>
      <c r="P1930" s="101"/>
      <c r="Q1930" s="101"/>
      <c r="R1930" s="101"/>
      <c r="S1930" s="101"/>
      <c r="T1930" s="101"/>
      <c r="AE1930" s="101"/>
      <c r="AF1930" s="101"/>
      <c r="AG1930" s="101"/>
      <c r="AH1930" s="101"/>
      <c r="AI1930" s="101"/>
      <c r="AJ1930" s="101"/>
      <c r="AK1930" s="101"/>
      <c r="AL1930" s="101"/>
    </row>
    <row r="1931" spans="13:38" x14ac:dyDescent="0.35">
      <c r="M1931" s="101"/>
      <c r="N1931" s="101"/>
      <c r="O1931" s="101"/>
      <c r="P1931" s="101"/>
      <c r="Q1931" s="101"/>
      <c r="R1931" s="101"/>
      <c r="S1931" s="101"/>
      <c r="T1931" s="101"/>
      <c r="AE1931" s="101"/>
      <c r="AF1931" s="101"/>
      <c r="AG1931" s="101"/>
      <c r="AH1931" s="101"/>
      <c r="AI1931" s="101"/>
      <c r="AJ1931" s="101"/>
      <c r="AK1931" s="101"/>
      <c r="AL1931" s="101"/>
    </row>
    <row r="1932" spans="13:38" x14ac:dyDescent="0.35">
      <c r="M1932" s="101"/>
      <c r="N1932" s="101"/>
      <c r="O1932" s="101"/>
      <c r="P1932" s="101"/>
      <c r="Q1932" s="101"/>
      <c r="R1932" s="101"/>
      <c r="S1932" s="101"/>
      <c r="T1932" s="101"/>
      <c r="AE1932" s="101"/>
      <c r="AF1932" s="101"/>
      <c r="AG1932" s="101"/>
      <c r="AH1932" s="101"/>
      <c r="AI1932" s="101"/>
      <c r="AJ1932" s="101"/>
      <c r="AK1932" s="101"/>
      <c r="AL1932" s="101"/>
    </row>
    <row r="1933" spans="13:38" x14ac:dyDescent="0.35">
      <c r="M1933" s="101"/>
      <c r="N1933" s="101"/>
      <c r="O1933" s="101"/>
      <c r="P1933" s="101"/>
      <c r="Q1933" s="101"/>
      <c r="R1933" s="101"/>
      <c r="S1933" s="101"/>
      <c r="T1933" s="101"/>
      <c r="AE1933" s="101"/>
      <c r="AF1933" s="101"/>
      <c r="AG1933" s="101"/>
      <c r="AH1933" s="101"/>
      <c r="AI1933" s="101"/>
      <c r="AJ1933" s="101"/>
      <c r="AK1933" s="101"/>
      <c r="AL1933" s="101"/>
    </row>
    <row r="1934" spans="13:38" x14ac:dyDescent="0.35">
      <c r="M1934" s="101"/>
      <c r="N1934" s="101"/>
      <c r="O1934" s="101"/>
      <c r="P1934" s="101"/>
      <c r="Q1934" s="101"/>
      <c r="R1934" s="101"/>
      <c r="S1934" s="101"/>
      <c r="T1934" s="101"/>
      <c r="AE1934" s="101"/>
      <c r="AF1934" s="101"/>
      <c r="AG1934" s="101"/>
      <c r="AH1934" s="101"/>
      <c r="AI1934" s="101"/>
      <c r="AJ1934" s="101"/>
      <c r="AK1934" s="101"/>
      <c r="AL1934" s="101"/>
    </row>
    <row r="1935" spans="13:38" x14ac:dyDescent="0.35">
      <c r="M1935" s="101"/>
      <c r="N1935" s="101"/>
      <c r="O1935" s="101"/>
      <c r="P1935" s="101"/>
      <c r="Q1935" s="101"/>
      <c r="R1935" s="101"/>
      <c r="S1935" s="101"/>
      <c r="T1935" s="101"/>
      <c r="AE1935" s="101"/>
      <c r="AF1935" s="101"/>
      <c r="AG1935" s="101"/>
      <c r="AH1935" s="101"/>
      <c r="AI1935" s="101"/>
      <c r="AJ1935" s="101"/>
      <c r="AK1935" s="101"/>
      <c r="AL1935" s="101"/>
    </row>
    <row r="1936" spans="13:38" x14ac:dyDescent="0.35">
      <c r="M1936" s="101"/>
      <c r="N1936" s="101"/>
      <c r="O1936" s="101"/>
      <c r="P1936" s="101"/>
      <c r="Q1936" s="101"/>
      <c r="R1936" s="101"/>
      <c r="S1936" s="101"/>
      <c r="T1936" s="101"/>
      <c r="AE1936" s="101"/>
      <c r="AF1936" s="101"/>
      <c r="AG1936" s="101"/>
      <c r="AH1936" s="101"/>
      <c r="AI1936" s="101"/>
      <c r="AJ1936" s="101"/>
      <c r="AK1936" s="101"/>
      <c r="AL1936" s="101"/>
    </row>
    <row r="1937" spans="13:38" x14ac:dyDescent="0.35">
      <c r="M1937" s="101"/>
      <c r="N1937" s="101"/>
      <c r="O1937" s="101"/>
      <c r="P1937" s="101"/>
      <c r="Q1937" s="101"/>
      <c r="R1937" s="101"/>
      <c r="S1937" s="101"/>
      <c r="T1937" s="101"/>
      <c r="AE1937" s="101"/>
      <c r="AF1937" s="101"/>
      <c r="AG1937" s="101"/>
      <c r="AH1937" s="101"/>
      <c r="AI1937" s="101"/>
      <c r="AJ1937" s="101"/>
      <c r="AK1937" s="101"/>
      <c r="AL1937" s="101"/>
    </row>
    <row r="1938" spans="13:38" x14ac:dyDescent="0.35">
      <c r="M1938" s="101"/>
      <c r="N1938" s="101"/>
      <c r="O1938" s="101"/>
      <c r="P1938" s="101"/>
      <c r="Q1938" s="101"/>
      <c r="R1938" s="101"/>
      <c r="S1938" s="101"/>
      <c r="T1938" s="101"/>
      <c r="AE1938" s="101"/>
      <c r="AF1938" s="101"/>
      <c r="AG1938" s="101"/>
      <c r="AH1938" s="101"/>
      <c r="AI1938" s="101"/>
      <c r="AJ1938" s="101"/>
      <c r="AK1938" s="101"/>
      <c r="AL1938" s="101"/>
    </row>
    <row r="1939" spans="13:38" x14ac:dyDescent="0.35">
      <c r="M1939" s="101"/>
      <c r="N1939" s="101"/>
      <c r="O1939" s="101"/>
      <c r="P1939" s="101"/>
      <c r="Q1939" s="101"/>
      <c r="R1939" s="101"/>
      <c r="S1939" s="101"/>
      <c r="T1939" s="101"/>
      <c r="AE1939" s="101"/>
      <c r="AF1939" s="101"/>
      <c r="AG1939" s="101"/>
      <c r="AH1939" s="101"/>
      <c r="AI1939" s="101"/>
      <c r="AJ1939" s="101"/>
      <c r="AK1939" s="101"/>
      <c r="AL1939" s="101"/>
    </row>
    <row r="1940" spans="13:38" x14ac:dyDescent="0.35">
      <c r="M1940" s="101"/>
      <c r="N1940" s="101"/>
      <c r="O1940" s="101"/>
      <c r="P1940" s="101"/>
      <c r="Q1940" s="101"/>
      <c r="R1940" s="101"/>
      <c r="S1940" s="101"/>
      <c r="T1940" s="101"/>
      <c r="AE1940" s="101"/>
      <c r="AF1940" s="101"/>
      <c r="AG1940" s="101"/>
      <c r="AH1940" s="101"/>
      <c r="AI1940" s="101"/>
      <c r="AJ1940" s="101"/>
      <c r="AK1940" s="101"/>
      <c r="AL1940" s="101"/>
    </row>
    <row r="1941" spans="13:38" x14ac:dyDescent="0.35">
      <c r="M1941" s="101"/>
      <c r="N1941" s="101"/>
      <c r="O1941" s="101"/>
      <c r="P1941" s="101"/>
      <c r="Q1941" s="101"/>
      <c r="R1941" s="101"/>
      <c r="S1941" s="101"/>
      <c r="T1941" s="101"/>
      <c r="AE1941" s="101"/>
      <c r="AF1941" s="101"/>
      <c r="AG1941" s="101"/>
      <c r="AH1941" s="101"/>
      <c r="AI1941" s="101"/>
      <c r="AJ1941" s="101"/>
      <c r="AK1941" s="101"/>
      <c r="AL1941" s="101"/>
    </row>
    <row r="1942" spans="13:38" x14ac:dyDescent="0.35">
      <c r="M1942" s="101"/>
      <c r="N1942" s="101"/>
      <c r="O1942" s="101"/>
      <c r="P1942" s="101"/>
      <c r="Q1942" s="101"/>
      <c r="R1942" s="101"/>
      <c r="S1942" s="101"/>
      <c r="T1942" s="101"/>
      <c r="AE1942" s="101"/>
      <c r="AF1942" s="101"/>
      <c r="AG1942" s="101"/>
      <c r="AH1942" s="101"/>
      <c r="AI1942" s="101"/>
      <c r="AJ1942" s="101"/>
      <c r="AK1942" s="101"/>
      <c r="AL1942" s="101"/>
    </row>
    <row r="1943" spans="13:38" x14ac:dyDescent="0.35">
      <c r="M1943" s="101"/>
      <c r="N1943" s="101"/>
      <c r="O1943" s="101"/>
      <c r="P1943" s="101"/>
      <c r="Q1943" s="101"/>
      <c r="R1943" s="101"/>
      <c r="S1943" s="101"/>
      <c r="T1943" s="101"/>
      <c r="AE1943" s="101"/>
      <c r="AF1943" s="101"/>
      <c r="AG1943" s="101"/>
      <c r="AH1943" s="101"/>
      <c r="AI1943" s="101"/>
      <c r="AJ1943" s="101"/>
      <c r="AK1943" s="101"/>
      <c r="AL1943" s="101"/>
    </row>
    <row r="1944" spans="13:38" x14ac:dyDescent="0.35">
      <c r="M1944" s="101"/>
      <c r="N1944" s="101"/>
      <c r="O1944" s="101"/>
      <c r="P1944" s="101"/>
      <c r="Q1944" s="101"/>
      <c r="R1944" s="101"/>
      <c r="S1944" s="101"/>
      <c r="T1944" s="101"/>
      <c r="AE1944" s="101"/>
      <c r="AF1944" s="101"/>
      <c r="AG1944" s="101"/>
      <c r="AH1944" s="101"/>
      <c r="AI1944" s="101"/>
      <c r="AJ1944" s="101"/>
      <c r="AK1944" s="101"/>
      <c r="AL1944" s="101"/>
    </row>
    <row r="1945" spans="13:38" x14ac:dyDescent="0.35">
      <c r="M1945" s="101"/>
      <c r="N1945" s="101"/>
      <c r="O1945" s="101"/>
      <c r="P1945" s="101"/>
      <c r="Q1945" s="101"/>
      <c r="R1945" s="101"/>
      <c r="S1945" s="101"/>
      <c r="T1945" s="101"/>
      <c r="AE1945" s="101"/>
      <c r="AF1945" s="101"/>
      <c r="AG1945" s="101"/>
      <c r="AH1945" s="101"/>
      <c r="AI1945" s="101"/>
      <c r="AJ1945" s="101"/>
      <c r="AK1945" s="101"/>
      <c r="AL1945" s="101"/>
    </row>
    <row r="1946" spans="13:38" x14ac:dyDescent="0.35">
      <c r="M1946" s="101"/>
      <c r="N1946" s="101"/>
      <c r="O1946" s="101"/>
      <c r="P1946" s="101"/>
      <c r="Q1946" s="101"/>
      <c r="R1946" s="101"/>
      <c r="S1946" s="101"/>
      <c r="T1946" s="101"/>
      <c r="AE1946" s="101"/>
      <c r="AF1946" s="101"/>
      <c r="AG1946" s="101"/>
      <c r="AH1946" s="101"/>
      <c r="AI1946" s="101"/>
      <c r="AJ1946" s="101"/>
      <c r="AK1946" s="101"/>
      <c r="AL1946" s="101"/>
    </row>
    <row r="1947" spans="13:38" x14ac:dyDescent="0.35">
      <c r="M1947" s="101"/>
      <c r="N1947" s="101"/>
      <c r="O1947" s="101"/>
      <c r="P1947" s="101"/>
      <c r="Q1947" s="101"/>
      <c r="R1947" s="101"/>
      <c r="S1947" s="101"/>
      <c r="T1947" s="101"/>
      <c r="AE1947" s="101"/>
      <c r="AF1947" s="101"/>
      <c r="AG1947" s="101"/>
      <c r="AH1947" s="101"/>
      <c r="AI1947" s="101"/>
      <c r="AJ1947" s="101"/>
      <c r="AK1947" s="101"/>
      <c r="AL1947" s="101"/>
    </row>
    <row r="1948" spans="13:38" x14ac:dyDescent="0.35">
      <c r="M1948" s="101"/>
      <c r="N1948" s="101"/>
      <c r="O1948" s="101"/>
      <c r="P1948" s="101"/>
      <c r="Q1948" s="101"/>
      <c r="R1948" s="101"/>
      <c r="S1948" s="101"/>
      <c r="T1948" s="101"/>
      <c r="AE1948" s="101"/>
      <c r="AF1948" s="101"/>
      <c r="AG1948" s="101"/>
      <c r="AH1948" s="101"/>
      <c r="AI1948" s="101"/>
      <c r="AJ1948" s="101"/>
      <c r="AK1948" s="101"/>
      <c r="AL1948" s="101"/>
    </row>
    <row r="1949" spans="13:38" x14ac:dyDescent="0.35">
      <c r="M1949" s="101"/>
      <c r="N1949" s="101"/>
      <c r="O1949" s="101"/>
      <c r="P1949" s="101"/>
      <c r="Q1949" s="101"/>
      <c r="R1949" s="101"/>
      <c r="S1949" s="101"/>
      <c r="T1949" s="101"/>
      <c r="AE1949" s="101"/>
      <c r="AF1949" s="101"/>
      <c r="AG1949" s="101"/>
      <c r="AH1949" s="101"/>
      <c r="AI1949" s="101"/>
      <c r="AJ1949" s="101"/>
      <c r="AK1949" s="101"/>
      <c r="AL1949" s="101"/>
    </row>
    <row r="1950" spans="13:38" x14ac:dyDescent="0.35">
      <c r="M1950" s="101"/>
      <c r="N1950" s="101"/>
      <c r="O1950" s="101"/>
      <c r="P1950" s="101"/>
      <c r="Q1950" s="101"/>
      <c r="R1950" s="101"/>
      <c r="S1950" s="101"/>
      <c r="T1950" s="101"/>
      <c r="AE1950" s="101"/>
      <c r="AF1950" s="101"/>
      <c r="AG1950" s="101"/>
      <c r="AH1950" s="101"/>
      <c r="AI1950" s="101"/>
      <c r="AJ1950" s="101"/>
      <c r="AK1950" s="101"/>
      <c r="AL1950" s="101"/>
    </row>
    <row r="1951" spans="13:38" x14ac:dyDescent="0.35">
      <c r="M1951" s="101"/>
      <c r="N1951" s="101"/>
      <c r="O1951" s="101"/>
      <c r="P1951" s="101"/>
      <c r="Q1951" s="101"/>
      <c r="R1951" s="101"/>
      <c r="S1951" s="101"/>
      <c r="T1951" s="101"/>
      <c r="AE1951" s="101"/>
      <c r="AF1951" s="101"/>
      <c r="AG1951" s="101"/>
      <c r="AH1951" s="101"/>
      <c r="AI1951" s="101"/>
      <c r="AJ1951" s="101"/>
      <c r="AK1951" s="101"/>
      <c r="AL1951" s="101"/>
    </row>
    <row r="1952" spans="13:38" x14ac:dyDescent="0.35">
      <c r="M1952" s="101"/>
      <c r="N1952" s="101"/>
      <c r="O1952" s="101"/>
      <c r="P1952" s="101"/>
      <c r="Q1952" s="101"/>
      <c r="R1952" s="101"/>
      <c r="S1952" s="101"/>
      <c r="T1952" s="101"/>
      <c r="AE1952" s="101"/>
      <c r="AF1952" s="101"/>
      <c r="AG1952" s="101"/>
      <c r="AH1952" s="101"/>
      <c r="AI1952" s="101"/>
      <c r="AJ1952" s="101"/>
      <c r="AK1952" s="101"/>
      <c r="AL1952" s="101"/>
    </row>
    <row r="1953" spans="13:38" x14ac:dyDescent="0.35">
      <c r="M1953" s="101"/>
      <c r="N1953" s="101"/>
      <c r="O1953" s="101"/>
      <c r="P1953" s="101"/>
      <c r="Q1953" s="101"/>
      <c r="R1953" s="101"/>
      <c r="S1953" s="101"/>
      <c r="T1953" s="101"/>
      <c r="AE1953" s="101"/>
      <c r="AF1953" s="101"/>
      <c r="AG1953" s="101"/>
      <c r="AH1953" s="101"/>
      <c r="AI1953" s="101"/>
      <c r="AJ1953" s="101"/>
      <c r="AK1953" s="101"/>
      <c r="AL1953" s="101"/>
    </row>
    <row r="1954" spans="13:38" x14ac:dyDescent="0.35">
      <c r="M1954" s="101"/>
      <c r="N1954" s="101"/>
      <c r="O1954" s="101"/>
      <c r="P1954" s="101"/>
      <c r="Q1954" s="101"/>
      <c r="R1954" s="101"/>
      <c r="S1954" s="101"/>
      <c r="T1954" s="101"/>
      <c r="AE1954" s="101"/>
      <c r="AF1954" s="101"/>
      <c r="AG1954" s="101"/>
      <c r="AH1954" s="101"/>
      <c r="AI1954" s="101"/>
      <c r="AJ1954" s="101"/>
      <c r="AK1954" s="101"/>
      <c r="AL1954" s="101"/>
    </row>
    <row r="1955" spans="13:38" x14ac:dyDescent="0.35">
      <c r="M1955" s="101"/>
      <c r="N1955" s="101"/>
      <c r="O1955" s="101"/>
      <c r="P1955" s="101"/>
      <c r="Q1955" s="101"/>
      <c r="R1955" s="101"/>
      <c r="S1955" s="101"/>
      <c r="T1955" s="101"/>
      <c r="AE1955" s="101"/>
      <c r="AF1955" s="101"/>
      <c r="AG1955" s="101"/>
      <c r="AH1955" s="101"/>
      <c r="AI1955" s="101"/>
      <c r="AJ1955" s="101"/>
      <c r="AK1955" s="101"/>
      <c r="AL1955" s="101"/>
    </row>
    <row r="1956" spans="13:38" x14ac:dyDescent="0.35">
      <c r="M1956" s="101"/>
      <c r="N1956" s="101"/>
      <c r="O1956" s="101"/>
      <c r="P1956" s="101"/>
      <c r="Q1956" s="101"/>
      <c r="R1956" s="101"/>
      <c r="S1956" s="101"/>
      <c r="T1956" s="101"/>
      <c r="AE1956" s="101"/>
      <c r="AF1956" s="101"/>
      <c r="AG1956" s="101"/>
      <c r="AH1956" s="101"/>
      <c r="AI1956" s="101"/>
      <c r="AJ1956" s="101"/>
      <c r="AK1956" s="101"/>
      <c r="AL1956" s="101"/>
    </row>
    <row r="1957" spans="13:38" x14ac:dyDescent="0.35">
      <c r="M1957" s="101"/>
      <c r="N1957" s="101"/>
      <c r="O1957" s="101"/>
      <c r="P1957" s="101"/>
      <c r="Q1957" s="101"/>
      <c r="R1957" s="101"/>
      <c r="S1957" s="101"/>
      <c r="T1957" s="101"/>
      <c r="AE1957" s="101"/>
      <c r="AF1957" s="101"/>
      <c r="AG1957" s="101"/>
      <c r="AH1957" s="101"/>
      <c r="AI1957" s="101"/>
      <c r="AJ1957" s="101"/>
      <c r="AK1957" s="101"/>
      <c r="AL1957" s="101"/>
    </row>
    <row r="1958" spans="13:38" x14ac:dyDescent="0.35">
      <c r="M1958" s="101"/>
      <c r="N1958" s="101"/>
      <c r="O1958" s="101"/>
      <c r="P1958" s="101"/>
      <c r="Q1958" s="101"/>
      <c r="R1958" s="101"/>
      <c r="S1958" s="101"/>
      <c r="T1958" s="101"/>
      <c r="AE1958" s="101"/>
      <c r="AF1958" s="101"/>
      <c r="AG1958" s="101"/>
      <c r="AH1958" s="101"/>
      <c r="AI1958" s="101"/>
      <c r="AJ1958" s="101"/>
      <c r="AK1958" s="101"/>
      <c r="AL1958" s="101"/>
    </row>
    <row r="1959" spans="13:38" x14ac:dyDescent="0.35">
      <c r="M1959" s="101"/>
      <c r="N1959" s="101"/>
      <c r="O1959" s="101"/>
      <c r="P1959" s="101"/>
      <c r="Q1959" s="101"/>
      <c r="R1959" s="101"/>
      <c r="S1959" s="101"/>
      <c r="T1959" s="101"/>
      <c r="AE1959" s="101"/>
      <c r="AF1959" s="101"/>
      <c r="AG1959" s="101"/>
      <c r="AH1959" s="101"/>
      <c r="AI1959" s="101"/>
      <c r="AJ1959" s="101"/>
      <c r="AK1959" s="101"/>
      <c r="AL1959" s="101"/>
    </row>
    <row r="1960" spans="13:38" x14ac:dyDescent="0.35">
      <c r="M1960" s="101"/>
      <c r="N1960" s="101"/>
      <c r="O1960" s="101"/>
      <c r="P1960" s="101"/>
      <c r="Q1960" s="101"/>
      <c r="R1960" s="101"/>
      <c r="S1960" s="101"/>
      <c r="T1960" s="101"/>
      <c r="AE1960" s="101"/>
      <c r="AF1960" s="101"/>
      <c r="AG1960" s="101"/>
      <c r="AH1960" s="101"/>
      <c r="AI1960" s="101"/>
      <c r="AJ1960" s="101"/>
      <c r="AK1960" s="101"/>
      <c r="AL1960" s="101"/>
    </row>
    <row r="1961" spans="13:38" x14ac:dyDescent="0.35">
      <c r="M1961" s="101"/>
      <c r="N1961" s="101"/>
      <c r="O1961" s="101"/>
      <c r="P1961" s="101"/>
      <c r="Q1961" s="101"/>
      <c r="R1961" s="101"/>
      <c r="S1961" s="101"/>
      <c r="T1961" s="101"/>
      <c r="AE1961" s="101"/>
      <c r="AF1961" s="101"/>
      <c r="AG1961" s="101"/>
      <c r="AH1961" s="101"/>
      <c r="AI1961" s="101"/>
      <c r="AJ1961" s="101"/>
      <c r="AK1961" s="101"/>
      <c r="AL1961" s="101"/>
    </row>
    <row r="1962" spans="13:38" x14ac:dyDescent="0.35">
      <c r="M1962" s="101"/>
      <c r="N1962" s="101"/>
      <c r="O1962" s="101"/>
      <c r="P1962" s="101"/>
      <c r="Q1962" s="101"/>
      <c r="R1962" s="101"/>
      <c r="S1962" s="101"/>
      <c r="T1962" s="101"/>
      <c r="AE1962" s="101"/>
      <c r="AF1962" s="101"/>
      <c r="AG1962" s="101"/>
      <c r="AH1962" s="101"/>
      <c r="AI1962" s="101"/>
      <c r="AJ1962" s="101"/>
      <c r="AK1962" s="101"/>
      <c r="AL1962" s="101"/>
    </row>
    <row r="1963" spans="13:38" x14ac:dyDescent="0.35">
      <c r="M1963" s="101"/>
      <c r="N1963" s="101"/>
      <c r="O1963" s="101"/>
      <c r="P1963" s="101"/>
      <c r="Q1963" s="101"/>
      <c r="R1963" s="101"/>
      <c r="S1963" s="101"/>
      <c r="T1963" s="101"/>
      <c r="AE1963" s="101"/>
      <c r="AF1963" s="101"/>
      <c r="AG1963" s="101"/>
      <c r="AH1963" s="101"/>
      <c r="AI1963" s="101"/>
      <c r="AJ1963" s="101"/>
      <c r="AK1963" s="101"/>
      <c r="AL1963" s="101"/>
    </row>
    <row r="1964" spans="13:38" x14ac:dyDescent="0.35">
      <c r="M1964" s="101"/>
      <c r="N1964" s="101"/>
      <c r="O1964" s="101"/>
      <c r="P1964" s="101"/>
      <c r="Q1964" s="101"/>
      <c r="R1964" s="101"/>
      <c r="S1964" s="101"/>
      <c r="T1964" s="101"/>
      <c r="AE1964" s="101"/>
      <c r="AF1964" s="101"/>
      <c r="AG1964" s="101"/>
      <c r="AH1964" s="101"/>
      <c r="AI1964" s="101"/>
      <c r="AJ1964" s="101"/>
      <c r="AK1964" s="101"/>
      <c r="AL1964" s="101"/>
    </row>
    <row r="1965" spans="13:38" x14ac:dyDescent="0.35">
      <c r="M1965" s="101"/>
      <c r="N1965" s="101"/>
      <c r="O1965" s="101"/>
      <c r="P1965" s="101"/>
      <c r="Q1965" s="101"/>
      <c r="R1965" s="101"/>
      <c r="S1965" s="101"/>
      <c r="T1965" s="101"/>
      <c r="AE1965" s="101"/>
      <c r="AF1965" s="101"/>
      <c r="AG1965" s="101"/>
      <c r="AH1965" s="101"/>
      <c r="AI1965" s="101"/>
      <c r="AJ1965" s="101"/>
      <c r="AK1965" s="101"/>
      <c r="AL1965" s="101"/>
    </row>
    <row r="1966" spans="13:38" x14ac:dyDescent="0.35">
      <c r="M1966" s="101"/>
      <c r="N1966" s="101"/>
      <c r="O1966" s="101"/>
      <c r="P1966" s="101"/>
      <c r="Q1966" s="101"/>
      <c r="R1966" s="101"/>
      <c r="S1966" s="101"/>
      <c r="T1966" s="101"/>
      <c r="AE1966" s="101"/>
      <c r="AF1966" s="101"/>
      <c r="AG1966" s="101"/>
      <c r="AH1966" s="101"/>
      <c r="AI1966" s="101"/>
      <c r="AJ1966" s="101"/>
      <c r="AK1966" s="101"/>
      <c r="AL1966" s="101"/>
    </row>
    <row r="1967" spans="13:38" x14ac:dyDescent="0.35">
      <c r="M1967" s="101"/>
      <c r="N1967" s="101"/>
      <c r="O1967" s="101"/>
      <c r="P1967" s="101"/>
      <c r="Q1967" s="101"/>
      <c r="R1967" s="101"/>
      <c r="S1967" s="101"/>
      <c r="T1967" s="101"/>
      <c r="AE1967" s="101"/>
      <c r="AF1967" s="101"/>
      <c r="AG1967" s="101"/>
      <c r="AH1967" s="101"/>
      <c r="AI1967" s="101"/>
      <c r="AJ1967" s="101"/>
      <c r="AK1967" s="101"/>
      <c r="AL1967" s="101"/>
    </row>
    <row r="1968" spans="13:38" x14ac:dyDescent="0.35">
      <c r="M1968" s="101"/>
      <c r="N1968" s="101"/>
      <c r="O1968" s="101"/>
      <c r="P1968" s="101"/>
      <c r="Q1968" s="101"/>
      <c r="R1968" s="101"/>
      <c r="S1968" s="101"/>
      <c r="T1968" s="101"/>
      <c r="AE1968" s="101"/>
      <c r="AF1968" s="101"/>
      <c r="AG1968" s="101"/>
      <c r="AH1968" s="101"/>
      <c r="AI1968" s="101"/>
      <c r="AJ1968" s="101"/>
      <c r="AK1968" s="101"/>
      <c r="AL1968" s="101"/>
    </row>
    <row r="1969" spans="13:38" x14ac:dyDescent="0.35">
      <c r="M1969" s="101"/>
      <c r="N1969" s="101"/>
      <c r="O1969" s="101"/>
      <c r="P1969" s="101"/>
      <c r="Q1969" s="101"/>
      <c r="R1969" s="101"/>
      <c r="S1969" s="101"/>
      <c r="T1969" s="101"/>
      <c r="AE1969" s="101"/>
      <c r="AF1969" s="101"/>
      <c r="AG1969" s="101"/>
      <c r="AH1969" s="101"/>
      <c r="AI1969" s="101"/>
      <c r="AJ1969" s="101"/>
      <c r="AK1969" s="101"/>
      <c r="AL1969" s="101"/>
    </row>
    <row r="1970" spans="13:38" x14ac:dyDescent="0.35">
      <c r="M1970" s="101"/>
      <c r="N1970" s="101"/>
      <c r="O1970" s="101"/>
      <c r="P1970" s="101"/>
      <c r="Q1970" s="101"/>
      <c r="R1970" s="101"/>
      <c r="S1970" s="101"/>
      <c r="T1970" s="101"/>
      <c r="AE1970" s="101"/>
      <c r="AF1970" s="101"/>
      <c r="AG1970" s="101"/>
      <c r="AH1970" s="101"/>
      <c r="AI1970" s="101"/>
      <c r="AJ1970" s="101"/>
      <c r="AK1970" s="101"/>
      <c r="AL1970" s="101"/>
    </row>
    <row r="1971" spans="13:38" x14ac:dyDescent="0.35">
      <c r="M1971" s="101"/>
      <c r="N1971" s="101"/>
      <c r="O1971" s="101"/>
      <c r="P1971" s="101"/>
      <c r="Q1971" s="101"/>
      <c r="R1971" s="101"/>
      <c r="S1971" s="101"/>
      <c r="T1971" s="101"/>
      <c r="AE1971" s="101"/>
      <c r="AF1971" s="101"/>
      <c r="AG1971" s="101"/>
      <c r="AH1971" s="101"/>
      <c r="AI1971" s="101"/>
      <c r="AJ1971" s="101"/>
      <c r="AK1971" s="101"/>
      <c r="AL1971" s="101"/>
    </row>
    <row r="1972" spans="13:38" x14ac:dyDescent="0.35">
      <c r="M1972" s="101"/>
      <c r="N1972" s="101"/>
      <c r="O1972" s="101"/>
      <c r="P1972" s="101"/>
      <c r="Q1972" s="101"/>
      <c r="R1972" s="101"/>
      <c r="S1972" s="101"/>
      <c r="T1972" s="101"/>
      <c r="AE1972" s="101"/>
      <c r="AF1972" s="101"/>
      <c r="AG1972" s="101"/>
      <c r="AH1972" s="101"/>
      <c r="AI1972" s="101"/>
      <c r="AJ1972" s="101"/>
      <c r="AK1972" s="101"/>
      <c r="AL1972" s="101"/>
    </row>
    <row r="1973" spans="13:38" x14ac:dyDescent="0.35">
      <c r="M1973" s="101"/>
      <c r="N1973" s="101"/>
      <c r="O1973" s="101"/>
      <c r="P1973" s="101"/>
      <c r="Q1973" s="101"/>
      <c r="R1973" s="101"/>
      <c r="S1973" s="101"/>
      <c r="T1973" s="101"/>
      <c r="AE1973" s="101"/>
      <c r="AF1973" s="101"/>
      <c r="AG1973" s="101"/>
      <c r="AH1973" s="101"/>
      <c r="AI1973" s="101"/>
      <c r="AJ1973" s="101"/>
      <c r="AK1973" s="101"/>
      <c r="AL1973" s="101"/>
    </row>
    <row r="1974" spans="13:38" x14ac:dyDescent="0.35">
      <c r="M1974" s="101"/>
      <c r="N1974" s="101"/>
      <c r="O1974" s="101"/>
      <c r="P1974" s="101"/>
      <c r="Q1974" s="101"/>
      <c r="R1974" s="101"/>
      <c r="S1974" s="101"/>
      <c r="T1974" s="101"/>
      <c r="AE1974" s="101"/>
      <c r="AF1974" s="101"/>
      <c r="AG1974" s="101"/>
      <c r="AH1974" s="101"/>
      <c r="AI1974" s="101"/>
      <c r="AJ1974" s="101"/>
      <c r="AK1974" s="101"/>
      <c r="AL1974" s="101"/>
    </row>
    <row r="1975" spans="13:38" x14ac:dyDescent="0.35">
      <c r="M1975" s="101"/>
      <c r="N1975" s="101"/>
      <c r="O1975" s="101"/>
      <c r="P1975" s="101"/>
      <c r="Q1975" s="101"/>
      <c r="R1975" s="101"/>
      <c r="S1975" s="101"/>
      <c r="T1975" s="101"/>
      <c r="AE1975" s="101"/>
      <c r="AF1975" s="101"/>
      <c r="AG1975" s="101"/>
      <c r="AH1975" s="101"/>
      <c r="AI1975" s="101"/>
      <c r="AJ1975" s="101"/>
      <c r="AK1975" s="101"/>
      <c r="AL1975" s="101"/>
    </row>
    <row r="1976" spans="13:38" x14ac:dyDescent="0.35">
      <c r="M1976" s="101"/>
      <c r="N1976" s="101"/>
      <c r="O1976" s="101"/>
      <c r="P1976" s="101"/>
      <c r="Q1976" s="101"/>
      <c r="R1976" s="101"/>
      <c r="S1976" s="101"/>
      <c r="T1976" s="101"/>
      <c r="AE1976" s="101"/>
      <c r="AF1976" s="101"/>
      <c r="AG1976" s="101"/>
      <c r="AH1976" s="101"/>
      <c r="AI1976" s="101"/>
      <c r="AJ1976" s="101"/>
      <c r="AK1976" s="101"/>
      <c r="AL1976" s="101"/>
    </row>
    <row r="1977" spans="13:38" x14ac:dyDescent="0.35">
      <c r="M1977" s="101"/>
      <c r="N1977" s="101"/>
      <c r="O1977" s="101"/>
      <c r="P1977" s="101"/>
      <c r="Q1977" s="101"/>
      <c r="R1977" s="101"/>
      <c r="S1977" s="101"/>
      <c r="T1977" s="101"/>
      <c r="AE1977" s="101"/>
      <c r="AF1977" s="101"/>
      <c r="AG1977" s="101"/>
      <c r="AH1977" s="101"/>
      <c r="AI1977" s="101"/>
      <c r="AJ1977" s="101"/>
      <c r="AK1977" s="101"/>
      <c r="AL1977" s="101"/>
    </row>
    <row r="1978" spans="13:38" x14ac:dyDescent="0.35">
      <c r="M1978" s="101"/>
      <c r="N1978" s="101"/>
      <c r="O1978" s="101"/>
      <c r="P1978" s="101"/>
      <c r="Q1978" s="101"/>
      <c r="R1978" s="101"/>
      <c r="S1978" s="101"/>
      <c r="T1978" s="101"/>
      <c r="AE1978" s="101"/>
      <c r="AF1978" s="101"/>
      <c r="AG1978" s="101"/>
      <c r="AH1978" s="101"/>
      <c r="AI1978" s="101"/>
      <c r="AJ1978" s="101"/>
      <c r="AK1978" s="101"/>
      <c r="AL1978" s="101"/>
    </row>
    <row r="1979" spans="13:38" x14ac:dyDescent="0.35">
      <c r="M1979" s="101"/>
      <c r="N1979" s="101"/>
      <c r="O1979" s="101"/>
      <c r="P1979" s="101"/>
      <c r="Q1979" s="101"/>
      <c r="R1979" s="101"/>
      <c r="S1979" s="101"/>
      <c r="T1979" s="101"/>
      <c r="AE1979" s="101"/>
      <c r="AF1979" s="101"/>
      <c r="AG1979" s="101"/>
      <c r="AH1979" s="101"/>
      <c r="AI1979" s="101"/>
      <c r="AJ1979" s="101"/>
      <c r="AK1979" s="101"/>
      <c r="AL1979" s="101"/>
    </row>
    <row r="1980" spans="13:38" x14ac:dyDescent="0.35">
      <c r="M1980" s="101"/>
      <c r="N1980" s="101"/>
      <c r="O1980" s="101"/>
      <c r="P1980" s="101"/>
      <c r="Q1980" s="101"/>
      <c r="R1980" s="101"/>
      <c r="S1980" s="101"/>
      <c r="T1980" s="101"/>
      <c r="AE1980" s="101"/>
      <c r="AF1980" s="101"/>
      <c r="AG1980" s="101"/>
      <c r="AH1980" s="101"/>
      <c r="AI1980" s="101"/>
      <c r="AJ1980" s="101"/>
      <c r="AK1980" s="101"/>
      <c r="AL1980" s="101"/>
    </row>
    <row r="1981" spans="13:38" x14ac:dyDescent="0.35">
      <c r="M1981" s="101"/>
      <c r="N1981" s="101"/>
      <c r="O1981" s="101"/>
      <c r="P1981" s="101"/>
      <c r="Q1981" s="101"/>
      <c r="R1981" s="101"/>
      <c r="S1981" s="101"/>
      <c r="T1981" s="101"/>
      <c r="AE1981" s="101"/>
      <c r="AF1981" s="101"/>
      <c r="AG1981" s="101"/>
      <c r="AH1981" s="101"/>
      <c r="AI1981" s="101"/>
      <c r="AJ1981" s="101"/>
      <c r="AK1981" s="101"/>
      <c r="AL1981" s="101"/>
    </row>
    <row r="1982" spans="13:38" x14ac:dyDescent="0.35">
      <c r="M1982" s="101"/>
      <c r="N1982" s="101"/>
      <c r="O1982" s="101"/>
      <c r="P1982" s="101"/>
      <c r="Q1982" s="101"/>
      <c r="R1982" s="101"/>
      <c r="S1982" s="101"/>
      <c r="T1982" s="101"/>
      <c r="AE1982" s="101"/>
      <c r="AF1982" s="101"/>
      <c r="AG1982" s="101"/>
      <c r="AH1982" s="101"/>
      <c r="AI1982" s="101"/>
      <c r="AJ1982" s="101"/>
      <c r="AK1982" s="101"/>
      <c r="AL1982" s="101"/>
    </row>
    <row r="1983" spans="13:38" x14ac:dyDescent="0.35">
      <c r="M1983" s="101"/>
      <c r="N1983" s="101"/>
      <c r="O1983" s="101"/>
      <c r="P1983" s="101"/>
      <c r="Q1983" s="101"/>
      <c r="R1983" s="101"/>
      <c r="S1983" s="101"/>
      <c r="T1983" s="101"/>
      <c r="AE1983" s="101"/>
      <c r="AF1983" s="101"/>
      <c r="AG1983" s="101"/>
      <c r="AH1983" s="101"/>
      <c r="AI1983" s="101"/>
      <c r="AJ1983" s="101"/>
      <c r="AK1983" s="101"/>
      <c r="AL1983" s="101"/>
    </row>
    <row r="1984" spans="13:38" x14ac:dyDescent="0.35">
      <c r="M1984" s="101"/>
      <c r="N1984" s="101"/>
      <c r="O1984" s="101"/>
      <c r="P1984" s="101"/>
      <c r="Q1984" s="101"/>
      <c r="R1984" s="101"/>
      <c r="S1984" s="101"/>
      <c r="T1984" s="101"/>
      <c r="AE1984" s="101"/>
      <c r="AF1984" s="101"/>
      <c r="AG1984" s="101"/>
      <c r="AH1984" s="101"/>
      <c r="AI1984" s="101"/>
      <c r="AJ1984" s="101"/>
      <c r="AK1984" s="101"/>
      <c r="AL1984" s="101"/>
    </row>
    <row r="1985" spans="13:38" x14ac:dyDescent="0.35">
      <c r="M1985" s="101"/>
      <c r="N1985" s="101"/>
      <c r="O1985" s="101"/>
      <c r="P1985" s="101"/>
      <c r="Q1985" s="101"/>
      <c r="R1985" s="101"/>
      <c r="S1985" s="101"/>
      <c r="T1985" s="101"/>
      <c r="AE1985" s="101"/>
      <c r="AF1985" s="101"/>
      <c r="AG1985" s="101"/>
      <c r="AH1985" s="101"/>
      <c r="AI1985" s="101"/>
      <c r="AJ1985" s="101"/>
      <c r="AK1985" s="101"/>
      <c r="AL1985" s="101"/>
    </row>
    <row r="1986" spans="13:38" x14ac:dyDescent="0.35">
      <c r="M1986" s="101"/>
      <c r="N1986" s="101"/>
      <c r="O1986" s="101"/>
      <c r="P1986" s="101"/>
      <c r="Q1986" s="101"/>
      <c r="R1986" s="101"/>
      <c r="S1986" s="101"/>
      <c r="T1986" s="101"/>
      <c r="AE1986" s="101"/>
      <c r="AF1986" s="101"/>
      <c r="AG1986" s="101"/>
      <c r="AH1986" s="101"/>
      <c r="AI1986" s="101"/>
      <c r="AJ1986" s="101"/>
      <c r="AK1986" s="101"/>
      <c r="AL1986" s="101"/>
    </row>
    <row r="1987" spans="13:38" x14ac:dyDescent="0.35">
      <c r="M1987" s="101"/>
      <c r="N1987" s="101"/>
      <c r="O1987" s="101"/>
      <c r="P1987" s="101"/>
      <c r="Q1987" s="101"/>
      <c r="R1987" s="101"/>
      <c r="S1987" s="101"/>
      <c r="T1987" s="101"/>
      <c r="AE1987" s="101"/>
      <c r="AF1987" s="101"/>
      <c r="AG1987" s="101"/>
      <c r="AH1987" s="101"/>
      <c r="AI1987" s="101"/>
      <c r="AJ1987" s="101"/>
      <c r="AK1987" s="101"/>
      <c r="AL1987" s="101"/>
    </row>
    <row r="1988" spans="13:38" x14ac:dyDescent="0.35">
      <c r="M1988" s="101"/>
      <c r="N1988" s="101"/>
      <c r="O1988" s="101"/>
      <c r="P1988" s="101"/>
      <c r="Q1988" s="101"/>
      <c r="R1988" s="101"/>
      <c r="S1988" s="101"/>
      <c r="T1988" s="101"/>
      <c r="AE1988" s="101"/>
      <c r="AF1988" s="101"/>
      <c r="AG1988" s="101"/>
      <c r="AH1988" s="101"/>
      <c r="AI1988" s="101"/>
      <c r="AJ1988" s="101"/>
      <c r="AK1988" s="101"/>
      <c r="AL1988" s="101"/>
    </row>
    <row r="1989" spans="13:38" x14ac:dyDescent="0.35">
      <c r="M1989" s="101"/>
      <c r="N1989" s="101"/>
      <c r="O1989" s="101"/>
      <c r="P1989" s="101"/>
      <c r="Q1989" s="101"/>
      <c r="R1989" s="101"/>
      <c r="S1989" s="101"/>
      <c r="T1989" s="101"/>
      <c r="AE1989" s="101"/>
      <c r="AF1989" s="101"/>
      <c r="AG1989" s="101"/>
      <c r="AH1989" s="101"/>
      <c r="AI1989" s="101"/>
      <c r="AJ1989" s="101"/>
      <c r="AK1989" s="101"/>
      <c r="AL1989" s="101"/>
    </row>
    <row r="1990" spans="13:38" x14ac:dyDescent="0.35">
      <c r="M1990" s="101"/>
      <c r="N1990" s="101"/>
      <c r="O1990" s="101"/>
      <c r="P1990" s="101"/>
      <c r="Q1990" s="101"/>
      <c r="R1990" s="101"/>
      <c r="S1990" s="101"/>
      <c r="T1990" s="101"/>
      <c r="AE1990" s="101"/>
      <c r="AF1990" s="101"/>
      <c r="AG1990" s="101"/>
      <c r="AH1990" s="101"/>
      <c r="AI1990" s="101"/>
      <c r="AJ1990" s="101"/>
      <c r="AK1990" s="101"/>
      <c r="AL1990" s="101"/>
    </row>
    <row r="1991" spans="13:38" x14ac:dyDescent="0.35">
      <c r="M1991" s="101"/>
      <c r="N1991" s="101"/>
      <c r="O1991" s="101"/>
      <c r="P1991" s="101"/>
      <c r="Q1991" s="101"/>
      <c r="R1991" s="101"/>
      <c r="S1991" s="101"/>
      <c r="T1991" s="101"/>
      <c r="AE1991" s="101"/>
      <c r="AF1991" s="101"/>
      <c r="AG1991" s="101"/>
      <c r="AH1991" s="101"/>
      <c r="AI1991" s="101"/>
      <c r="AJ1991" s="101"/>
      <c r="AK1991" s="101"/>
      <c r="AL1991" s="101"/>
    </row>
    <row r="1992" spans="13:38" x14ac:dyDescent="0.35">
      <c r="M1992" s="101"/>
      <c r="N1992" s="101"/>
      <c r="O1992" s="101"/>
      <c r="P1992" s="101"/>
      <c r="Q1992" s="101"/>
      <c r="R1992" s="101"/>
      <c r="S1992" s="101"/>
      <c r="T1992" s="101"/>
      <c r="AE1992" s="101"/>
      <c r="AF1992" s="101"/>
      <c r="AG1992" s="101"/>
      <c r="AH1992" s="101"/>
      <c r="AI1992" s="101"/>
      <c r="AJ1992" s="101"/>
      <c r="AK1992" s="101"/>
      <c r="AL1992" s="101"/>
    </row>
    <row r="1993" spans="13:38" x14ac:dyDescent="0.35">
      <c r="M1993" s="101"/>
      <c r="N1993" s="101"/>
      <c r="O1993" s="101"/>
      <c r="P1993" s="101"/>
      <c r="Q1993" s="101"/>
      <c r="R1993" s="101"/>
      <c r="S1993" s="101"/>
      <c r="T1993" s="101"/>
      <c r="AE1993" s="101"/>
      <c r="AF1993" s="101"/>
      <c r="AG1993" s="101"/>
      <c r="AH1993" s="101"/>
      <c r="AI1993" s="101"/>
      <c r="AJ1993" s="101"/>
      <c r="AK1993" s="101"/>
      <c r="AL1993" s="101"/>
    </row>
    <row r="1994" spans="13:38" x14ac:dyDescent="0.35">
      <c r="M1994" s="101"/>
      <c r="N1994" s="101"/>
      <c r="O1994" s="101"/>
      <c r="P1994" s="101"/>
      <c r="Q1994" s="101"/>
      <c r="R1994" s="101"/>
      <c r="S1994" s="101"/>
      <c r="T1994" s="101"/>
      <c r="AE1994" s="101"/>
      <c r="AF1994" s="101"/>
      <c r="AG1994" s="101"/>
      <c r="AH1994" s="101"/>
      <c r="AI1994" s="101"/>
      <c r="AJ1994" s="101"/>
      <c r="AK1994" s="101"/>
      <c r="AL1994" s="101"/>
    </row>
    <row r="1995" spans="13:38" x14ac:dyDescent="0.35">
      <c r="M1995" s="101"/>
      <c r="N1995" s="101"/>
      <c r="O1995" s="101"/>
      <c r="P1995" s="101"/>
      <c r="Q1995" s="101"/>
      <c r="R1995" s="101"/>
      <c r="S1995" s="101"/>
      <c r="T1995" s="101"/>
      <c r="AE1995" s="101"/>
      <c r="AF1995" s="101"/>
      <c r="AG1995" s="101"/>
      <c r="AH1995" s="101"/>
      <c r="AI1995" s="101"/>
      <c r="AJ1995" s="101"/>
      <c r="AK1995" s="101"/>
      <c r="AL1995" s="101"/>
    </row>
  </sheetData>
  <sheetProtection algorithmName="SHA-512" hashValue="0dpQqq1AsDMwEAXoCIKb3QUoSjFIkZc7yd7WAs5hjBR2SVlZftkyQZxdgY4h79u4GLe1LD2ajZmkeHl8UHevsQ==" saltValue="0NLBNCH31bUsBAgPuryr1Q==" spinCount="100000" sheet="1" objects="1" scenarios="1"/>
  <autoFilter ref="A4:AT4" xr:uid="{BC5DAD0F-509E-41C1-89C2-6BED973262C6}"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5" showButton="0"/>
    <filterColumn colId="17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2" showButton="0"/>
    <filterColumn colId="33" showButton="0"/>
    <filterColumn colId="35" showButton="0"/>
    <filterColumn colId="36" showButton="0"/>
    <filterColumn colId="38" showButton="0"/>
    <filterColumn colId="40" showButton="0"/>
    <filterColumn colId="41" showButton="0"/>
    <filterColumn colId="42" showButton="0"/>
  </autoFilter>
  <mergeCells count="29">
    <mergeCell ref="B1:L1"/>
    <mergeCell ref="A4:A5"/>
    <mergeCell ref="AG4:AI4"/>
    <mergeCell ref="AJ4:AL4"/>
    <mergeCell ref="E3:V3"/>
    <mergeCell ref="G4:H4"/>
    <mergeCell ref="I4:J4"/>
    <mergeCell ref="K4:L4"/>
    <mergeCell ref="O4:Q4"/>
    <mergeCell ref="R4:T4"/>
    <mergeCell ref="AC4:AD4"/>
    <mergeCell ref="AE4:AF4"/>
    <mergeCell ref="M4:N4"/>
    <mergeCell ref="U4:V4"/>
    <mergeCell ref="B4:B5"/>
    <mergeCell ref="C4:C5"/>
    <mergeCell ref="D4:D5"/>
    <mergeCell ref="E4:F4"/>
    <mergeCell ref="W3:AN3"/>
    <mergeCell ref="AM4:AN4"/>
    <mergeCell ref="AO4:AR4"/>
    <mergeCell ref="Y4:Z4"/>
    <mergeCell ref="AA4:AB4"/>
    <mergeCell ref="W4:X4"/>
    <mergeCell ref="E6:F6"/>
    <mergeCell ref="G6:H6"/>
    <mergeCell ref="I6:J6"/>
    <mergeCell ref="M6:N6"/>
    <mergeCell ref="W6:X6"/>
  </mergeCells>
  <conditionalFormatting sqref="C7:D155">
    <cfRule type="expression" dxfId="15" priority="1">
      <formula>$H7="x"</formula>
    </cfRule>
  </conditionalFormatting>
  <pageMargins left="0.25" right="0.25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0DFF-6121-456E-B6CD-4E95C9B4EFFE}">
  <sheetPr codeName="Sheet8">
    <tabColor rgb="FF99FF66"/>
    <pageSetUpPr fitToPage="1"/>
  </sheetPr>
  <dimension ref="A1:BI318"/>
  <sheetViews>
    <sheetView zoomScale="70" zoomScaleNormal="70" workbookViewId="0">
      <pane ySplit="5" topLeftCell="A6" activePane="bottomLeft" state="frozen"/>
      <selection pane="bottomLeft" activeCell="AC9" sqref="AC9"/>
    </sheetView>
  </sheetViews>
  <sheetFormatPr baseColWidth="10" defaultColWidth="11.54296875" defaultRowHeight="14" x14ac:dyDescent="0.35"/>
  <cols>
    <col min="1" max="1" width="6.7265625" style="26" customWidth="1"/>
    <col min="2" max="2" width="7.26953125" style="26" customWidth="1"/>
    <col min="3" max="3" width="25.453125" style="40" customWidth="1"/>
    <col min="4" max="4" width="8.54296875" style="40" customWidth="1"/>
    <col min="5" max="6" width="6.7265625" style="41" customWidth="1"/>
    <col min="7" max="7" width="6.7265625" style="41" hidden="1" customWidth="1"/>
    <col min="8" max="9" width="6.7265625" style="41" customWidth="1"/>
    <col min="10" max="10" width="6.7265625" style="41" hidden="1" customWidth="1"/>
    <col min="11" max="12" width="6.7265625" style="41" customWidth="1"/>
    <col min="13" max="13" width="6.7265625" style="41" hidden="1" customWidth="1"/>
    <col min="14" max="15" width="6.7265625" style="41" customWidth="1"/>
    <col min="16" max="16" width="6.7265625" style="41" hidden="1" customWidth="1"/>
    <col min="17" max="18" width="6.7265625" style="99" customWidth="1"/>
    <col min="19" max="19" width="6.7265625" style="99" hidden="1" customWidth="1"/>
    <col min="20" max="22" width="13.1796875" style="42" customWidth="1"/>
    <col min="23" max="25" width="13.54296875" style="42" customWidth="1"/>
    <col min="26" max="26" width="13" style="42" hidden="1" customWidth="1"/>
    <col min="27" max="28" width="13.54296875" style="42" hidden="1" customWidth="1"/>
    <col min="29" max="30" width="14.7265625" style="66" customWidth="1"/>
    <col min="31" max="33" width="7.1796875" style="26" hidden="1" customWidth="1"/>
    <col min="34" max="34" width="16.81640625" style="26" customWidth="1"/>
    <col min="35" max="35" width="4.453125" style="26" customWidth="1"/>
    <col min="36" max="16384" width="11.54296875" style="40"/>
  </cols>
  <sheetData>
    <row r="1" spans="1:61" s="122" customFormat="1" ht="20" x14ac:dyDescent="0.35">
      <c r="B1" s="849" t="s">
        <v>277</v>
      </c>
      <c r="C1" s="849"/>
      <c r="D1" s="849"/>
      <c r="E1" s="849"/>
      <c r="F1" s="849"/>
      <c r="G1" s="849"/>
      <c r="H1" s="125"/>
      <c r="I1" s="682" t="s">
        <v>262</v>
      </c>
      <c r="J1" s="682"/>
      <c r="K1" s="683"/>
      <c r="L1" s="683"/>
      <c r="M1" s="125"/>
      <c r="N1" s="125"/>
      <c r="O1" s="125"/>
      <c r="P1" s="125"/>
      <c r="Q1" s="125"/>
      <c r="R1" s="125"/>
      <c r="S1" s="125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32"/>
      <c r="AF1" s="132"/>
      <c r="AG1" s="132"/>
      <c r="AH1" s="132"/>
      <c r="AI1" s="100"/>
    </row>
    <row r="2" spans="1:61" ht="14.5" thickBot="1" x14ac:dyDescent="0.4">
      <c r="A2" s="108"/>
      <c r="C2" s="674"/>
      <c r="D2" s="681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Q2" s="41"/>
      <c r="R2" s="41"/>
      <c r="S2" s="41"/>
    </row>
    <row r="3" spans="1:61" ht="18.5" thickBot="1" x14ac:dyDescent="0.4">
      <c r="E3" s="850" t="s">
        <v>121</v>
      </c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  <c r="S3" s="852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</row>
    <row r="4" spans="1:61" s="3" customFormat="1" ht="37.5" customHeight="1" thickBot="1" x14ac:dyDescent="0.4">
      <c r="A4" s="747" t="s">
        <v>0</v>
      </c>
      <c r="B4" s="755" t="s">
        <v>10</v>
      </c>
      <c r="C4" s="745" t="s">
        <v>1</v>
      </c>
      <c r="D4" s="757" t="s">
        <v>2</v>
      </c>
      <c r="E4" s="853" t="s">
        <v>62</v>
      </c>
      <c r="F4" s="854"/>
      <c r="G4" s="855"/>
      <c r="H4" s="853" t="s">
        <v>63</v>
      </c>
      <c r="I4" s="854"/>
      <c r="J4" s="855"/>
      <c r="K4" s="853" t="s">
        <v>64</v>
      </c>
      <c r="L4" s="854"/>
      <c r="M4" s="855"/>
      <c r="N4" s="853" t="s">
        <v>254</v>
      </c>
      <c r="O4" s="854"/>
      <c r="P4" s="855"/>
      <c r="Q4" s="853" t="s">
        <v>255</v>
      </c>
      <c r="R4" s="854"/>
      <c r="S4" s="855"/>
      <c r="T4" s="841" t="s">
        <v>59</v>
      </c>
      <c r="U4" s="842"/>
      <c r="V4" s="843"/>
      <c r="W4" s="844" t="s">
        <v>60</v>
      </c>
      <c r="X4" s="845"/>
      <c r="Y4" s="846"/>
      <c r="Z4" s="847" t="s">
        <v>61</v>
      </c>
      <c r="AA4" s="848"/>
      <c r="AB4" s="848"/>
      <c r="AC4" s="839" t="s">
        <v>58</v>
      </c>
      <c r="AD4" s="840"/>
      <c r="AE4" s="836" t="s">
        <v>130</v>
      </c>
      <c r="AF4" s="837"/>
      <c r="AG4" s="838"/>
      <c r="AH4" s="297" t="s">
        <v>128</v>
      </c>
      <c r="AI4" s="282" t="s">
        <v>129</v>
      </c>
    </row>
    <row r="5" spans="1:61" s="3" customFormat="1" ht="17.25" customHeight="1" thickBot="1" x14ac:dyDescent="0.4">
      <c r="A5" s="748"/>
      <c r="B5" s="756"/>
      <c r="C5" s="746"/>
      <c r="D5" s="758"/>
      <c r="E5" s="283" t="s">
        <v>59</v>
      </c>
      <c r="F5" s="284" t="s">
        <v>60</v>
      </c>
      <c r="G5" s="284" t="s">
        <v>61</v>
      </c>
      <c r="H5" s="283" t="s">
        <v>59</v>
      </c>
      <c r="I5" s="284" t="s">
        <v>60</v>
      </c>
      <c r="J5" s="285" t="s">
        <v>61</v>
      </c>
      <c r="K5" s="286" t="s">
        <v>59</v>
      </c>
      <c r="L5" s="287" t="s">
        <v>60</v>
      </c>
      <c r="M5" s="288" t="s">
        <v>61</v>
      </c>
      <c r="N5" s="286" t="s">
        <v>59</v>
      </c>
      <c r="O5" s="287" t="s">
        <v>60</v>
      </c>
      <c r="P5" s="288" t="s">
        <v>61</v>
      </c>
      <c r="Q5" s="286" t="s">
        <v>59</v>
      </c>
      <c r="R5" s="287" t="s">
        <v>60</v>
      </c>
      <c r="S5" s="288" t="s">
        <v>61</v>
      </c>
      <c r="T5" s="514" t="s">
        <v>87</v>
      </c>
      <c r="U5" s="289" t="s">
        <v>90</v>
      </c>
      <c r="V5" s="515" t="s">
        <v>91</v>
      </c>
      <c r="W5" s="517" t="s">
        <v>92</v>
      </c>
      <c r="X5" s="518" t="s">
        <v>88</v>
      </c>
      <c r="Y5" s="519" t="s">
        <v>93</v>
      </c>
      <c r="Z5" s="516" t="s">
        <v>94</v>
      </c>
      <c r="AA5" s="290" t="s">
        <v>95</v>
      </c>
      <c r="AB5" s="291" t="s">
        <v>89</v>
      </c>
      <c r="AC5" s="292" t="s">
        <v>281</v>
      </c>
      <c r="AD5" s="298">
        <v>10</v>
      </c>
      <c r="AE5" s="293" t="s">
        <v>59</v>
      </c>
      <c r="AF5" s="294" t="s">
        <v>60</v>
      </c>
      <c r="AG5" s="295" t="s">
        <v>61</v>
      </c>
      <c r="AH5" s="296"/>
      <c r="AI5" s="282"/>
      <c r="AJ5" s="337" t="s">
        <v>173</v>
      </c>
    </row>
    <row r="6" spans="1:61" x14ac:dyDescent="0.35">
      <c r="A6" s="231"/>
      <c r="B6" s="67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68">
        <v>43</v>
      </c>
      <c r="F6" s="399">
        <v>43</v>
      </c>
      <c r="G6" s="400"/>
      <c r="H6" s="401">
        <v>41</v>
      </c>
      <c r="I6" s="399">
        <v>43</v>
      </c>
      <c r="J6" s="399"/>
      <c r="K6" s="68">
        <v>47</v>
      </c>
      <c r="L6" s="399">
        <v>45</v>
      </c>
      <c r="M6" s="402"/>
      <c r="N6" s="68">
        <v>46</v>
      </c>
      <c r="O6" s="399">
        <v>45</v>
      </c>
      <c r="P6" s="402"/>
      <c r="Q6" s="68">
        <v>40</v>
      </c>
      <c r="R6" s="399">
        <v>45</v>
      </c>
      <c r="S6" s="400"/>
      <c r="T6" s="69">
        <f>MAX(E6,H6,K6,N6,Q6)</f>
        <v>47</v>
      </c>
      <c r="U6" s="70">
        <f>MIN(E6,H6,K6,N6,Q6)</f>
        <v>40</v>
      </c>
      <c r="V6" s="71">
        <f>(SUM(E6,H6,K6,N6,Q6)-T6-U6)/3</f>
        <v>43.333333333333336</v>
      </c>
      <c r="W6" s="72">
        <f>MAX(F6,I6,L6,O6,R6)</f>
        <v>45</v>
      </c>
      <c r="X6" s="73">
        <f>MIN(F6,I6,L6,O6,R6)</f>
        <v>43</v>
      </c>
      <c r="Y6" s="74">
        <f>(SUM(F6,I6,L6,O6,R6)-W6-X6)/3</f>
        <v>44.333333333333336</v>
      </c>
      <c r="Z6" s="75">
        <f>MAX(G6,J6,M6,P6,S6)</f>
        <v>0</v>
      </c>
      <c r="AA6" s="76">
        <f>MIN(G6,J6,M6,P6,S6)</f>
        <v>0</v>
      </c>
      <c r="AB6" s="77">
        <f>(SUM(G6,J6,M6,P6,S6)-Z6-AA6)/3</f>
        <v>0</v>
      </c>
      <c r="AC6" s="210">
        <f>AVERAGE(V6,Y6)</f>
        <v>43.833333333333336</v>
      </c>
      <c r="AD6" s="211">
        <f>AC6/$AD$5</f>
        <v>4.3833333333333337</v>
      </c>
      <c r="AE6" s="78"/>
      <c r="AF6" s="79"/>
      <c r="AG6" s="80"/>
      <c r="AH6" s="208">
        <f>AD6+AE6+AF6+AG6</f>
        <v>4.3833333333333337</v>
      </c>
      <c r="AI6" s="81">
        <v>1</v>
      </c>
    </row>
    <row r="7" spans="1:61" x14ac:dyDescent="0.35">
      <c r="A7" s="230"/>
      <c r="B7" s="82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83">
        <v>48</v>
      </c>
      <c r="F7" s="84">
        <v>40</v>
      </c>
      <c r="G7" s="403"/>
      <c r="H7" s="85">
        <v>53</v>
      </c>
      <c r="I7" s="84">
        <v>52</v>
      </c>
      <c r="J7" s="84"/>
      <c r="K7" s="83">
        <v>54</v>
      </c>
      <c r="L7" s="84">
        <v>53</v>
      </c>
      <c r="M7" s="86"/>
      <c r="N7" s="83">
        <v>54</v>
      </c>
      <c r="O7" s="84">
        <v>51</v>
      </c>
      <c r="P7" s="86"/>
      <c r="Q7" s="83">
        <v>55</v>
      </c>
      <c r="R7" s="84">
        <v>52</v>
      </c>
      <c r="S7" s="403"/>
      <c r="T7" s="69">
        <f t="shared" ref="T7:T37" si="0">MAX(E7,H7,K7,N7,Q7)</f>
        <v>55</v>
      </c>
      <c r="U7" s="87">
        <f t="shared" ref="U7:U37" si="1">MIN(E7,H7,K7,N7,Q7)</f>
        <v>48</v>
      </c>
      <c r="V7" s="71">
        <f t="shared" ref="V7:V37" si="2">(SUM(E7,H7,K7,N7,Q7)-T7-U7)/3</f>
        <v>53.666666666666664</v>
      </c>
      <c r="W7" s="72">
        <f t="shared" ref="W7:W70" si="3">MAX(F7,I7,L7,O7,R7)</f>
        <v>53</v>
      </c>
      <c r="X7" s="88">
        <f t="shared" ref="X7:X37" si="4">MIN(F7,I7,L7,O7,R7)</f>
        <v>40</v>
      </c>
      <c r="Y7" s="74">
        <f t="shared" ref="Y7:Y37" si="5">(SUM(F7,I7,L7,O7,R7)-W7-X7)/3</f>
        <v>51.666666666666664</v>
      </c>
      <c r="Z7" s="75">
        <f t="shared" ref="Z7:Z37" si="6">MAX(G7,J7,M7,P7,S7)</f>
        <v>0</v>
      </c>
      <c r="AA7" s="89">
        <f t="shared" ref="AA7:AA37" si="7">MIN(G7,J7,M7,P7,S7)</f>
        <v>0</v>
      </c>
      <c r="AB7" s="77">
        <f t="shared" ref="AB7:AB37" si="8">(SUM(G7,J7,M7,P7,S7)-Z7-AA7)/3</f>
        <v>0</v>
      </c>
      <c r="AC7" s="210">
        <f t="shared" ref="AC7:AC36" si="9">AVERAGE(V7,Y7)</f>
        <v>52.666666666666664</v>
      </c>
      <c r="AD7" s="212">
        <f>AC7/$AD$5</f>
        <v>5.2666666666666666</v>
      </c>
      <c r="AE7" s="82"/>
      <c r="AF7" s="50"/>
      <c r="AG7" s="90"/>
      <c r="AH7" s="209">
        <f>AD7+AE7+AF7+AG7</f>
        <v>5.2666666666666666</v>
      </c>
      <c r="AI7" s="92">
        <v>2</v>
      </c>
    </row>
    <row r="8" spans="1:61" s="58" customFormat="1" x14ac:dyDescent="0.35">
      <c r="A8" s="230"/>
      <c r="B8" s="82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83">
        <v>40</v>
      </c>
      <c r="F8" s="84">
        <v>45</v>
      </c>
      <c r="G8" s="403"/>
      <c r="H8" s="85">
        <v>42</v>
      </c>
      <c r="I8" s="84">
        <v>40</v>
      </c>
      <c r="J8" s="84"/>
      <c r="K8" s="83">
        <v>44</v>
      </c>
      <c r="L8" s="84">
        <v>44</v>
      </c>
      <c r="M8" s="86"/>
      <c r="N8" s="83">
        <v>48</v>
      </c>
      <c r="O8" s="84">
        <v>47</v>
      </c>
      <c r="P8" s="86"/>
      <c r="Q8" s="83">
        <v>47</v>
      </c>
      <c r="R8" s="84">
        <v>50</v>
      </c>
      <c r="S8" s="403"/>
      <c r="T8" s="69">
        <f t="shared" si="0"/>
        <v>48</v>
      </c>
      <c r="U8" s="87">
        <f t="shared" si="1"/>
        <v>40</v>
      </c>
      <c r="V8" s="71">
        <f t="shared" si="2"/>
        <v>44.333333333333336</v>
      </c>
      <c r="W8" s="72">
        <f t="shared" si="3"/>
        <v>50</v>
      </c>
      <c r="X8" s="88">
        <f t="shared" si="4"/>
        <v>40</v>
      </c>
      <c r="Y8" s="74">
        <f t="shared" si="5"/>
        <v>45.333333333333336</v>
      </c>
      <c r="Z8" s="75">
        <f t="shared" si="6"/>
        <v>0</v>
      </c>
      <c r="AA8" s="89">
        <f t="shared" si="7"/>
        <v>0</v>
      </c>
      <c r="AB8" s="77">
        <f t="shared" si="8"/>
        <v>0</v>
      </c>
      <c r="AC8" s="210">
        <f>AVERAGE(V8,Y8)</f>
        <v>44.833333333333336</v>
      </c>
      <c r="AD8" s="212">
        <f t="shared" ref="AD8:AD71" si="10">AC8/$AD$5</f>
        <v>4.4833333333333334</v>
      </c>
      <c r="AE8" s="82"/>
      <c r="AF8" s="50"/>
      <c r="AG8" s="90"/>
      <c r="AH8" s="209">
        <f t="shared" ref="AH8:AH70" si="11">AD8+AE8+AF8+AG8</f>
        <v>4.4833333333333334</v>
      </c>
      <c r="AI8" s="92">
        <v>3</v>
      </c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</row>
    <row r="9" spans="1:61" x14ac:dyDescent="0.35">
      <c r="A9" s="230"/>
      <c r="B9" s="82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83">
        <v>45</v>
      </c>
      <c r="F9" s="84">
        <v>45</v>
      </c>
      <c r="G9" s="403"/>
      <c r="H9" s="85">
        <v>46</v>
      </c>
      <c r="I9" s="84">
        <v>33</v>
      </c>
      <c r="J9" s="84"/>
      <c r="K9" s="83">
        <v>47</v>
      </c>
      <c r="L9" s="84">
        <v>43</v>
      </c>
      <c r="M9" s="86"/>
      <c r="N9" s="83">
        <v>50</v>
      </c>
      <c r="O9" s="84">
        <v>40</v>
      </c>
      <c r="P9" s="86"/>
      <c r="Q9" s="83">
        <v>48</v>
      </c>
      <c r="R9" s="84">
        <v>40</v>
      </c>
      <c r="S9" s="403"/>
      <c r="T9" s="69">
        <f t="shared" si="0"/>
        <v>50</v>
      </c>
      <c r="U9" s="87">
        <f t="shared" si="1"/>
        <v>45</v>
      </c>
      <c r="V9" s="71">
        <f t="shared" si="2"/>
        <v>47</v>
      </c>
      <c r="W9" s="72">
        <f t="shared" si="3"/>
        <v>45</v>
      </c>
      <c r="X9" s="88">
        <f t="shared" si="4"/>
        <v>33</v>
      </c>
      <c r="Y9" s="74">
        <f t="shared" si="5"/>
        <v>41</v>
      </c>
      <c r="Z9" s="75">
        <f t="shared" si="6"/>
        <v>0</v>
      </c>
      <c r="AA9" s="89">
        <f t="shared" si="7"/>
        <v>0</v>
      </c>
      <c r="AB9" s="77">
        <f t="shared" si="8"/>
        <v>0</v>
      </c>
      <c r="AC9" s="210">
        <f t="shared" si="9"/>
        <v>44</v>
      </c>
      <c r="AD9" s="212">
        <f t="shared" si="10"/>
        <v>4.4000000000000004</v>
      </c>
      <c r="AE9" s="82"/>
      <c r="AF9" s="50"/>
      <c r="AG9" s="90"/>
      <c r="AH9" s="209">
        <f t="shared" si="11"/>
        <v>4.4000000000000004</v>
      </c>
      <c r="AI9" s="92">
        <v>4</v>
      </c>
    </row>
    <row r="10" spans="1:61" x14ac:dyDescent="0.35">
      <c r="A10" s="230"/>
      <c r="B10" s="82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83">
        <v>55</v>
      </c>
      <c r="F10" s="84">
        <v>53</v>
      </c>
      <c r="G10" s="403"/>
      <c r="H10" s="85">
        <v>50</v>
      </c>
      <c r="I10" s="84">
        <v>48</v>
      </c>
      <c r="J10" s="84"/>
      <c r="K10" s="83">
        <v>51</v>
      </c>
      <c r="L10" s="84">
        <v>50</v>
      </c>
      <c r="M10" s="86"/>
      <c r="N10" s="83">
        <v>52</v>
      </c>
      <c r="O10" s="84">
        <v>50</v>
      </c>
      <c r="P10" s="86"/>
      <c r="Q10" s="83">
        <v>53</v>
      </c>
      <c r="R10" s="84">
        <v>51</v>
      </c>
      <c r="S10" s="403"/>
      <c r="T10" s="69">
        <f t="shared" si="0"/>
        <v>55</v>
      </c>
      <c r="U10" s="87">
        <f t="shared" si="1"/>
        <v>50</v>
      </c>
      <c r="V10" s="71">
        <f t="shared" si="2"/>
        <v>52</v>
      </c>
      <c r="W10" s="72">
        <f t="shared" si="3"/>
        <v>53</v>
      </c>
      <c r="X10" s="88">
        <f t="shared" si="4"/>
        <v>48</v>
      </c>
      <c r="Y10" s="74">
        <f t="shared" si="5"/>
        <v>50.333333333333336</v>
      </c>
      <c r="Z10" s="75">
        <f t="shared" si="6"/>
        <v>0</v>
      </c>
      <c r="AA10" s="89">
        <f t="shared" si="7"/>
        <v>0</v>
      </c>
      <c r="AB10" s="77">
        <f t="shared" si="8"/>
        <v>0</v>
      </c>
      <c r="AC10" s="210">
        <f t="shared" si="9"/>
        <v>51.166666666666671</v>
      </c>
      <c r="AD10" s="212">
        <f t="shared" si="10"/>
        <v>5.1166666666666671</v>
      </c>
      <c r="AE10" s="82"/>
      <c r="AF10" s="50"/>
      <c r="AG10" s="90"/>
      <c r="AH10" s="209">
        <f>AD10+AE10+AF10+AG10</f>
        <v>5.1166666666666671</v>
      </c>
      <c r="AI10" s="92">
        <v>5</v>
      </c>
    </row>
    <row r="11" spans="1:61" x14ac:dyDescent="0.35">
      <c r="A11" s="230"/>
      <c r="B11" s="82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83">
        <v>52</v>
      </c>
      <c r="F11" s="84">
        <v>50</v>
      </c>
      <c r="G11" s="403"/>
      <c r="H11" s="85">
        <v>51</v>
      </c>
      <c r="I11" s="84">
        <v>52</v>
      </c>
      <c r="J11" s="84"/>
      <c r="K11" s="83">
        <v>54</v>
      </c>
      <c r="L11" s="84">
        <v>53</v>
      </c>
      <c r="M11" s="86"/>
      <c r="N11" s="83">
        <v>52</v>
      </c>
      <c r="O11" s="84">
        <v>51</v>
      </c>
      <c r="P11" s="86"/>
      <c r="Q11" s="83">
        <v>52</v>
      </c>
      <c r="R11" s="84">
        <v>53</v>
      </c>
      <c r="S11" s="403"/>
      <c r="T11" s="69">
        <f t="shared" si="0"/>
        <v>54</v>
      </c>
      <c r="U11" s="87">
        <f t="shared" si="1"/>
        <v>51</v>
      </c>
      <c r="V11" s="71">
        <f t="shared" si="2"/>
        <v>52</v>
      </c>
      <c r="W11" s="72">
        <f t="shared" si="3"/>
        <v>53</v>
      </c>
      <c r="X11" s="88">
        <f t="shared" si="4"/>
        <v>50</v>
      </c>
      <c r="Y11" s="74">
        <f t="shared" si="5"/>
        <v>52</v>
      </c>
      <c r="Z11" s="75">
        <f t="shared" si="6"/>
        <v>0</v>
      </c>
      <c r="AA11" s="89">
        <f t="shared" si="7"/>
        <v>0</v>
      </c>
      <c r="AB11" s="77">
        <f t="shared" si="8"/>
        <v>0</v>
      </c>
      <c r="AC11" s="210">
        <f t="shared" si="9"/>
        <v>52</v>
      </c>
      <c r="AD11" s="212">
        <f t="shared" si="10"/>
        <v>5.2</v>
      </c>
      <c r="AE11" s="82"/>
      <c r="AF11" s="50"/>
      <c r="AG11" s="94"/>
      <c r="AH11" s="209">
        <f t="shared" si="11"/>
        <v>5.2</v>
      </c>
      <c r="AI11" s="92">
        <v>6</v>
      </c>
    </row>
    <row r="12" spans="1:61" x14ac:dyDescent="0.35">
      <c r="A12" s="230"/>
      <c r="B12" s="82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83">
        <v>48</v>
      </c>
      <c r="F12" s="84">
        <v>45</v>
      </c>
      <c r="G12" s="403"/>
      <c r="H12" s="85">
        <v>53</v>
      </c>
      <c r="I12" s="84">
        <v>46</v>
      </c>
      <c r="J12" s="84"/>
      <c r="K12" s="83">
        <v>53</v>
      </c>
      <c r="L12" s="84">
        <v>50</v>
      </c>
      <c r="M12" s="86"/>
      <c r="N12" s="83">
        <v>52</v>
      </c>
      <c r="O12" s="84">
        <v>50</v>
      </c>
      <c r="P12" s="86"/>
      <c r="Q12" s="83">
        <v>52</v>
      </c>
      <c r="R12" s="84">
        <v>51</v>
      </c>
      <c r="S12" s="403"/>
      <c r="T12" s="69">
        <f t="shared" si="0"/>
        <v>53</v>
      </c>
      <c r="U12" s="87">
        <f t="shared" si="1"/>
        <v>48</v>
      </c>
      <c r="V12" s="71">
        <f t="shared" si="2"/>
        <v>52.333333333333336</v>
      </c>
      <c r="W12" s="72">
        <f t="shared" si="3"/>
        <v>51</v>
      </c>
      <c r="X12" s="88">
        <f t="shared" si="4"/>
        <v>45</v>
      </c>
      <c r="Y12" s="74">
        <f t="shared" si="5"/>
        <v>48.666666666666664</v>
      </c>
      <c r="Z12" s="75">
        <f t="shared" si="6"/>
        <v>0</v>
      </c>
      <c r="AA12" s="89">
        <f t="shared" si="7"/>
        <v>0</v>
      </c>
      <c r="AB12" s="77">
        <f t="shared" si="8"/>
        <v>0</v>
      </c>
      <c r="AC12" s="210">
        <f>AVERAGE(V12,Y12)</f>
        <v>50.5</v>
      </c>
      <c r="AD12" s="212">
        <f t="shared" si="10"/>
        <v>5.05</v>
      </c>
      <c r="AE12" s="82"/>
      <c r="AF12" s="50"/>
      <c r="AG12" s="94"/>
      <c r="AH12" s="209">
        <f t="shared" si="11"/>
        <v>5.05</v>
      </c>
      <c r="AI12" s="92">
        <v>7</v>
      </c>
    </row>
    <row r="13" spans="1:61" x14ac:dyDescent="0.35">
      <c r="A13" s="230"/>
      <c r="B13" s="82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83">
        <v>45</v>
      </c>
      <c r="F13" s="84">
        <v>45</v>
      </c>
      <c r="G13" s="403"/>
      <c r="H13" s="85">
        <v>47</v>
      </c>
      <c r="I13" s="84">
        <v>43</v>
      </c>
      <c r="J13" s="84"/>
      <c r="K13" s="83">
        <v>55</v>
      </c>
      <c r="L13" s="84">
        <v>52</v>
      </c>
      <c r="M13" s="86"/>
      <c r="N13" s="83">
        <v>51</v>
      </c>
      <c r="O13" s="84">
        <v>49</v>
      </c>
      <c r="P13" s="86"/>
      <c r="Q13" s="83">
        <v>50</v>
      </c>
      <c r="R13" s="84">
        <v>50</v>
      </c>
      <c r="S13" s="403"/>
      <c r="T13" s="69">
        <f t="shared" si="0"/>
        <v>55</v>
      </c>
      <c r="U13" s="87">
        <f t="shared" si="1"/>
        <v>45</v>
      </c>
      <c r="V13" s="71">
        <f t="shared" si="2"/>
        <v>49.333333333333336</v>
      </c>
      <c r="W13" s="72">
        <f t="shared" si="3"/>
        <v>52</v>
      </c>
      <c r="X13" s="88">
        <f t="shared" si="4"/>
        <v>43</v>
      </c>
      <c r="Y13" s="74">
        <f t="shared" si="5"/>
        <v>48</v>
      </c>
      <c r="Z13" s="75">
        <f t="shared" si="6"/>
        <v>0</v>
      </c>
      <c r="AA13" s="89">
        <f t="shared" si="7"/>
        <v>0</v>
      </c>
      <c r="AB13" s="77">
        <f t="shared" si="8"/>
        <v>0</v>
      </c>
      <c r="AC13" s="210">
        <f t="shared" si="9"/>
        <v>48.666666666666671</v>
      </c>
      <c r="AD13" s="212">
        <f t="shared" si="10"/>
        <v>4.8666666666666671</v>
      </c>
      <c r="AE13" s="82"/>
      <c r="AF13" s="50"/>
      <c r="AG13" s="94"/>
      <c r="AH13" s="209">
        <f t="shared" si="11"/>
        <v>4.8666666666666671</v>
      </c>
      <c r="AI13" s="92">
        <v>8</v>
      </c>
    </row>
    <row r="14" spans="1:61" x14ac:dyDescent="0.35">
      <c r="A14" s="230"/>
      <c r="B14" s="82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83">
        <v>43</v>
      </c>
      <c r="F14" s="84">
        <v>40</v>
      </c>
      <c r="G14" s="403"/>
      <c r="H14" s="85">
        <v>55</v>
      </c>
      <c r="I14" s="84">
        <v>48</v>
      </c>
      <c r="J14" s="84"/>
      <c r="K14" s="83">
        <v>50</v>
      </c>
      <c r="L14" s="84">
        <v>47</v>
      </c>
      <c r="M14" s="86"/>
      <c r="N14" s="83">
        <v>50</v>
      </c>
      <c r="O14" s="84">
        <v>47</v>
      </c>
      <c r="P14" s="86"/>
      <c r="Q14" s="83">
        <v>48</v>
      </c>
      <c r="R14" s="84">
        <v>47</v>
      </c>
      <c r="S14" s="403"/>
      <c r="T14" s="69">
        <f t="shared" si="0"/>
        <v>55</v>
      </c>
      <c r="U14" s="87">
        <f t="shared" si="1"/>
        <v>43</v>
      </c>
      <c r="V14" s="71">
        <f t="shared" si="2"/>
        <v>49.333333333333336</v>
      </c>
      <c r="W14" s="72">
        <f t="shared" si="3"/>
        <v>48</v>
      </c>
      <c r="X14" s="88">
        <f t="shared" si="4"/>
        <v>40</v>
      </c>
      <c r="Y14" s="534">
        <f>(SUM(F14,I14,L14,O14,R14)-W14-X14)/3-20</f>
        <v>27</v>
      </c>
      <c r="Z14" s="75">
        <f t="shared" si="6"/>
        <v>0</v>
      </c>
      <c r="AA14" s="89">
        <f t="shared" si="7"/>
        <v>0</v>
      </c>
      <c r="AB14" s="77">
        <f t="shared" si="8"/>
        <v>0</v>
      </c>
      <c r="AC14" s="210">
        <f t="shared" si="9"/>
        <v>38.166666666666671</v>
      </c>
      <c r="AD14" s="212">
        <f t="shared" si="10"/>
        <v>3.8166666666666673</v>
      </c>
      <c r="AE14" s="82"/>
      <c r="AF14" s="50"/>
      <c r="AG14" s="94"/>
      <c r="AH14" s="209">
        <f t="shared" si="11"/>
        <v>3.8166666666666673</v>
      </c>
      <c r="AI14" s="92">
        <v>9</v>
      </c>
    </row>
    <row r="15" spans="1:61" x14ac:dyDescent="0.35">
      <c r="A15" s="230"/>
      <c r="B15" s="82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83">
        <v>35</v>
      </c>
      <c r="F15" s="84">
        <v>25</v>
      </c>
      <c r="G15" s="403"/>
      <c r="H15" s="85">
        <v>30</v>
      </c>
      <c r="I15" s="84">
        <v>29</v>
      </c>
      <c r="J15" s="84"/>
      <c r="K15" s="83">
        <v>41</v>
      </c>
      <c r="L15" s="84">
        <v>40</v>
      </c>
      <c r="M15" s="86"/>
      <c r="N15" s="83">
        <v>38</v>
      </c>
      <c r="O15" s="84">
        <v>35</v>
      </c>
      <c r="P15" s="86"/>
      <c r="Q15" s="83">
        <v>37</v>
      </c>
      <c r="R15" s="84">
        <v>37</v>
      </c>
      <c r="S15" s="403"/>
      <c r="T15" s="69">
        <f t="shared" si="0"/>
        <v>41</v>
      </c>
      <c r="U15" s="87">
        <f t="shared" si="1"/>
        <v>30</v>
      </c>
      <c r="V15" s="534">
        <f>(SUM(E15,H15,K15,N15,Q15)-T15-U15)/3-20</f>
        <v>16.666666666666664</v>
      </c>
      <c r="W15" s="72">
        <f t="shared" si="3"/>
        <v>40</v>
      </c>
      <c r="X15" s="88">
        <f t="shared" si="4"/>
        <v>25</v>
      </c>
      <c r="Y15" s="534">
        <f>(SUM(F15,I15,L15,O15,R15)-W15-X15)/3-20</f>
        <v>13.666666666666664</v>
      </c>
      <c r="Z15" s="75">
        <f t="shared" si="6"/>
        <v>0</v>
      </c>
      <c r="AA15" s="89">
        <f t="shared" si="7"/>
        <v>0</v>
      </c>
      <c r="AB15" s="77">
        <f t="shared" si="8"/>
        <v>0</v>
      </c>
      <c r="AC15" s="210">
        <f t="shared" si="9"/>
        <v>15.166666666666664</v>
      </c>
      <c r="AD15" s="212">
        <f t="shared" si="10"/>
        <v>1.5166666666666664</v>
      </c>
      <c r="AE15" s="82"/>
      <c r="AF15" s="50"/>
      <c r="AG15" s="94"/>
      <c r="AH15" s="209">
        <f t="shared" si="11"/>
        <v>1.5166666666666664</v>
      </c>
      <c r="AI15" s="92">
        <v>10</v>
      </c>
    </row>
    <row r="16" spans="1:61" x14ac:dyDescent="0.35">
      <c r="A16" s="230"/>
      <c r="B16" s="82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83">
        <v>53</v>
      </c>
      <c r="F16" s="84">
        <v>43</v>
      </c>
      <c r="G16" s="403"/>
      <c r="H16" s="85">
        <v>51</v>
      </c>
      <c r="I16" s="84">
        <v>42</v>
      </c>
      <c r="J16" s="84"/>
      <c r="K16" s="83">
        <v>52</v>
      </c>
      <c r="L16" s="84">
        <v>49</v>
      </c>
      <c r="M16" s="86"/>
      <c r="N16" s="83">
        <v>55</v>
      </c>
      <c r="O16" s="84">
        <v>52</v>
      </c>
      <c r="P16" s="86"/>
      <c r="Q16" s="83">
        <v>54</v>
      </c>
      <c r="R16" s="84">
        <v>50</v>
      </c>
      <c r="S16" s="403"/>
      <c r="T16" s="69">
        <f t="shared" si="0"/>
        <v>55</v>
      </c>
      <c r="U16" s="87">
        <f t="shared" si="1"/>
        <v>51</v>
      </c>
      <c r="V16" s="71">
        <f t="shared" si="2"/>
        <v>53</v>
      </c>
      <c r="W16" s="72">
        <f t="shared" si="3"/>
        <v>52</v>
      </c>
      <c r="X16" s="88">
        <f t="shared" si="4"/>
        <v>42</v>
      </c>
      <c r="Y16" s="74">
        <f t="shared" si="5"/>
        <v>47.333333333333336</v>
      </c>
      <c r="Z16" s="75">
        <f t="shared" si="6"/>
        <v>0</v>
      </c>
      <c r="AA16" s="89">
        <f t="shared" si="7"/>
        <v>0</v>
      </c>
      <c r="AB16" s="77">
        <f t="shared" si="8"/>
        <v>0</v>
      </c>
      <c r="AC16" s="210">
        <f t="shared" si="9"/>
        <v>50.166666666666671</v>
      </c>
      <c r="AD16" s="212">
        <f t="shared" si="10"/>
        <v>5.0166666666666675</v>
      </c>
      <c r="AE16" s="82"/>
      <c r="AF16" s="50"/>
      <c r="AG16" s="94"/>
      <c r="AH16" s="209">
        <f t="shared" si="11"/>
        <v>5.0166666666666675</v>
      </c>
      <c r="AI16" s="92">
        <v>11</v>
      </c>
    </row>
    <row r="17" spans="1:35" x14ac:dyDescent="0.35">
      <c r="A17" s="230"/>
      <c r="B17" s="82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83">
        <v>48</v>
      </c>
      <c r="F17" s="84">
        <v>52</v>
      </c>
      <c r="G17" s="403"/>
      <c r="H17" s="85">
        <v>50</v>
      </c>
      <c r="I17" s="84">
        <v>56</v>
      </c>
      <c r="J17" s="84"/>
      <c r="K17" s="83">
        <v>53</v>
      </c>
      <c r="L17" s="84">
        <v>54</v>
      </c>
      <c r="M17" s="86"/>
      <c r="N17" s="83">
        <v>54</v>
      </c>
      <c r="O17" s="84">
        <v>53</v>
      </c>
      <c r="P17" s="86"/>
      <c r="Q17" s="83">
        <v>55</v>
      </c>
      <c r="R17" s="84">
        <v>54</v>
      </c>
      <c r="S17" s="403"/>
      <c r="T17" s="69">
        <f t="shared" si="0"/>
        <v>55</v>
      </c>
      <c r="U17" s="87">
        <f t="shared" si="1"/>
        <v>48</v>
      </c>
      <c r="V17" s="71">
        <f t="shared" si="2"/>
        <v>52.333333333333336</v>
      </c>
      <c r="W17" s="72">
        <f t="shared" si="3"/>
        <v>56</v>
      </c>
      <c r="X17" s="88">
        <f t="shared" si="4"/>
        <v>52</v>
      </c>
      <c r="Y17" s="534">
        <f>(SUM(F17,I17,L17,O17,R17)-W17-X17)/3-20</f>
        <v>33.666666666666664</v>
      </c>
      <c r="Z17" s="75">
        <f t="shared" si="6"/>
        <v>0</v>
      </c>
      <c r="AA17" s="89">
        <f t="shared" si="7"/>
        <v>0</v>
      </c>
      <c r="AB17" s="77">
        <f t="shared" si="8"/>
        <v>0</v>
      </c>
      <c r="AC17" s="210">
        <f t="shared" si="9"/>
        <v>43</v>
      </c>
      <c r="AD17" s="212">
        <f t="shared" si="10"/>
        <v>4.3</v>
      </c>
      <c r="AE17" s="82"/>
      <c r="AF17" s="50"/>
      <c r="AG17" s="94"/>
      <c r="AH17" s="209">
        <f t="shared" si="11"/>
        <v>4.3</v>
      </c>
      <c r="AI17" s="92">
        <v>12</v>
      </c>
    </row>
    <row r="18" spans="1:35" x14ac:dyDescent="0.35">
      <c r="A18" s="230"/>
      <c r="B18" s="82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83">
        <v>40</v>
      </c>
      <c r="F18" s="84">
        <v>40</v>
      </c>
      <c r="G18" s="403"/>
      <c r="H18" s="85">
        <v>41</v>
      </c>
      <c r="I18" s="84">
        <v>38</v>
      </c>
      <c r="J18" s="84"/>
      <c r="K18" s="83">
        <v>50</v>
      </c>
      <c r="L18" s="84">
        <v>49</v>
      </c>
      <c r="M18" s="86"/>
      <c r="N18" s="83">
        <v>46</v>
      </c>
      <c r="O18" s="84">
        <v>40</v>
      </c>
      <c r="P18" s="86"/>
      <c r="Q18" s="83">
        <v>45</v>
      </c>
      <c r="R18" s="84">
        <v>40</v>
      </c>
      <c r="S18" s="403"/>
      <c r="T18" s="69">
        <f t="shared" si="0"/>
        <v>50</v>
      </c>
      <c r="U18" s="87">
        <f t="shared" si="1"/>
        <v>40</v>
      </c>
      <c r="V18" s="71">
        <f t="shared" si="2"/>
        <v>44</v>
      </c>
      <c r="W18" s="72">
        <f t="shared" si="3"/>
        <v>49</v>
      </c>
      <c r="X18" s="88">
        <f t="shared" si="4"/>
        <v>38</v>
      </c>
      <c r="Y18" s="74">
        <f t="shared" si="5"/>
        <v>40</v>
      </c>
      <c r="Z18" s="75">
        <f t="shared" si="6"/>
        <v>0</v>
      </c>
      <c r="AA18" s="89">
        <f t="shared" si="7"/>
        <v>0</v>
      </c>
      <c r="AB18" s="77">
        <f t="shared" si="8"/>
        <v>0</v>
      </c>
      <c r="AC18" s="210">
        <f t="shared" si="9"/>
        <v>42</v>
      </c>
      <c r="AD18" s="212">
        <f t="shared" si="10"/>
        <v>4.2</v>
      </c>
      <c r="AE18" s="82"/>
      <c r="AF18" s="50"/>
      <c r="AG18" s="94"/>
      <c r="AH18" s="209">
        <f t="shared" si="11"/>
        <v>4.2</v>
      </c>
      <c r="AI18" s="92">
        <v>13</v>
      </c>
    </row>
    <row r="19" spans="1:35" x14ac:dyDescent="0.35">
      <c r="A19" s="230"/>
      <c r="B19" s="82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83">
        <v>33</v>
      </c>
      <c r="F19" s="84">
        <v>40</v>
      </c>
      <c r="G19" s="403"/>
      <c r="H19" s="85">
        <v>39</v>
      </c>
      <c r="I19" s="84">
        <v>35</v>
      </c>
      <c r="J19" s="84"/>
      <c r="K19" s="83">
        <v>45</v>
      </c>
      <c r="L19" s="84">
        <v>44</v>
      </c>
      <c r="M19" s="86"/>
      <c r="N19" s="83">
        <v>46</v>
      </c>
      <c r="O19" s="84">
        <v>43</v>
      </c>
      <c r="P19" s="86"/>
      <c r="Q19" s="83">
        <v>42</v>
      </c>
      <c r="R19" s="84">
        <v>35</v>
      </c>
      <c r="S19" s="403"/>
      <c r="T19" s="69">
        <f t="shared" si="0"/>
        <v>46</v>
      </c>
      <c r="U19" s="87">
        <f t="shared" si="1"/>
        <v>33</v>
      </c>
      <c r="V19" s="71">
        <f t="shared" si="2"/>
        <v>42</v>
      </c>
      <c r="W19" s="72">
        <f t="shared" si="3"/>
        <v>44</v>
      </c>
      <c r="X19" s="88">
        <f t="shared" si="4"/>
        <v>35</v>
      </c>
      <c r="Y19" s="534">
        <f>(SUM(F19,I19,L19,O19,R19)-W19-X19)/3-20</f>
        <v>19.333333333333336</v>
      </c>
      <c r="Z19" s="75">
        <f t="shared" si="6"/>
        <v>0</v>
      </c>
      <c r="AA19" s="89">
        <f t="shared" si="7"/>
        <v>0</v>
      </c>
      <c r="AB19" s="77">
        <f t="shared" si="8"/>
        <v>0</v>
      </c>
      <c r="AC19" s="210">
        <f t="shared" si="9"/>
        <v>30.666666666666668</v>
      </c>
      <c r="AD19" s="212">
        <f t="shared" si="10"/>
        <v>3.0666666666666669</v>
      </c>
      <c r="AE19" s="82"/>
      <c r="AF19" s="50"/>
      <c r="AG19" s="94"/>
      <c r="AH19" s="209">
        <f t="shared" si="11"/>
        <v>3.0666666666666669</v>
      </c>
      <c r="AI19" s="92">
        <v>14</v>
      </c>
    </row>
    <row r="20" spans="1:35" x14ac:dyDescent="0.35">
      <c r="A20" s="230"/>
      <c r="B20" s="82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83">
        <v>50</v>
      </c>
      <c r="F20" s="84">
        <v>48</v>
      </c>
      <c r="G20" s="403"/>
      <c r="H20" s="85">
        <v>44</v>
      </c>
      <c r="I20" s="84">
        <v>35</v>
      </c>
      <c r="J20" s="84"/>
      <c r="K20" s="83">
        <v>50</v>
      </c>
      <c r="L20" s="84">
        <v>47</v>
      </c>
      <c r="M20" s="86"/>
      <c r="N20" s="83">
        <v>49</v>
      </c>
      <c r="O20" s="84">
        <v>46</v>
      </c>
      <c r="P20" s="86"/>
      <c r="Q20" s="83">
        <v>48</v>
      </c>
      <c r="R20" s="84">
        <v>47</v>
      </c>
      <c r="S20" s="403"/>
      <c r="T20" s="69">
        <f t="shared" si="0"/>
        <v>50</v>
      </c>
      <c r="U20" s="87">
        <f t="shared" si="1"/>
        <v>44</v>
      </c>
      <c r="V20" s="71">
        <f t="shared" si="2"/>
        <v>49</v>
      </c>
      <c r="W20" s="72">
        <f t="shared" si="3"/>
        <v>48</v>
      </c>
      <c r="X20" s="88">
        <f t="shared" si="4"/>
        <v>35</v>
      </c>
      <c r="Y20" s="534">
        <f>(SUM(F20,I20,L20,O20,R20)-W20-X20)/3-20</f>
        <v>26.666666666666664</v>
      </c>
      <c r="Z20" s="75">
        <f t="shared" si="6"/>
        <v>0</v>
      </c>
      <c r="AA20" s="89">
        <f t="shared" si="7"/>
        <v>0</v>
      </c>
      <c r="AB20" s="77">
        <f t="shared" si="8"/>
        <v>0</v>
      </c>
      <c r="AC20" s="210">
        <f t="shared" si="9"/>
        <v>37.833333333333329</v>
      </c>
      <c r="AD20" s="212">
        <f t="shared" si="10"/>
        <v>3.7833333333333328</v>
      </c>
      <c r="AE20" s="82"/>
      <c r="AF20" s="50"/>
      <c r="AG20" s="94"/>
      <c r="AH20" s="209">
        <f t="shared" si="11"/>
        <v>3.7833333333333328</v>
      </c>
      <c r="AI20" s="92">
        <v>15</v>
      </c>
    </row>
    <row r="21" spans="1:35" x14ac:dyDescent="0.35">
      <c r="A21" s="230"/>
      <c r="B21" s="82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83">
        <v>62</v>
      </c>
      <c r="F21" s="84">
        <v>52</v>
      </c>
      <c r="G21" s="403"/>
      <c r="H21" s="85">
        <v>50</v>
      </c>
      <c r="I21" s="84">
        <v>48</v>
      </c>
      <c r="J21" s="84"/>
      <c r="K21" s="83">
        <v>53</v>
      </c>
      <c r="L21" s="84">
        <v>49</v>
      </c>
      <c r="M21" s="86"/>
      <c r="N21" s="83">
        <v>55</v>
      </c>
      <c r="O21" s="84">
        <v>53</v>
      </c>
      <c r="P21" s="86"/>
      <c r="Q21" s="83">
        <v>50</v>
      </c>
      <c r="R21" s="84">
        <v>50</v>
      </c>
      <c r="S21" s="403"/>
      <c r="T21" s="69">
        <f t="shared" si="0"/>
        <v>62</v>
      </c>
      <c r="U21" s="87">
        <f t="shared" si="1"/>
        <v>50</v>
      </c>
      <c r="V21" s="71">
        <f t="shared" si="2"/>
        <v>52.666666666666664</v>
      </c>
      <c r="W21" s="72">
        <f t="shared" si="3"/>
        <v>53</v>
      </c>
      <c r="X21" s="88">
        <f t="shared" si="4"/>
        <v>48</v>
      </c>
      <c r="Y21" s="74">
        <f t="shared" si="5"/>
        <v>50.333333333333336</v>
      </c>
      <c r="Z21" s="75">
        <f t="shared" si="6"/>
        <v>0</v>
      </c>
      <c r="AA21" s="89">
        <f t="shared" si="7"/>
        <v>0</v>
      </c>
      <c r="AB21" s="77">
        <f t="shared" si="8"/>
        <v>0</v>
      </c>
      <c r="AC21" s="210">
        <f t="shared" si="9"/>
        <v>51.5</v>
      </c>
      <c r="AD21" s="212">
        <f t="shared" si="10"/>
        <v>5.15</v>
      </c>
      <c r="AE21" s="82"/>
      <c r="AF21" s="50"/>
      <c r="AG21" s="94"/>
      <c r="AH21" s="209">
        <f t="shared" si="11"/>
        <v>5.15</v>
      </c>
      <c r="AI21" s="92">
        <v>16</v>
      </c>
    </row>
    <row r="22" spans="1:35" x14ac:dyDescent="0.35">
      <c r="A22" s="230"/>
      <c r="B22" s="82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83">
        <v>45</v>
      </c>
      <c r="F22" s="84">
        <v>48</v>
      </c>
      <c r="G22" s="403"/>
      <c r="H22" s="85">
        <v>52</v>
      </c>
      <c r="I22" s="84">
        <v>50</v>
      </c>
      <c r="J22" s="84"/>
      <c r="K22" s="83">
        <v>54</v>
      </c>
      <c r="L22" s="84">
        <v>50</v>
      </c>
      <c r="M22" s="86"/>
      <c r="N22" s="83">
        <v>53</v>
      </c>
      <c r="O22" s="84">
        <v>52</v>
      </c>
      <c r="P22" s="86"/>
      <c r="Q22" s="83">
        <v>52</v>
      </c>
      <c r="R22" s="84">
        <v>52</v>
      </c>
      <c r="S22" s="403"/>
      <c r="T22" s="69">
        <f t="shared" si="0"/>
        <v>54</v>
      </c>
      <c r="U22" s="87">
        <f t="shared" si="1"/>
        <v>45</v>
      </c>
      <c r="V22" s="71">
        <f t="shared" si="2"/>
        <v>52.333333333333336</v>
      </c>
      <c r="W22" s="72">
        <f t="shared" si="3"/>
        <v>52</v>
      </c>
      <c r="X22" s="88">
        <f t="shared" si="4"/>
        <v>48</v>
      </c>
      <c r="Y22" s="74">
        <f t="shared" si="5"/>
        <v>50.666666666666664</v>
      </c>
      <c r="Z22" s="75">
        <f t="shared" si="6"/>
        <v>0</v>
      </c>
      <c r="AA22" s="89">
        <f t="shared" si="7"/>
        <v>0</v>
      </c>
      <c r="AB22" s="77">
        <f t="shared" si="8"/>
        <v>0</v>
      </c>
      <c r="AC22" s="210">
        <f t="shared" si="9"/>
        <v>51.5</v>
      </c>
      <c r="AD22" s="212">
        <f t="shared" si="10"/>
        <v>5.15</v>
      </c>
      <c r="AE22" s="82"/>
      <c r="AF22" s="50"/>
      <c r="AG22" s="94"/>
      <c r="AH22" s="209">
        <f t="shared" si="11"/>
        <v>5.15</v>
      </c>
      <c r="AI22" s="92">
        <v>17</v>
      </c>
    </row>
    <row r="23" spans="1:35" x14ac:dyDescent="0.35">
      <c r="A23" s="230"/>
      <c r="B23" s="82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83">
        <v>60</v>
      </c>
      <c r="F23" s="84">
        <v>50</v>
      </c>
      <c r="G23" s="403"/>
      <c r="H23" s="85">
        <v>55</v>
      </c>
      <c r="I23" s="84">
        <v>52</v>
      </c>
      <c r="J23" s="84"/>
      <c r="K23" s="83">
        <v>53</v>
      </c>
      <c r="L23" s="84">
        <v>50</v>
      </c>
      <c r="M23" s="86"/>
      <c r="N23" s="83">
        <v>58</v>
      </c>
      <c r="O23" s="84">
        <v>54</v>
      </c>
      <c r="P23" s="86"/>
      <c r="Q23" s="83">
        <v>55</v>
      </c>
      <c r="R23" s="84">
        <v>54</v>
      </c>
      <c r="S23" s="403"/>
      <c r="T23" s="69">
        <f t="shared" si="0"/>
        <v>60</v>
      </c>
      <c r="U23" s="87">
        <f t="shared" si="1"/>
        <v>53</v>
      </c>
      <c r="V23" s="71">
        <f t="shared" si="2"/>
        <v>56</v>
      </c>
      <c r="W23" s="72">
        <f t="shared" si="3"/>
        <v>54</v>
      </c>
      <c r="X23" s="88">
        <f t="shared" si="4"/>
        <v>50</v>
      </c>
      <c r="Y23" s="74">
        <f t="shared" si="5"/>
        <v>52</v>
      </c>
      <c r="Z23" s="75">
        <f t="shared" si="6"/>
        <v>0</v>
      </c>
      <c r="AA23" s="89">
        <f t="shared" si="7"/>
        <v>0</v>
      </c>
      <c r="AB23" s="77">
        <f t="shared" si="8"/>
        <v>0</v>
      </c>
      <c r="AC23" s="210">
        <f t="shared" si="9"/>
        <v>54</v>
      </c>
      <c r="AD23" s="212">
        <f t="shared" si="10"/>
        <v>5.4</v>
      </c>
      <c r="AE23" s="82"/>
      <c r="AF23" s="50"/>
      <c r="AG23" s="94"/>
      <c r="AH23" s="209">
        <f t="shared" si="11"/>
        <v>5.4</v>
      </c>
      <c r="AI23" s="92">
        <v>18</v>
      </c>
    </row>
    <row r="24" spans="1:35" x14ac:dyDescent="0.35">
      <c r="A24" s="230"/>
      <c r="B24" s="82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83">
        <v>63</v>
      </c>
      <c r="F24" s="84">
        <v>55</v>
      </c>
      <c r="G24" s="403"/>
      <c r="H24" s="85">
        <v>56</v>
      </c>
      <c r="I24" s="84">
        <v>57</v>
      </c>
      <c r="J24" s="84"/>
      <c r="K24" s="83">
        <v>55</v>
      </c>
      <c r="L24" s="84">
        <v>52</v>
      </c>
      <c r="M24" s="86"/>
      <c r="N24" s="83">
        <v>56</v>
      </c>
      <c r="O24" s="84">
        <v>54</v>
      </c>
      <c r="P24" s="86"/>
      <c r="Q24" s="83">
        <v>57</v>
      </c>
      <c r="R24" s="84">
        <v>54</v>
      </c>
      <c r="S24" s="403"/>
      <c r="T24" s="69">
        <f t="shared" si="0"/>
        <v>63</v>
      </c>
      <c r="U24" s="87">
        <f t="shared" si="1"/>
        <v>55</v>
      </c>
      <c r="V24" s="71">
        <f t="shared" si="2"/>
        <v>56.333333333333336</v>
      </c>
      <c r="W24" s="72">
        <f t="shared" si="3"/>
        <v>57</v>
      </c>
      <c r="X24" s="88">
        <f t="shared" si="4"/>
        <v>52</v>
      </c>
      <c r="Y24" s="534">
        <f>(SUM(F24,I24,L24,O24,R24)-W24-X24)/3-20</f>
        <v>34.333333333333336</v>
      </c>
      <c r="Z24" s="75">
        <f t="shared" si="6"/>
        <v>0</v>
      </c>
      <c r="AA24" s="89">
        <f t="shared" si="7"/>
        <v>0</v>
      </c>
      <c r="AB24" s="77">
        <f t="shared" si="8"/>
        <v>0</v>
      </c>
      <c r="AC24" s="210">
        <f t="shared" si="9"/>
        <v>45.333333333333336</v>
      </c>
      <c r="AD24" s="212">
        <f t="shared" si="10"/>
        <v>4.5333333333333332</v>
      </c>
      <c r="AE24" s="82"/>
      <c r="AF24" s="50"/>
      <c r="AG24" s="94"/>
      <c r="AH24" s="209">
        <f t="shared" si="11"/>
        <v>4.5333333333333332</v>
      </c>
      <c r="AI24" s="92">
        <v>19</v>
      </c>
    </row>
    <row r="25" spans="1:35" x14ac:dyDescent="0.35">
      <c r="A25" s="230"/>
      <c r="B25" s="82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83">
        <v>56</v>
      </c>
      <c r="F25" s="84">
        <v>55</v>
      </c>
      <c r="G25" s="403"/>
      <c r="H25" s="85">
        <v>49</v>
      </c>
      <c r="I25" s="84">
        <v>52</v>
      </c>
      <c r="J25" s="84"/>
      <c r="K25" s="83">
        <v>53</v>
      </c>
      <c r="L25" s="84">
        <v>51</v>
      </c>
      <c r="M25" s="86"/>
      <c r="N25" s="83">
        <v>52</v>
      </c>
      <c r="O25" s="84">
        <v>54</v>
      </c>
      <c r="P25" s="86"/>
      <c r="Q25" s="83">
        <v>50</v>
      </c>
      <c r="R25" s="84">
        <v>54</v>
      </c>
      <c r="S25" s="403"/>
      <c r="T25" s="69">
        <f t="shared" si="0"/>
        <v>56</v>
      </c>
      <c r="U25" s="87">
        <f t="shared" si="1"/>
        <v>49</v>
      </c>
      <c r="V25" s="71">
        <f t="shared" si="2"/>
        <v>51.666666666666664</v>
      </c>
      <c r="W25" s="72">
        <f t="shared" si="3"/>
        <v>55</v>
      </c>
      <c r="X25" s="88">
        <f t="shared" si="4"/>
        <v>51</v>
      </c>
      <c r="Y25" s="74">
        <f t="shared" si="5"/>
        <v>53.333333333333336</v>
      </c>
      <c r="Z25" s="75">
        <f t="shared" si="6"/>
        <v>0</v>
      </c>
      <c r="AA25" s="89">
        <f t="shared" si="7"/>
        <v>0</v>
      </c>
      <c r="AB25" s="77">
        <f t="shared" si="8"/>
        <v>0</v>
      </c>
      <c r="AC25" s="210">
        <f t="shared" si="9"/>
        <v>52.5</v>
      </c>
      <c r="AD25" s="212">
        <f t="shared" si="10"/>
        <v>5.25</v>
      </c>
      <c r="AE25" s="82"/>
      <c r="AF25" s="50"/>
      <c r="AG25" s="94"/>
      <c r="AH25" s="209">
        <f t="shared" si="11"/>
        <v>5.25</v>
      </c>
      <c r="AI25" s="92">
        <v>20</v>
      </c>
    </row>
    <row r="26" spans="1:35" x14ac:dyDescent="0.35">
      <c r="A26" s="230"/>
      <c r="B26" s="82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83">
        <v>58</v>
      </c>
      <c r="F26" s="84">
        <v>53</v>
      </c>
      <c r="G26" s="403"/>
      <c r="H26" s="85">
        <v>51</v>
      </c>
      <c r="I26" s="84">
        <v>46</v>
      </c>
      <c r="J26" s="84"/>
      <c r="K26" s="83">
        <v>54</v>
      </c>
      <c r="L26" s="84">
        <v>52</v>
      </c>
      <c r="M26" s="86"/>
      <c r="N26" s="83">
        <v>53</v>
      </c>
      <c r="O26" s="84">
        <v>50</v>
      </c>
      <c r="P26" s="86"/>
      <c r="Q26" s="83">
        <v>53</v>
      </c>
      <c r="R26" s="84">
        <v>50</v>
      </c>
      <c r="S26" s="403"/>
      <c r="T26" s="69">
        <f t="shared" si="0"/>
        <v>58</v>
      </c>
      <c r="U26" s="87">
        <f t="shared" si="1"/>
        <v>51</v>
      </c>
      <c r="V26" s="71">
        <f t="shared" si="2"/>
        <v>53.333333333333336</v>
      </c>
      <c r="W26" s="72">
        <f t="shared" si="3"/>
        <v>53</v>
      </c>
      <c r="X26" s="88">
        <f t="shared" si="4"/>
        <v>46</v>
      </c>
      <c r="Y26" s="74">
        <f t="shared" si="5"/>
        <v>50.666666666666664</v>
      </c>
      <c r="Z26" s="75">
        <f t="shared" si="6"/>
        <v>0</v>
      </c>
      <c r="AA26" s="89">
        <f t="shared" si="7"/>
        <v>0</v>
      </c>
      <c r="AB26" s="77">
        <f t="shared" si="8"/>
        <v>0</v>
      </c>
      <c r="AC26" s="210">
        <f t="shared" si="9"/>
        <v>52</v>
      </c>
      <c r="AD26" s="212">
        <f t="shared" si="10"/>
        <v>5.2</v>
      </c>
      <c r="AE26" s="82"/>
      <c r="AF26" s="50"/>
      <c r="AG26" s="94"/>
      <c r="AH26" s="209">
        <f t="shared" si="11"/>
        <v>5.2</v>
      </c>
      <c r="AI26" s="92">
        <v>21</v>
      </c>
    </row>
    <row r="27" spans="1:35" x14ac:dyDescent="0.35">
      <c r="A27" s="230"/>
      <c r="B27" s="82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83">
        <v>35</v>
      </c>
      <c r="F27" s="84">
        <v>30</v>
      </c>
      <c r="G27" s="403"/>
      <c r="H27" s="85">
        <v>30</v>
      </c>
      <c r="I27" s="84">
        <v>23</v>
      </c>
      <c r="J27" s="84"/>
      <c r="K27" s="83">
        <v>40</v>
      </c>
      <c r="L27" s="84">
        <v>39</v>
      </c>
      <c r="M27" s="86"/>
      <c r="N27" s="83">
        <v>40</v>
      </c>
      <c r="O27" s="84">
        <v>40</v>
      </c>
      <c r="P27" s="86"/>
      <c r="Q27" s="83">
        <v>30</v>
      </c>
      <c r="R27" s="84">
        <v>30</v>
      </c>
      <c r="S27" s="403"/>
      <c r="T27" s="69">
        <f t="shared" si="0"/>
        <v>40</v>
      </c>
      <c r="U27" s="87">
        <f t="shared" si="1"/>
        <v>30</v>
      </c>
      <c r="V27" s="71">
        <f t="shared" si="2"/>
        <v>35</v>
      </c>
      <c r="W27" s="72">
        <f t="shared" si="3"/>
        <v>40</v>
      </c>
      <c r="X27" s="88">
        <f t="shared" si="4"/>
        <v>23</v>
      </c>
      <c r="Y27" s="74">
        <f t="shared" si="5"/>
        <v>33</v>
      </c>
      <c r="Z27" s="75">
        <f t="shared" si="6"/>
        <v>0</v>
      </c>
      <c r="AA27" s="89">
        <f t="shared" si="7"/>
        <v>0</v>
      </c>
      <c r="AB27" s="77">
        <f t="shared" si="8"/>
        <v>0</v>
      </c>
      <c r="AC27" s="210">
        <f t="shared" si="9"/>
        <v>34</v>
      </c>
      <c r="AD27" s="212">
        <f t="shared" si="10"/>
        <v>3.4</v>
      </c>
      <c r="AE27" s="82"/>
      <c r="AF27" s="50"/>
      <c r="AG27" s="94"/>
      <c r="AH27" s="209">
        <f t="shared" si="11"/>
        <v>3.4</v>
      </c>
      <c r="AI27" s="92">
        <v>22</v>
      </c>
    </row>
    <row r="28" spans="1:35" x14ac:dyDescent="0.35">
      <c r="A28" s="230"/>
      <c r="B28" s="82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83">
        <v>45</v>
      </c>
      <c r="F28" s="84">
        <v>38</v>
      </c>
      <c r="G28" s="403"/>
      <c r="H28" s="85">
        <v>44</v>
      </c>
      <c r="I28" s="84">
        <v>41</v>
      </c>
      <c r="J28" s="84"/>
      <c r="K28" s="83">
        <v>51</v>
      </c>
      <c r="L28" s="84">
        <v>47</v>
      </c>
      <c r="M28" s="86"/>
      <c r="N28" s="83">
        <v>48</v>
      </c>
      <c r="O28" s="84">
        <v>47</v>
      </c>
      <c r="P28" s="86"/>
      <c r="Q28" s="83">
        <v>47</v>
      </c>
      <c r="R28" s="84">
        <v>45</v>
      </c>
      <c r="S28" s="403"/>
      <c r="T28" s="69">
        <f t="shared" si="0"/>
        <v>51</v>
      </c>
      <c r="U28" s="87">
        <f t="shared" si="1"/>
        <v>44</v>
      </c>
      <c r="V28" s="71">
        <f t="shared" si="2"/>
        <v>46.666666666666664</v>
      </c>
      <c r="W28" s="72">
        <f t="shared" si="3"/>
        <v>47</v>
      </c>
      <c r="X28" s="88">
        <f t="shared" si="4"/>
        <v>38</v>
      </c>
      <c r="Y28" s="74">
        <f t="shared" si="5"/>
        <v>44.333333333333336</v>
      </c>
      <c r="Z28" s="75">
        <f t="shared" si="6"/>
        <v>0</v>
      </c>
      <c r="AA28" s="89">
        <f t="shared" si="7"/>
        <v>0</v>
      </c>
      <c r="AB28" s="77">
        <f t="shared" si="8"/>
        <v>0</v>
      </c>
      <c r="AC28" s="210">
        <f t="shared" si="9"/>
        <v>45.5</v>
      </c>
      <c r="AD28" s="212">
        <f t="shared" si="10"/>
        <v>4.55</v>
      </c>
      <c r="AE28" s="82"/>
      <c r="AF28" s="50"/>
      <c r="AG28" s="94"/>
      <c r="AH28" s="209">
        <f t="shared" si="11"/>
        <v>4.55</v>
      </c>
      <c r="AI28" s="92">
        <v>23</v>
      </c>
    </row>
    <row r="29" spans="1:35" x14ac:dyDescent="0.35">
      <c r="A29" s="230"/>
      <c r="B29" s="82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83">
        <v>52</v>
      </c>
      <c r="F29" s="84">
        <v>50</v>
      </c>
      <c r="G29" s="403"/>
      <c r="H29" s="85">
        <v>51</v>
      </c>
      <c r="I29" s="84">
        <v>46</v>
      </c>
      <c r="J29" s="84"/>
      <c r="K29" s="83">
        <v>54</v>
      </c>
      <c r="L29" s="84">
        <v>50</v>
      </c>
      <c r="M29" s="86"/>
      <c r="N29" s="83">
        <v>55</v>
      </c>
      <c r="O29" s="84">
        <v>53</v>
      </c>
      <c r="P29" s="86"/>
      <c r="Q29" s="83">
        <v>50</v>
      </c>
      <c r="R29" s="84">
        <v>52</v>
      </c>
      <c r="S29" s="403"/>
      <c r="T29" s="69">
        <f t="shared" si="0"/>
        <v>55</v>
      </c>
      <c r="U29" s="87">
        <f t="shared" si="1"/>
        <v>50</v>
      </c>
      <c r="V29" s="71">
        <f t="shared" si="2"/>
        <v>52.333333333333336</v>
      </c>
      <c r="W29" s="72">
        <f t="shared" si="3"/>
        <v>53</v>
      </c>
      <c r="X29" s="88">
        <f t="shared" si="4"/>
        <v>46</v>
      </c>
      <c r="Y29" s="74">
        <f t="shared" si="5"/>
        <v>50.666666666666664</v>
      </c>
      <c r="Z29" s="75">
        <f t="shared" si="6"/>
        <v>0</v>
      </c>
      <c r="AA29" s="89">
        <f t="shared" si="7"/>
        <v>0</v>
      </c>
      <c r="AB29" s="77">
        <f t="shared" si="8"/>
        <v>0</v>
      </c>
      <c r="AC29" s="210">
        <f t="shared" si="9"/>
        <v>51.5</v>
      </c>
      <c r="AD29" s="212">
        <f t="shared" si="10"/>
        <v>5.15</v>
      </c>
      <c r="AE29" s="82"/>
      <c r="AF29" s="50"/>
      <c r="AG29" s="94"/>
      <c r="AH29" s="209">
        <f t="shared" si="11"/>
        <v>5.15</v>
      </c>
      <c r="AI29" s="92">
        <v>24</v>
      </c>
    </row>
    <row r="30" spans="1:35" x14ac:dyDescent="0.35">
      <c r="A30" s="230"/>
      <c r="B30" s="82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83">
        <v>60</v>
      </c>
      <c r="F30" s="84">
        <v>53</v>
      </c>
      <c r="G30" s="403"/>
      <c r="H30" s="85">
        <v>63</v>
      </c>
      <c r="I30" s="84">
        <v>59</v>
      </c>
      <c r="J30" s="84"/>
      <c r="K30" s="83">
        <v>60</v>
      </c>
      <c r="L30" s="84">
        <v>55</v>
      </c>
      <c r="M30" s="86"/>
      <c r="N30" s="83">
        <v>56</v>
      </c>
      <c r="O30" s="84">
        <v>56</v>
      </c>
      <c r="P30" s="86"/>
      <c r="Q30" s="83">
        <v>58</v>
      </c>
      <c r="R30" s="84">
        <v>57</v>
      </c>
      <c r="S30" s="403"/>
      <c r="T30" s="69">
        <f t="shared" si="0"/>
        <v>63</v>
      </c>
      <c r="U30" s="87">
        <f t="shared" si="1"/>
        <v>56</v>
      </c>
      <c r="V30" s="71">
        <f t="shared" si="2"/>
        <v>59.333333333333336</v>
      </c>
      <c r="W30" s="72">
        <f t="shared" si="3"/>
        <v>59</v>
      </c>
      <c r="X30" s="88">
        <f t="shared" si="4"/>
        <v>53</v>
      </c>
      <c r="Y30" s="74">
        <f t="shared" si="5"/>
        <v>56</v>
      </c>
      <c r="Z30" s="75">
        <f t="shared" si="6"/>
        <v>0</v>
      </c>
      <c r="AA30" s="89">
        <f t="shared" si="7"/>
        <v>0</v>
      </c>
      <c r="AB30" s="77">
        <f t="shared" si="8"/>
        <v>0</v>
      </c>
      <c r="AC30" s="210">
        <f t="shared" si="9"/>
        <v>57.666666666666671</v>
      </c>
      <c r="AD30" s="212">
        <f t="shared" si="10"/>
        <v>5.7666666666666675</v>
      </c>
      <c r="AE30" s="82"/>
      <c r="AF30" s="50"/>
      <c r="AG30" s="94"/>
      <c r="AH30" s="209">
        <f t="shared" si="11"/>
        <v>5.7666666666666675</v>
      </c>
      <c r="AI30" s="92">
        <v>25</v>
      </c>
    </row>
    <row r="31" spans="1:35" x14ac:dyDescent="0.35">
      <c r="A31" s="230"/>
      <c r="B31" s="82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83">
        <v>68</v>
      </c>
      <c r="F31" s="84">
        <v>63</v>
      </c>
      <c r="G31" s="403"/>
      <c r="H31" s="85">
        <v>71</v>
      </c>
      <c r="I31" s="84">
        <v>56</v>
      </c>
      <c r="J31" s="84"/>
      <c r="K31" s="83">
        <v>77</v>
      </c>
      <c r="L31" s="84">
        <v>61</v>
      </c>
      <c r="M31" s="86"/>
      <c r="N31" s="83">
        <v>67</v>
      </c>
      <c r="O31" s="84">
        <v>62</v>
      </c>
      <c r="P31" s="86"/>
      <c r="Q31" s="83">
        <v>69</v>
      </c>
      <c r="R31" s="84">
        <v>65</v>
      </c>
      <c r="S31" s="403"/>
      <c r="T31" s="69">
        <f t="shared" si="0"/>
        <v>77</v>
      </c>
      <c r="U31" s="87">
        <f t="shared" si="1"/>
        <v>67</v>
      </c>
      <c r="V31" s="71">
        <f t="shared" si="2"/>
        <v>69.333333333333329</v>
      </c>
      <c r="W31" s="72">
        <f t="shared" si="3"/>
        <v>65</v>
      </c>
      <c r="X31" s="88">
        <f t="shared" si="4"/>
        <v>56</v>
      </c>
      <c r="Y31" s="74">
        <f t="shared" si="5"/>
        <v>62</v>
      </c>
      <c r="Z31" s="75">
        <f t="shared" si="6"/>
        <v>0</v>
      </c>
      <c r="AA31" s="89">
        <f t="shared" si="7"/>
        <v>0</v>
      </c>
      <c r="AB31" s="77">
        <f t="shared" si="8"/>
        <v>0</v>
      </c>
      <c r="AC31" s="210">
        <f t="shared" si="9"/>
        <v>65.666666666666657</v>
      </c>
      <c r="AD31" s="212">
        <f t="shared" si="10"/>
        <v>6.5666666666666655</v>
      </c>
      <c r="AE31" s="82"/>
      <c r="AF31" s="50"/>
      <c r="AG31" s="94"/>
      <c r="AH31" s="209">
        <f t="shared" si="11"/>
        <v>6.5666666666666655</v>
      </c>
      <c r="AI31" s="92">
        <v>26</v>
      </c>
    </row>
    <row r="32" spans="1:35" x14ac:dyDescent="0.35">
      <c r="A32" s="230"/>
      <c r="B32" s="82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83">
        <v>43</v>
      </c>
      <c r="F32" s="84">
        <v>42</v>
      </c>
      <c r="G32" s="403"/>
      <c r="H32" s="85">
        <v>43</v>
      </c>
      <c r="I32" s="84">
        <v>45</v>
      </c>
      <c r="J32" s="84"/>
      <c r="K32" s="83">
        <v>49</v>
      </c>
      <c r="L32" s="84">
        <v>50</v>
      </c>
      <c r="M32" s="86"/>
      <c r="N32" s="83">
        <v>47</v>
      </c>
      <c r="O32" s="84">
        <v>45</v>
      </c>
      <c r="P32" s="86"/>
      <c r="Q32" s="83">
        <v>47</v>
      </c>
      <c r="R32" s="84">
        <v>45</v>
      </c>
      <c r="S32" s="403"/>
      <c r="T32" s="69">
        <f t="shared" si="0"/>
        <v>49</v>
      </c>
      <c r="U32" s="87">
        <f t="shared" si="1"/>
        <v>43</v>
      </c>
      <c r="V32" s="534">
        <f>(SUM(E32,H32,K32,N32,Q32)-T32-U32)/3-20</f>
        <v>25.666666666666664</v>
      </c>
      <c r="W32" s="72">
        <f t="shared" si="3"/>
        <v>50</v>
      </c>
      <c r="X32" s="88">
        <f t="shared" si="4"/>
        <v>42</v>
      </c>
      <c r="Y32" s="534">
        <f>(SUM(F32,I32,L32,O32,R32)-W32-X32)/3-20</f>
        <v>25</v>
      </c>
      <c r="Z32" s="75">
        <f t="shared" si="6"/>
        <v>0</v>
      </c>
      <c r="AA32" s="89">
        <f t="shared" si="7"/>
        <v>0</v>
      </c>
      <c r="AB32" s="77">
        <f t="shared" si="8"/>
        <v>0</v>
      </c>
      <c r="AC32" s="210">
        <f t="shared" si="9"/>
        <v>25.333333333333332</v>
      </c>
      <c r="AD32" s="212">
        <f t="shared" si="10"/>
        <v>2.5333333333333332</v>
      </c>
      <c r="AE32" s="82"/>
      <c r="AF32" s="50"/>
      <c r="AG32" s="94"/>
      <c r="AH32" s="209">
        <f t="shared" si="11"/>
        <v>2.5333333333333332</v>
      </c>
      <c r="AI32" s="92">
        <v>27</v>
      </c>
    </row>
    <row r="33" spans="1:35" x14ac:dyDescent="0.35">
      <c r="A33" s="230"/>
      <c r="B33" s="82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83">
        <v>32</v>
      </c>
      <c r="F33" s="84">
        <v>34</v>
      </c>
      <c r="G33" s="403"/>
      <c r="H33" s="85">
        <v>33</v>
      </c>
      <c r="I33" s="84">
        <v>34</v>
      </c>
      <c r="J33" s="84"/>
      <c r="K33" s="83">
        <v>48</v>
      </c>
      <c r="L33" s="84">
        <v>45</v>
      </c>
      <c r="M33" s="86"/>
      <c r="N33" s="83">
        <v>38</v>
      </c>
      <c r="O33" s="84">
        <v>37</v>
      </c>
      <c r="P33" s="86"/>
      <c r="Q33" s="83">
        <v>35</v>
      </c>
      <c r="R33" s="84">
        <v>35</v>
      </c>
      <c r="S33" s="403"/>
      <c r="T33" s="69">
        <f t="shared" si="0"/>
        <v>48</v>
      </c>
      <c r="U33" s="87">
        <f t="shared" si="1"/>
        <v>32</v>
      </c>
      <c r="V33" s="534">
        <f>(SUM(E33,H33,K33,N33,Q33)-T33-U33)/3-20</f>
        <v>15.333333333333336</v>
      </c>
      <c r="W33" s="72">
        <f t="shared" si="3"/>
        <v>45</v>
      </c>
      <c r="X33" s="88">
        <f t="shared" si="4"/>
        <v>34</v>
      </c>
      <c r="Y33" s="534">
        <f>(SUM(F33,I33,L33,O33,R33)-W33-X33)/3-20</f>
        <v>15.333333333333336</v>
      </c>
      <c r="Z33" s="75">
        <f t="shared" si="6"/>
        <v>0</v>
      </c>
      <c r="AA33" s="89">
        <f t="shared" si="7"/>
        <v>0</v>
      </c>
      <c r="AB33" s="77">
        <f t="shared" si="8"/>
        <v>0</v>
      </c>
      <c r="AC33" s="210">
        <f t="shared" si="9"/>
        <v>15.333333333333336</v>
      </c>
      <c r="AD33" s="212">
        <f t="shared" si="10"/>
        <v>1.5333333333333337</v>
      </c>
      <c r="AE33" s="82"/>
      <c r="AF33" s="50"/>
      <c r="AG33" s="94"/>
      <c r="AH33" s="209">
        <f t="shared" si="11"/>
        <v>1.5333333333333337</v>
      </c>
      <c r="AI33" s="92">
        <v>28</v>
      </c>
    </row>
    <row r="34" spans="1:35" x14ac:dyDescent="0.35">
      <c r="A34" s="230"/>
      <c r="B34" s="82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83">
        <v>55</v>
      </c>
      <c r="F34" s="84">
        <v>53</v>
      </c>
      <c r="G34" s="403"/>
      <c r="H34" s="85">
        <v>50</v>
      </c>
      <c r="I34" s="84">
        <v>41</v>
      </c>
      <c r="J34" s="84"/>
      <c r="K34" s="83">
        <v>51</v>
      </c>
      <c r="L34" s="84">
        <v>50</v>
      </c>
      <c r="M34" s="86"/>
      <c r="N34" s="83">
        <v>51</v>
      </c>
      <c r="O34" s="84">
        <v>51</v>
      </c>
      <c r="P34" s="86"/>
      <c r="Q34" s="83">
        <v>50</v>
      </c>
      <c r="R34" s="84">
        <v>49</v>
      </c>
      <c r="S34" s="403"/>
      <c r="T34" s="69">
        <f t="shared" si="0"/>
        <v>55</v>
      </c>
      <c r="U34" s="87">
        <f t="shared" si="1"/>
        <v>50</v>
      </c>
      <c r="V34" s="71">
        <f t="shared" si="2"/>
        <v>50.666666666666664</v>
      </c>
      <c r="W34" s="72">
        <f t="shared" si="3"/>
        <v>53</v>
      </c>
      <c r="X34" s="88">
        <f t="shared" si="4"/>
        <v>41</v>
      </c>
      <c r="Y34" s="74">
        <f t="shared" si="5"/>
        <v>50</v>
      </c>
      <c r="Z34" s="75">
        <f t="shared" si="6"/>
        <v>0</v>
      </c>
      <c r="AA34" s="89">
        <f t="shared" si="7"/>
        <v>0</v>
      </c>
      <c r="AB34" s="77">
        <f t="shared" si="8"/>
        <v>0</v>
      </c>
      <c r="AC34" s="210">
        <f t="shared" si="9"/>
        <v>50.333333333333329</v>
      </c>
      <c r="AD34" s="212">
        <f t="shared" si="10"/>
        <v>5.0333333333333332</v>
      </c>
      <c r="AE34" s="82"/>
      <c r="AF34" s="50"/>
      <c r="AG34" s="94"/>
      <c r="AH34" s="209">
        <f t="shared" si="11"/>
        <v>5.0333333333333332</v>
      </c>
      <c r="AI34" s="92">
        <v>29</v>
      </c>
    </row>
    <row r="35" spans="1:35" x14ac:dyDescent="0.35">
      <c r="A35" s="593" t="s">
        <v>270</v>
      </c>
      <c r="B35" s="684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597"/>
      <c r="F35" s="598"/>
      <c r="G35" s="599"/>
      <c r="H35" s="685"/>
      <c r="I35" s="598"/>
      <c r="J35" s="598"/>
      <c r="K35" s="597"/>
      <c r="L35" s="598"/>
      <c r="M35" s="686"/>
      <c r="N35" s="597"/>
      <c r="O35" s="598"/>
      <c r="P35" s="686"/>
      <c r="Q35" s="597"/>
      <c r="R35" s="598"/>
      <c r="S35" s="599"/>
      <c r="T35" s="687">
        <f t="shared" si="0"/>
        <v>0</v>
      </c>
      <c r="U35" s="632">
        <f t="shared" si="1"/>
        <v>0</v>
      </c>
      <c r="V35" s="688">
        <f t="shared" si="2"/>
        <v>0</v>
      </c>
      <c r="W35" s="666">
        <f t="shared" si="3"/>
        <v>0</v>
      </c>
      <c r="X35" s="632">
        <f t="shared" si="4"/>
        <v>0</v>
      </c>
      <c r="Y35" s="688">
        <f t="shared" si="5"/>
        <v>0</v>
      </c>
      <c r="Z35" s="666">
        <f t="shared" si="6"/>
        <v>0</v>
      </c>
      <c r="AA35" s="632">
        <f t="shared" si="7"/>
        <v>0</v>
      </c>
      <c r="AB35" s="688">
        <f t="shared" si="8"/>
        <v>0</v>
      </c>
      <c r="AC35" s="688">
        <f t="shared" si="9"/>
        <v>0</v>
      </c>
      <c r="AD35" s="689">
        <f t="shared" si="10"/>
        <v>0</v>
      </c>
      <c r="AE35" s="684"/>
      <c r="AF35" s="609"/>
      <c r="AG35" s="690"/>
      <c r="AH35" s="645">
        <f t="shared" si="11"/>
        <v>0</v>
      </c>
      <c r="AI35" s="594">
        <v>30</v>
      </c>
    </row>
    <row r="36" spans="1:35" x14ac:dyDescent="0.35">
      <c r="A36" s="230"/>
      <c r="B36" s="82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83">
        <v>53</v>
      </c>
      <c r="F36" s="84">
        <v>50</v>
      </c>
      <c r="G36" s="403"/>
      <c r="H36" s="85">
        <v>49</v>
      </c>
      <c r="I36" s="84">
        <v>39</v>
      </c>
      <c r="J36" s="84"/>
      <c r="K36" s="83">
        <v>50</v>
      </c>
      <c r="L36" s="84">
        <v>45</v>
      </c>
      <c r="M36" s="86"/>
      <c r="N36" s="83">
        <v>51</v>
      </c>
      <c r="O36" s="84">
        <v>48</v>
      </c>
      <c r="P36" s="86"/>
      <c r="Q36" s="83">
        <v>52</v>
      </c>
      <c r="R36" s="84">
        <v>50</v>
      </c>
      <c r="S36" s="403"/>
      <c r="T36" s="69">
        <f t="shared" si="0"/>
        <v>53</v>
      </c>
      <c r="U36" s="87">
        <f t="shared" si="1"/>
        <v>49</v>
      </c>
      <c r="V36" s="71">
        <f t="shared" si="2"/>
        <v>51</v>
      </c>
      <c r="W36" s="72">
        <f t="shared" si="3"/>
        <v>50</v>
      </c>
      <c r="X36" s="88">
        <f t="shared" si="4"/>
        <v>39</v>
      </c>
      <c r="Y36" s="534">
        <f>(SUM(F36,I36,L36,O36,R36)-W36-X36)/3-20</f>
        <v>27.666666666666664</v>
      </c>
      <c r="Z36" s="75">
        <f t="shared" si="6"/>
        <v>0</v>
      </c>
      <c r="AA36" s="89">
        <f t="shared" si="7"/>
        <v>0</v>
      </c>
      <c r="AB36" s="77">
        <f t="shared" si="8"/>
        <v>0</v>
      </c>
      <c r="AC36" s="210">
        <f t="shared" si="9"/>
        <v>39.333333333333329</v>
      </c>
      <c r="AD36" s="212">
        <f t="shared" si="10"/>
        <v>3.9333333333333327</v>
      </c>
      <c r="AE36" s="82"/>
      <c r="AF36" s="50"/>
      <c r="AG36" s="94"/>
      <c r="AH36" s="209">
        <f t="shared" si="11"/>
        <v>3.9333333333333327</v>
      </c>
      <c r="AI36" s="92">
        <v>31</v>
      </c>
    </row>
    <row r="37" spans="1:35" hidden="1" x14ac:dyDescent="0.35">
      <c r="A37" s="230"/>
      <c r="B37" s="82">
        <v>32</v>
      </c>
      <c r="C37" s="95">
        <f>VLOOKUP(B:B,'Start List Kids'!C:F,2,FALSE)</f>
        <v>0</v>
      </c>
      <c r="D37" s="114">
        <f>VLOOKUP(B:B,'Start List Kids'!C:F,4,FALSE)</f>
        <v>0</v>
      </c>
      <c r="E37" s="83"/>
      <c r="F37" s="84"/>
      <c r="G37" s="403"/>
      <c r="H37" s="85"/>
      <c r="I37" s="84"/>
      <c r="J37" s="84"/>
      <c r="K37" s="83"/>
      <c r="L37" s="84"/>
      <c r="M37" s="86"/>
      <c r="N37" s="83"/>
      <c r="O37" s="84"/>
      <c r="P37" s="86"/>
      <c r="Q37" s="83"/>
      <c r="R37" s="84"/>
      <c r="S37" s="403"/>
      <c r="T37" s="69">
        <f t="shared" si="0"/>
        <v>0</v>
      </c>
      <c r="U37" s="87">
        <f t="shared" si="1"/>
        <v>0</v>
      </c>
      <c r="V37" s="71">
        <f t="shared" si="2"/>
        <v>0</v>
      </c>
      <c r="W37" s="72">
        <f t="shared" si="3"/>
        <v>0</v>
      </c>
      <c r="X37" s="88">
        <f t="shared" si="4"/>
        <v>0</v>
      </c>
      <c r="Y37" s="74">
        <f t="shared" si="5"/>
        <v>0</v>
      </c>
      <c r="Z37" s="75">
        <f t="shared" si="6"/>
        <v>0</v>
      </c>
      <c r="AA37" s="89">
        <f t="shared" si="7"/>
        <v>0</v>
      </c>
      <c r="AB37" s="77">
        <f t="shared" si="8"/>
        <v>0</v>
      </c>
      <c r="AC37" s="210">
        <f t="shared" ref="AC37:AC70" si="12">AVERAGE(V37,Y37,AB37)</f>
        <v>0</v>
      </c>
      <c r="AD37" s="212">
        <f t="shared" si="10"/>
        <v>0</v>
      </c>
      <c r="AE37" s="82"/>
      <c r="AF37" s="50"/>
      <c r="AG37" s="94"/>
      <c r="AH37" s="209">
        <f t="shared" si="11"/>
        <v>0</v>
      </c>
      <c r="AI37" s="92">
        <v>32</v>
      </c>
    </row>
    <row r="38" spans="1:35" hidden="1" x14ac:dyDescent="0.35">
      <c r="A38" s="230"/>
      <c r="B38" s="82">
        <v>33</v>
      </c>
      <c r="C38" s="95">
        <f>VLOOKUP(B:B,'Start List Kids'!C:F,2,FALSE)</f>
        <v>0</v>
      </c>
      <c r="D38" s="114">
        <f>VLOOKUP(B:B,'Start List Kids'!C:F,4,FALSE)</f>
        <v>0</v>
      </c>
      <c r="E38" s="83"/>
      <c r="F38" s="84"/>
      <c r="G38" s="403"/>
      <c r="H38" s="85"/>
      <c r="I38" s="84"/>
      <c r="J38" s="84"/>
      <c r="K38" s="83"/>
      <c r="L38" s="84"/>
      <c r="M38" s="86"/>
      <c r="N38" s="83"/>
      <c r="O38" s="84"/>
      <c r="P38" s="86"/>
      <c r="Q38" s="83"/>
      <c r="R38" s="84"/>
      <c r="S38" s="403"/>
      <c r="T38" s="69">
        <f t="shared" ref="T38:T69" si="13">MAX(E38,H38,K38,N38,Q38)</f>
        <v>0</v>
      </c>
      <c r="U38" s="87">
        <f t="shared" ref="U38:U69" si="14">MIN(E38,H38,K38,N38,Q38)</f>
        <v>0</v>
      </c>
      <c r="V38" s="71">
        <f t="shared" ref="V38:V69" si="15">(SUM(E38,H38,K38,N38,Q38)-T38-U38)/3</f>
        <v>0</v>
      </c>
      <c r="W38" s="72">
        <f t="shared" si="3"/>
        <v>0</v>
      </c>
      <c r="X38" s="88">
        <f t="shared" ref="X38:X69" si="16">MIN(F38,I38,L38,O38,R38)</f>
        <v>0</v>
      </c>
      <c r="Y38" s="74">
        <f t="shared" ref="Y38:Y69" si="17">(SUM(F38,I38,L38,O38,R38)-W38-X38)/3</f>
        <v>0</v>
      </c>
      <c r="Z38" s="75">
        <f t="shared" ref="Z38:Z69" si="18">MAX(G38,J38,M38,P38,S38)</f>
        <v>0</v>
      </c>
      <c r="AA38" s="89">
        <f t="shared" ref="AA38:AA69" si="19">MIN(G38,J38,M38,P38,S38)</f>
        <v>0</v>
      </c>
      <c r="AB38" s="77">
        <f t="shared" ref="AB38:AB69" si="20">(SUM(G38,J38,M38,P38,S38)-Z38-AA38)/3</f>
        <v>0</v>
      </c>
      <c r="AC38" s="210">
        <f t="shared" si="12"/>
        <v>0</v>
      </c>
      <c r="AD38" s="212">
        <f t="shared" si="10"/>
        <v>0</v>
      </c>
      <c r="AE38" s="82"/>
      <c r="AF38" s="50"/>
      <c r="AG38" s="94"/>
      <c r="AH38" s="209">
        <f t="shared" si="11"/>
        <v>0</v>
      </c>
      <c r="AI38" s="92">
        <v>33</v>
      </c>
    </row>
    <row r="39" spans="1:35" hidden="1" x14ac:dyDescent="0.35">
      <c r="A39" s="230"/>
      <c r="B39" s="82">
        <v>34</v>
      </c>
      <c r="C39" s="95">
        <f>VLOOKUP(B:B,'Start List Kids'!C:F,2,FALSE)</f>
        <v>0</v>
      </c>
      <c r="D39" s="114">
        <f>VLOOKUP(B:B,'Start List Kids'!C:F,4,FALSE)</f>
        <v>0</v>
      </c>
      <c r="E39" s="83"/>
      <c r="F39" s="84"/>
      <c r="G39" s="403"/>
      <c r="H39" s="85"/>
      <c r="I39" s="84"/>
      <c r="J39" s="84"/>
      <c r="K39" s="83"/>
      <c r="L39" s="84"/>
      <c r="M39" s="86"/>
      <c r="N39" s="83"/>
      <c r="O39" s="84"/>
      <c r="P39" s="86"/>
      <c r="Q39" s="83"/>
      <c r="R39" s="84"/>
      <c r="S39" s="403"/>
      <c r="T39" s="69">
        <f t="shared" si="13"/>
        <v>0</v>
      </c>
      <c r="U39" s="87">
        <f t="shared" si="14"/>
        <v>0</v>
      </c>
      <c r="V39" s="71">
        <f t="shared" si="15"/>
        <v>0</v>
      </c>
      <c r="W39" s="72">
        <f t="shared" si="3"/>
        <v>0</v>
      </c>
      <c r="X39" s="88">
        <f t="shared" si="16"/>
        <v>0</v>
      </c>
      <c r="Y39" s="74">
        <f t="shared" si="17"/>
        <v>0</v>
      </c>
      <c r="Z39" s="75">
        <f t="shared" si="18"/>
        <v>0</v>
      </c>
      <c r="AA39" s="89">
        <f t="shared" si="19"/>
        <v>0</v>
      </c>
      <c r="AB39" s="77">
        <f t="shared" si="20"/>
        <v>0</v>
      </c>
      <c r="AC39" s="210">
        <f t="shared" si="12"/>
        <v>0</v>
      </c>
      <c r="AD39" s="212">
        <f t="shared" si="10"/>
        <v>0</v>
      </c>
      <c r="AE39" s="82"/>
      <c r="AF39" s="50"/>
      <c r="AG39" s="94"/>
      <c r="AH39" s="209">
        <f t="shared" si="11"/>
        <v>0</v>
      </c>
      <c r="AI39" s="92">
        <v>34</v>
      </c>
    </row>
    <row r="40" spans="1:35" hidden="1" x14ac:dyDescent="0.35">
      <c r="A40" s="230"/>
      <c r="B40" s="82">
        <v>35</v>
      </c>
      <c r="C40" s="95">
        <f>VLOOKUP(B:B,'Start List Kids'!C:F,2,FALSE)</f>
        <v>0</v>
      </c>
      <c r="D40" s="114">
        <f>VLOOKUP(B:B,'Start List Kids'!C:F,4,FALSE)</f>
        <v>0</v>
      </c>
      <c r="E40" s="83"/>
      <c r="F40" s="84"/>
      <c r="G40" s="403"/>
      <c r="H40" s="85"/>
      <c r="I40" s="84"/>
      <c r="J40" s="84"/>
      <c r="K40" s="83"/>
      <c r="L40" s="84"/>
      <c r="M40" s="86"/>
      <c r="N40" s="83"/>
      <c r="O40" s="84"/>
      <c r="P40" s="86"/>
      <c r="Q40" s="83"/>
      <c r="R40" s="84"/>
      <c r="S40" s="403"/>
      <c r="T40" s="69">
        <f t="shared" si="13"/>
        <v>0</v>
      </c>
      <c r="U40" s="87">
        <f t="shared" si="14"/>
        <v>0</v>
      </c>
      <c r="V40" s="71">
        <f t="shared" si="15"/>
        <v>0</v>
      </c>
      <c r="W40" s="72">
        <f t="shared" si="3"/>
        <v>0</v>
      </c>
      <c r="X40" s="88">
        <f t="shared" si="16"/>
        <v>0</v>
      </c>
      <c r="Y40" s="74">
        <f t="shared" si="17"/>
        <v>0</v>
      </c>
      <c r="Z40" s="75">
        <f t="shared" si="18"/>
        <v>0</v>
      </c>
      <c r="AA40" s="89">
        <f t="shared" si="19"/>
        <v>0</v>
      </c>
      <c r="AB40" s="77">
        <f t="shared" si="20"/>
        <v>0</v>
      </c>
      <c r="AC40" s="210">
        <f t="shared" si="12"/>
        <v>0</v>
      </c>
      <c r="AD40" s="212">
        <f t="shared" si="10"/>
        <v>0</v>
      </c>
      <c r="AE40" s="82"/>
      <c r="AF40" s="50"/>
      <c r="AG40" s="94"/>
      <c r="AH40" s="209">
        <f t="shared" si="11"/>
        <v>0</v>
      </c>
      <c r="AI40" s="92">
        <v>35</v>
      </c>
    </row>
    <row r="41" spans="1:35" hidden="1" x14ac:dyDescent="0.35">
      <c r="A41" s="230"/>
      <c r="B41" s="82">
        <v>36</v>
      </c>
      <c r="C41" s="95">
        <f>VLOOKUP(B:B,'Start List Kids'!C:F,2,FALSE)</f>
        <v>0</v>
      </c>
      <c r="D41" s="114">
        <f>VLOOKUP(B:B,'Start List Kids'!C:F,4,FALSE)</f>
        <v>0</v>
      </c>
      <c r="E41" s="83"/>
      <c r="F41" s="84"/>
      <c r="G41" s="403"/>
      <c r="H41" s="85"/>
      <c r="I41" s="84"/>
      <c r="J41" s="84"/>
      <c r="K41" s="83"/>
      <c r="L41" s="84"/>
      <c r="M41" s="86"/>
      <c r="N41" s="83"/>
      <c r="O41" s="84"/>
      <c r="P41" s="86"/>
      <c r="Q41" s="83"/>
      <c r="R41" s="84"/>
      <c r="S41" s="403"/>
      <c r="T41" s="69">
        <f t="shared" si="13"/>
        <v>0</v>
      </c>
      <c r="U41" s="87">
        <f t="shared" si="14"/>
        <v>0</v>
      </c>
      <c r="V41" s="71">
        <f t="shared" si="15"/>
        <v>0</v>
      </c>
      <c r="W41" s="72">
        <f t="shared" si="3"/>
        <v>0</v>
      </c>
      <c r="X41" s="88">
        <f t="shared" si="16"/>
        <v>0</v>
      </c>
      <c r="Y41" s="74">
        <f t="shared" si="17"/>
        <v>0</v>
      </c>
      <c r="Z41" s="75">
        <f t="shared" si="18"/>
        <v>0</v>
      </c>
      <c r="AA41" s="89">
        <f t="shared" si="19"/>
        <v>0</v>
      </c>
      <c r="AB41" s="77">
        <f t="shared" si="20"/>
        <v>0</v>
      </c>
      <c r="AC41" s="210">
        <f t="shared" si="12"/>
        <v>0</v>
      </c>
      <c r="AD41" s="212">
        <f t="shared" si="10"/>
        <v>0</v>
      </c>
      <c r="AE41" s="82"/>
      <c r="AF41" s="50"/>
      <c r="AG41" s="94"/>
      <c r="AH41" s="209">
        <f t="shared" si="11"/>
        <v>0</v>
      </c>
      <c r="AI41" s="92">
        <v>36</v>
      </c>
    </row>
    <row r="42" spans="1:35" hidden="1" x14ac:dyDescent="0.35">
      <c r="A42" s="230"/>
      <c r="B42" s="82">
        <v>37</v>
      </c>
      <c r="C42" s="95">
        <f>VLOOKUP(B:B,'Start List Kids'!C:F,2,FALSE)</f>
        <v>0</v>
      </c>
      <c r="D42" s="114">
        <f>VLOOKUP(B:B,'Start List Kids'!C:F,4,FALSE)</f>
        <v>0</v>
      </c>
      <c r="E42" s="83"/>
      <c r="F42" s="84"/>
      <c r="G42" s="403"/>
      <c r="H42" s="85"/>
      <c r="I42" s="84"/>
      <c r="J42" s="84"/>
      <c r="K42" s="83"/>
      <c r="L42" s="84"/>
      <c r="M42" s="86"/>
      <c r="N42" s="83"/>
      <c r="O42" s="84"/>
      <c r="P42" s="86"/>
      <c r="Q42" s="83"/>
      <c r="R42" s="84"/>
      <c r="S42" s="403"/>
      <c r="T42" s="69">
        <f t="shared" si="13"/>
        <v>0</v>
      </c>
      <c r="U42" s="87">
        <f t="shared" si="14"/>
        <v>0</v>
      </c>
      <c r="V42" s="71">
        <f t="shared" si="15"/>
        <v>0</v>
      </c>
      <c r="W42" s="72">
        <f t="shared" si="3"/>
        <v>0</v>
      </c>
      <c r="X42" s="88">
        <f t="shared" si="16"/>
        <v>0</v>
      </c>
      <c r="Y42" s="74">
        <f t="shared" si="17"/>
        <v>0</v>
      </c>
      <c r="Z42" s="75">
        <f t="shared" si="18"/>
        <v>0</v>
      </c>
      <c r="AA42" s="89">
        <f t="shared" si="19"/>
        <v>0</v>
      </c>
      <c r="AB42" s="77">
        <f t="shared" si="20"/>
        <v>0</v>
      </c>
      <c r="AC42" s="210">
        <f t="shared" si="12"/>
        <v>0</v>
      </c>
      <c r="AD42" s="212">
        <f t="shared" si="10"/>
        <v>0</v>
      </c>
      <c r="AE42" s="82"/>
      <c r="AF42" s="50"/>
      <c r="AG42" s="94"/>
      <c r="AH42" s="209">
        <f t="shared" si="11"/>
        <v>0</v>
      </c>
      <c r="AI42" s="92">
        <v>37</v>
      </c>
    </row>
    <row r="43" spans="1:35" hidden="1" x14ac:dyDescent="0.35">
      <c r="A43" s="230"/>
      <c r="B43" s="82">
        <v>38</v>
      </c>
      <c r="C43" s="95">
        <f>VLOOKUP(B:B,'Start List Kids'!C:F,2,FALSE)</f>
        <v>0</v>
      </c>
      <c r="D43" s="114">
        <f>VLOOKUP(B:B,'Start List Kids'!C:F,4,FALSE)</f>
        <v>0</v>
      </c>
      <c r="E43" s="83"/>
      <c r="F43" s="84"/>
      <c r="G43" s="403"/>
      <c r="H43" s="85"/>
      <c r="I43" s="84"/>
      <c r="J43" s="84"/>
      <c r="K43" s="83"/>
      <c r="L43" s="84"/>
      <c r="M43" s="86"/>
      <c r="N43" s="83"/>
      <c r="O43" s="84"/>
      <c r="P43" s="86"/>
      <c r="Q43" s="83"/>
      <c r="R43" s="84"/>
      <c r="S43" s="403"/>
      <c r="T43" s="69">
        <f t="shared" si="13"/>
        <v>0</v>
      </c>
      <c r="U43" s="87">
        <f t="shared" si="14"/>
        <v>0</v>
      </c>
      <c r="V43" s="71">
        <f t="shared" si="15"/>
        <v>0</v>
      </c>
      <c r="W43" s="72">
        <f t="shared" si="3"/>
        <v>0</v>
      </c>
      <c r="X43" s="88">
        <f t="shared" si="16"/>
        <v>0</v>
      </c>
      <c r="Y43" s="74">
        <f t="shared" si="17"/>
        <v>0</v>
      </c>
      <c r="Z43" s="75">
        <f t="shared" si="18"/>
        <v>0</v>
      </c>
      <c r="AA43" s="89">
        <f t="shared" si="19"/>
        <v>0</v>
      </c>
      <c r="AB43" s="77">
        <f t="shared" si="20"/>
        <v>0</v>
      </c>
      <c r="AC43" s="210">
        <f t="shared" si="12"/>
        <v>0</v>
      </c>
      <c r="AD43" s="212">
        <f t="shared" si="10"/>
        <v>0</v>
      </c>
      <c r="AE43" s="82"/>
      <c r="AF43" s="50"/>
      <c r="AG43" s="94"/>
      <c r="AH43" s="209">
        <f t="shared" si="11"/>
        <v>0</v>
      </c>
      <c r="AI43" s="92">
        <v>38</v>
      </c>
    </row>
    <row r="44" spans="1:35" hidden="1" x14ac:dyDescent="0.35">
      <c r="A44" s="230"/>
      <c r="B44" s="82">
        <v>39</v>
      </c>
      <c r="C44" s="95">
        <f>VLOOKUP(B:B,'Start List Kids'!C:F,2,FALSE)</f>
        <v>0</v>
      </c>
      <c r="D44" s="114">
        <f>VLOOKUP(B:B,'Start List Kids'!C:F,4,FALSE)</f>
        <v>0</v>
      </c>
      <c r="E44" s="83"/>
      <c r="F44" s="84"/>
      <c r="G44" s="403"/>
      <c r="H44" s="85"/>
      <c r="I44" s="84"/>
      <c r="J44" s="84"/>
      <c r="K44" s="83"/>
      <c r="L44" s="84"/>
      <c r="M44" s="86"/>
      <c r="N44" s="83"/>
      <c r="O44" s="84"/>
      <c r="P44" s="86"/>
      <c r="Q44" s="83"/>
      <c r="R44" s="84"/>
      <c r="S44" s="403"/>
      <c r="T44" s="69">
        <f t="shared" si="13"/>
        <v>0</v>
      </c>
      <c r="U44" s="87">
        <f t="shared" si="14"/>
        <v>0</v>
      </c>
      <c r="V44" s="71">
        <f t="shared" si="15"/>
        <v>0</v>
      </c>
      <c r="W44" s="72">
        <f t="shared" si="3"/>
        <v>0</v>
      </c>
      <c r="X44" s="88">
        <f t="shared" si="16"/>
        <v>0</v>
      </c>
      <c r="Y44" s="74">
        <f t="shared" si="17"/>
        <v>0</v>
      </c>
      <c r="Z44" s="75">
        <f t="shared" si="18"/>
        <v>0</v>
      </c>
      <c r="AA44" s="89">
        <f t="shared" si="19"/>
        <v>0</v>
      </c>
      <c r="AB44" s="77">
        <f t="shared" si="20"/>
        <v>0</v>
      </c>
      <c r="AC44" s="210">
        <f t="shared" si="12"/>
        <v>0</v>
      </c>
      <c r="AD44" s="212">
        <f t="shared" si="10"/>
        <v>0</v>
      </c>
      <c r="AE44" s="82"/>
      <c r="AF44" s="50"/>
      <c r="AG44" s="94"/>
      <c r="AH44" s="209">
        <f t="shared" si="11"/>
        <v>0</v>
      </c>
      <c r="AI44" s="92">
        <v>39</v>
      </c>
    </row>
    <row r="45" spans="1:35" hidden="1" x14ac:dyDescent="0.35">
      <c r="A45" s="230"/>
      <c r="B45" s="82">
        <v>40</v>
      </c>
      <c r="C45" s="95">
        <f>VLOOKUP(B:B,'Start List Kids'!C:F,2,FALSE)</f>
        <v>0</v>
      </c>
      <c r="D45" s="114">
        <f>VLOOKUP(B:B,'Start List Kids'!C:F,4,FALSE)</f>
        <v>0</v>
      </c>
      <c r="E45" s="83"/>
      <c r="F45" s="84"/>
      <c r="G45" s="403"/>
      <c r="H45" s="85"/>
      <c r="I45" s="84"/>
      <c r="J45" s="84"/>
      <c r="K45" s="83"/>
      <c r="L45" s="84"/>
      <c r="M45" s="86"/>
      <c r="N45" s="83"/>
      <c r="O45" s="84"/>
      <c r="P45" s="86"/>
      <c r="Q45" s="83"/>
      <c r="R45" s="84"/>
      <c r="S45" s="403"/>
      <c r="T45" s="69">
        <f t="shared" si="13"/>
        <v>0</v>
      </c>
      <c r="U45" s="87">
        <f t="shared" si="14"/>
        <v>0</v>
      </c>
      <c r="V45" s="71">
        <f t="shared" si="15"/>
        <v>0</v>
      </c>
      <c r="W45" s="72">
        <f t="shared" si="3"/>
        <v>0</v>
      </c>
      <c r="X45" s="88">
        <f t="shared" si="16"/>
        <v>0</v>
      </c>
      <c r="Y45" s="74">
        <f t="shared" si="17"/>
        <v>0</v>
      </c>
      <c r="Z45" s="75">
        <f t="shared" si="18"/>
        <v>0</v>
      </c>
      <c r="AA45" s="89">
        <f t="shared" si="19"/>
        <v>0</v>
      </c>
      <c r="AB45" s="77">
        <f t="shared" si="20"/>
        <v>0</v>
      </c>
      <c r="AC45" s="210">
        <f t="shared" si="12"/>
        <v>0</v>
      </c>
      <c r="AD45" s="212">
        <f t="shared" si="10"/>
        <v>0</v>
      </c>
      <c r="AE45" s="82"/>
      <c r="AF45" s="50"/>
      <c r="AG45" s="94"/>
      <c r="AH45" s="209">
        <f t="shared" si="11"/>
        <v>0</v>
      </c>
      <c r="AI45" s="92">
        <v>40</v>
      </c>
    </row>
    <row r="46" spans="1:35" hidden="1" x14ac:dyDescent="0.35">
      <c r="A46" s="230"/>
      <c r="B46" s="82">
        <v>41</v>
      </c>
      <c r="C46" s="95">
        <f>VLOOKUP(B:B,'Start List Kids'!C:F,2,FALSE)</f>
        <v>0</v>
      </c>
      <c r="D46" s="114">
        <f>VLOOKUP(B:B,'Start List Kids'!C:F,4,FALSE)</f>
        <v>0</v>
      </c>
      <c r="E46" s="83"/>
      <c r="F46" s="84"/>
      <c r="G46" s="403"/>
      <c r="H46" s="85"/>
      <c r="I46" s="84"/>
      <c r="J46" s="84"/>
      <c r="K46" s="83"/>
      <c r="L46" s="84"/>
      <c r="M46" s="86"/>
      <c r="N46" s="83"/>
      <c r="O46" s="84"/>
      <c r="P46" s="86"/>
      <c r="Q46" s="83"/>
      <c r="R46" s="84"/>
      <c r="S46" s="403"/>
      <c r="T46" s="69">
        <f t="shared" si="13"/>
        <v>0</v>
      </c>
      <c r="U46" s="87">
        <f t="shared" si="14"/>
        <v>0</v>
      </c>
      <c r="V46" s="71">
        <f t="shared" si="15"/>
        <v>0</v>
      </c>
      <c r="W46" s="72">
        <f t="shared" si="3"/>
        <v>0</v>
      </c>
      <c r="X46" s="88">
        <f t="shared" si="16"/>
        <v>0</v>
      </c>
      <c r="Y46" s="74">
        <f t="shared" si="17"/>
        <v>0</v>
      </c>
      <c r="Z46" s="75">
        <f t="shared" si="18"/>
        <v>0</v>
      </c>
      <c r="AA46" s="89">
        <f t="shared" si="19"/>
        <v>0</v>
      </c>
      <c r="AB46" s="77">
        <f t="shared" si="20"/>
        <v>0</v>
      </c>
      <c r="AC46" s="210">
        <f t="shared" si="12"/>
        <v>0</v>
      </c>
      <c r="AD46" s="212">
        <f t="shared" si="10"/>
        <v>0</v>
      </c>
      <c r="AE46" s="82"/>
      <c r="AF46" s="50"/>
      <c r="AG46" s="94"/>
      <c r="AH46" s="209">
        <f t="shared" si="11"/>
        <v>0</v>
      </c>
      <c r="AI46" s="92">
        <v>41</v>
      </c>
    </row>
    <row r="47" spans="1:35" hidden="1" x14ac:dyDescent="0.35">
      <c r="A47" s="230"/>
      <c r="B47" s="82">
        <v>42</v>
      </c>
      <c r="C47" s="95">
        <f>VLOOKUP(B:B,'Start List Kids'!C:F,2,FALSE)</f>
        <v>0</v>
      </c>
      <c r="D47" s="114">
        <f>VLOOKUP(B:B,'Start List Kids'!C:F,4,FALSE)</f>
        <v>0</v>
      </c>
      <c r="E47" s="83"/>
      <c r="F47" s="84"/>
      <c r="G47" s="403"/>
      <c r="H47" s="85"/>
      <c r="I47" s="84"/>
      <c r="J47" s="84"/>
      <c r="K47" s="83"/>
      <c r="L47" s="84"/>
      <c r="M47" s="86"/>
      <c r="N47" s="83"/>
      <c r="O47" s="84"/>
      <c r="P47" s="86"/>
      <c r="Q47" s="83"/>
      <c r="R47" s="84"/>
      <c r="S47" s="403"/>
      <c r="T47" s="69">
        <f t="shared" si="13"/>
        <v>0</v>
      </c>
      <c r="U47" s="87">
        <f t="shared" si="14"/>
        <v>0</v>
      </c>
      <c r="V47" s="71">
        <f t="shared" si="15"/>
        <v>0</v>
      </c>
      <c r="W47" s="72">
        <f t="shared" si="3"/>
        <v>0</v>
      </c>
      <c r="X47" s="88">
        <f t="shared" si="16"/>
        <v>0</v>
      </c>
      <c r="Y47" s="74">
        <f t="shared" si="17"/>
        <v>0</v>
      </c>
      <c r="Z47" s="75">
        <f t="shared" si="18"/>
        <v>0</v>
      </c>
      <c r="AA47" s="89">
        <f t="shared" si="19"/>
        <v>0</v>
      </c>
      <c r="AB47" s="77">
        <f t="shared" si="20"/>
        <v>0</v>
      </c>
      <c r="AC47" s="210">
        <f t="shared" si="12"/>
        <v>0</v>
      </c>
      <c r="AD47" s="212">
        <f t="shared" si="10"/>
        <v>0</v>
      </c>
      <c r="AE47" s="82"/>
      <c r="AF47" s="50"/>
      <c r="AG47" s="94"/>
      <c r="AH47" s="209">
        <f t="shared" si="11"/>
        <v>0</v>
      </c>
      <c r="AI47" s="92">
        <v>42</v>
      </c>
    </row>
    <row r="48" spans="1:35" hidden="1" x14ac:dyDescent="0.35">
      <c r="A48" s="230"/>
      <c r="B48" s="82">
        <v>43</v>
      </c>
      <c r="C48" s="95">
        <f>VLOOKUP(B:B,'Start List Kids'!C:F,2,FALSE)</f>
        <v>0</v>
      </c>
      <c r="D48" s="114">
        <f>VLOOKUP(B:B,'Start List Kids'!C:F,4,FALSE)</f>
        <v>0</v>
      </c>
      <c r="E48" s="83"/>
      <c r="F48" s="84"/>
      <c r="G48" s="403"/>
      <c r="H48" s="85"/>
      <c r="I48" s="84"/>
      <c r="J48" s="84"/>
      <c r="K48" s="83"/>
      <c r="L48" s="84"/>
      <c r="M48" s="86"/>
      <c r="N48" s="83"/>
      <c r="O48" s="84"/>
      <c r="P48" s="86"/>
      <c r="Q48" s="83"/>
      <c r="R48" s="84"/>
      <c r="S48" s="403"/>
      <c r="T48" s="69">
        <f t="shared" si="13"/>
        <v>0</v>
      </c>
      <c r="U48" s="87">
        <f t="shared" si="14"/>
        <v>0</v>
      </c>
      <c r="V48" s="71">
        <f t="shared" si="15"/>
        <v>0</v>
      </c>
      <c r="W48" s="72">
        <f t="shared" si="3"/>
        <v>0</v>
      </c>
      <c r="X48" s="88">
        <f t="shared" si="16"/>
        <v>0</v>
      </c>
      <c r="Y48" s="74">
        <f t="shared" si="17"/>
        <v>0</v>
      </c>
      <c r="Z48" s="75">
        <f t="shared" si="18"/>
        <v>0</v>
      </c>
      <c r="AA48" s="89">
        <f t="shared" si="19"/>
        <v>0</v>
      </c>
      <c r="AB48" s="77">
        <f t="shared" si="20"/>
        <v>0</v>
      </c>
      <c r="AC48" s="210">
        <f t="shared" si="12"/>
        <v>0</v>
      </c>
      <c r="AD48" s="212">
        <f t="shared" si="10"/>
        <v>0</v>
      </c>
      <c r="AE48" s="82"/>
      <c r="AF48" s="50"/>
      <c r="AG48" s="94"/>
      <c r="AH48" s="209">
        <f t="shared" si="11"/>
        <v>0</v>
      </c>
      <c r="AI48" s="92">
        <v>43</v>
      </c>
    </row>
    <row r="49" spans="1:35" hidden="1" x14ac:dyDescent="0.35">
      <c r="A49" s="230"/>
      <c r="B49" s="82">
        <v>44</v>
      </c>
      <c r="C49" s="95">
        <f>VLOOKUP(B:B,'Start List Kids'!C:F,2,FALSE)</f>
        <v>0</v>
      </c>
      <c r="D49" s="114">
        <f>VLOOKUP(B:B,'Start List Kids'!C:F,4,FALSE)</f>
        <v>0</v>
      </c>
      <c r="E49" s="83"/>
      <c r="F49" s="84"/>
      <c r="G49" s="403"/>
      <c r="H49" s="85"/>
      <c r="I49" s="84"/>
      <c r="J49" s="84"/>
      <c r="K49" s="83"/>
      <c r="L49" s="84"/>
      <c r="M49" s="86"/>
      <c r="N49" s="83"/>
      <c r="O49" s="84"/>
      <c r="P49" s="86"/>
      <c r="Q49" s="83"/>
      <c r="R49" s="84"/>
      <c r="S49" s="403"/>
      <c r="T49" s="69">
        <f t="shared" si="13"/>
        <v>0</v>
      </c>
      <c r="U49" s="87">
        <f t="shared" si="14"/>
        <v>0</v>
      </c>
      <c r="V49" s="71">
        <f t="shared" si="15"/>
        <v>0</v>
      </c>
      <c r="W49" s="72">
        <f t="shared" si="3"/>
        <v>0</v>
      </c>
      <c r="X49" s="88">
        <f t="shared" si="16"/>
        <v>0</v>
      </c>
      <c r="Y49" s="74">
        <f t="shared" si="17"/>
        <v>0</v>
      </c>
      <c r="Z49" s="75">
        <f t="shared" si="18"/>
        <v>0</v>
      </c>
      <c r="AA49" s="89">
        <f t="shared" si="19"/>
        <v>0</v>
      </c>
      <c r="AB49" s="77">
        <f t="shared" si="20"/>
        <v>0</v>
      </c>
      <c r="AC49" s="210">
        <f t="shared" si="12"/>
        <v>0</v>
      </c>
      <c r="AD49" s="212">
        <f t="shared" si="10"/>
        <v>0</v>
      </c>
      <c r="AE49" s="82"/>
      <c r="AF49" s="50"/>
      <c r="AG49" s="94"/>
      <c r="AH49" s="209">
        <f t="shared" si="11"/>
        <v>0</v>
      </c>
      <c r="AI49" s="92">
        <v>44</v>
      </c>
    </row>
    <row r="50" spans="1:35" hidden="1" x14ac:dyDescent="0.35">
      <c r="A50" s="230"/>
      <c r="B50" s="82">
        <v>45</v>
      </c>
      <c r="C50" s="95">
        <f>VLOOKUP(B:B,'Start List Kids'!C:F,2,FALSE)</f>
        <v>0</v>
      </c>
      <c r="D50" s="114">
        <f>VLOOKUP(B:B,'Start List Kids'!C:F,4,FALSE)</f>
        <v>0</v>
      </c>
      <c r="E50" s="83"/>
      <c r="F50" s="84"/>
      <c r="G50" s="403"/>
      <c r="H50" s="85"/>
      <c r="I50" s="84"/>
      <c r="J50" s="84"/>
      <c r="K50" s="83"/>
      <c r="L50" s="84"/>
      <c r="M50" s="86"/>
      <c r="N50" s="83"/>
      <c r="O50" s="84"/>
      <c r="P50" s="86"/>
      <c r="Q50" s="83"/>
      <c r="R50" s="84"/>
      <c r="S50" s="403"/>
      <c r="T50" s="69">
        <f t="shared" si="13"/>
        <v>0</v>
      </c>
      <c r="U50" s="87">
        <f t="shared" si="14"/>
        <v>0</v>
      </c>
      <c r="V50" s="71">
        <f t="shared" si="15"/>
        <v>0</v>
      </c>
      <c r="W50" s="72">
        <f t="shared" si="3"/>
        <v>0</v>
      </c>
      <c r="X50" s="88">
        <f t="shared" si="16"/>
        <v>0</v>
      </c>
      <c r="Y50" s="74">
        <f t="shared" si="17"/>
        <v>0</v>
      </c>
      <c r="Z50" s="75">
        <f t="shared" si="18"/>
        <v>0</v>
      </c>
      <c r="AA50" s="89">
        <f t="shared" si="19"/>
        <v>0</v>
      </c>
      <c r="AB50" s="77">
        <f t="shared" si="20"/>
        <v>0</v>
      </c>
      <c r="AC50" s="210">
        <f t="shared" si="12"/>
        <v>0</v>
      </c>
      <c r="AD50" s="212">
        <f t="shared" si="10"/>
        <v>0</v>
      </c>
      <c r="AE50" s="82"/>
      <c r="AF50" s="50"/>
      <c r="AG50" s="94"/>
      <c r="AH50" s="209">
        <f t="shared" si="11"/>
        <v>0</v>
      </c>
      <c r="AI50" s="92">
        <v>45</v>
      </c>
    </row>
    <row r="51" spans="1:35" hidden="1" x14ac:dyDescent="0.35">
      <c r="A51" s="230"/>
      <c r="B51" s="82">
        <v>46</v>
      </c>
      <c r="C51" s="95">
        <f>VLOOKUP(B:B,'Start List Kids'!C:F,2,FALSE)</f>
        <v>0</v>
      </c>
      <c r="D51" s="114">
        <f>VLOOKUP(B:B,'Start List Kids'!C:F,4,FALSE)</f>
        <v>0</v>
      </c>
      <c r="E51" s="83"/>
      <c r="F51" s="84"/>
      <c r="G51" s="403"/>
      <c r="H51" s="85"/>
      <c r="I51" s="84"/>
      <c r="J51" s="84"/>
      <c r="K51" s="83"/>
      <c r="L51" s="84"/>
      <c r="M51" s="86"/>
      <c r="N51" s="83"/>
      <c r="O51" s="84"/>
      <c r="P51" s="86"/>
      <c r="Q51" s="83"/>
      <c r="R51" s="84"/>
      <c r="S51" s="403"/>
      <c r="T51" s="69">
        <f t="shared" si="13"/>
        <v>0</v>
      </c>
      <c r="U51" s="87">
        <f t="shared" si="14"/>
        <v>0</v>
      </c>
      <c r="V51" s="71">
        <f t="shared" si="15"/>
        <v>0</v>
      </c>
      <c r="W51" s="72">
        <f t="shared" si="3"/>
        <v>0</v>
      </c>
      <c r="X51" s="88">
        <f t="shared" si="16"/>
        <v>0</v>
      </c>
      <c r="Y51" s="74">
        <f t="shared" si="17"/>
        <v>0</v>
      </c>
      <c r="Z51" s="75">
        <f t="shared" si="18"/>
        <v>0</v>
      </c>
      <c r="AA51" s="89">
        <f t="shared" si="19"/>
        <v>0</v>
      </c>
      <c r="AB51" s="77">
        <f t="shared" si="20"/>
        <v>0</v>
      </c>
      <c r="AC51" s="210">
        <f t="shared" si="12"/>
        <v>0</v>
      </c>
      <c r="AD51" s="212">
        <f t="shared" si="10"/>
        <v>0</v>
      </c>
      <c r="AE51" s="82"/>
      <c r="AF51" s="50"/>
      <c r="AG51" s="94"/>
      <c r="AH51" s="209">
        <f t="shared" si="11"/>
        <v>0</v>
      </c>
      <c r="AI51" s="92">
        <v>46</v>
      </c>
    </row>
    <row r="52" spans="1:35" hidden="1" x14ac:dyDescent="0.35">
      <c r="A52" s="230"/>
      <c r="B52" s="82">
        <v>47</v>
      </c>
      <c r="C52" s="95">
        <f>VLOOKUP(B:B,'Start List Kids'!C:F,2,FALSE)</f>
        <v>0</v>
      </c>
      <c r="D52" s="114">
        <f>VLOOKUP(B:B,'Start List Kids'!C:F,4,FALSE)</f>
        <v>0</v>
      </c>
      <c r="E52" s="83"/>
      <c r="F52" s="84"/>
      <c r="G52" s="403"/>
      <c r="H52" s="85"/>
      <c r="I52" s="84"/>
      <c r="J52" s="84"/>
      <c r="K52" s="83"/>
      <c r="L52" s="84"/>
      <c r="M52" s="86"/>
      <c r="N52" s="83"/>
      <c r="O52" s="84"/>
      <c r="P52" s="86"/>
      <c r="Q52" s="83"/>
      <c r="R52" s="84"/>
      <c r="S52" s="403"/>
      <c r="T52" s="69">
        <f t="shared" si="13"/>
        <v>0</v>
      </c>
      <c r="U52" s="87">
        <f t="shared" si="14"/>
        <v>0</v>
      </c>
      <c r="V52" s="71">
        <f t="shared" si="15"/>
        <v>0</v>
      </c>
      <c r="W52" s="72">
        <f t="shared" si="3"/>
        <v>0</v>
      </c>
      <c r="X52" s="88">
        <f t="shared" si="16"/>
        <v>0</v>
      </c>
      <c r="Y52" s="74">
        <f t="shared" si="17"/>
        <v>0</v>
      </c>
      <c r="Z52" s="75">
        <f t="shared" si="18"/>
        <v>0</v>
      </c>
      <c r="AA52" s="89">
        <f t="shared" si="19"/>
        <v>0</v>
      </c>
      <c r="AB52" s="77">
        <f t="shared" si="20"/>
        <v>0</v>
      </c>
      <c r="AC52" s="210">
        <f t="shared" si="12"/>
        <v>0</v>
      </c>
      <c r="AD52" s="212">
        <f t="shared" si="10"/>
        <v>0</v>
      </c>
      <c r="AE52" s="82"/>
      <c r="AF52" s="50"/>
      <c r="AG52" s="94"/>
      <c r="AH52" s="209">
        <f t="shared" si="11"/>
        <v>0</v>
      </c>
      <c r="AI52" s="92">
        <v>47</v>
      </c>
    </row>
    <row r="53" spans="1:35" hidden="1" x14ac:dyDescent="0.35">
      <c r="A53" s="230"/>
      <c r="B53" s="82">
        <v>48</v>
      </c>
      <c r="C53" s="95">
        <f>VLOOKUP(B:B,'Start List Kids'!C:F,2,FALSE)</f>
        <v>0</v>
      </c>
      <c r="D53" s="114">
        <f>VLOOKUP(B:B,'Start List Kids'!C:F,4,FALSE)</f>
        <v>0</v>
      </c>
      <c r="E53" s="83"/>
      <c r="F53" s="84"/>
      <c r="G53" s="403"/>
      <c r="H53" s="85"/>
      <c r="I53" s="84"/>
      <c r="J53" s="84"/>
      <c r="K53" s="83"/>
      <c r="L53" s="84"/>
      <c r="M53" s="86"/>
      <c r="N53" s="83"/>
      <c r="O53" s="84"/>
      <c r="P53" s="86"/>
      <c r="Q53" s="83"/>
      <c r="R53" s="84"/>
      <c r="S53" s="403"/>
      <c r="T53" s="69">
        <f>MAX(E53,H53,K53,N53,Q53)</f>
        <v>0</v>
      </c>
      <c r="U53" s="87">
        <f>MIN(E53,H53,K53,N53,Q53)</f>
        <v>0</v>
      </c>
      <c r="V53" s="71">
        <f>(SUM(E53,H53,K53,N53,Q53)-T53-U53)/3</f>
        <v>0</v>
      </c>
      <c r="W53" s="72">
        <f t="shared" si="3"/>
        <v>0</v>
      </c>
      <c r="X53" s="88">
        <f>MIN(F53,I53,L53,O53,R53)</f>
        <v>0</v>
      </c>
      <c r="Y53" s="74">
        <f>(SUM(F53,I53,L53,O53,R53)-W53-X53)/3</f>
        <v>0</v>
      </c>
      <c r="Z53" s="75">
        <f>MAX(G53,J53,M53,P53,S53)</f>
        <v>0</v>
      </c>
      <c r="AA53" s="89">
        <f>MIN(G53,J53,M53,P53,S53)</f>
        <v>0</v>
      </c>
      <c r="AB53" s="77">
        <f>(SUM(G53,J53,M53,P53,S53)-Z53-AA53)/3</f>
        <v>0</v>
      </c>
      <c r="AC53" s="210">
        <f t="shared" si="12"/>
        <v>0</v>
      </c>
      <c r="AD53" s="212">
        <f t="shared" si="10"/>
        <v>0</v>
      </c>
      <c r="AE53" s="82"/>
      <c r="AF53" s="50"/>
      <c r="AG53" s="94"/>
      <c r="AH53" s="209">
        <f t="shared" si="11"/>
        <v>0</v>
      </c>
      <c r="AI53" s="92">
        <v>48</v>
      </c>
    </row>
    <row r="54" spans="1:35" hidden="1" x14ac:dyDescent="0.35">
      <c r="A54" s="230"/>
      <c r="B54" s="82">
        <v>49</v>
      </c>
      <c r="C54" s="95">
        <f>VLOOKUP(B:B,'Start List Kids'!C:F,2,FALSE)</f>
        <v>0</v>
      </c>
      <c r="D54" s="114">
        <f>VLOOKUP(B:B,'Start List Kids'!C:F,4,FALSE)</f>
        <v>0</v>
      </c>
      <c r="E54" s="83"/>
      <c r="F54" s="84"/>
      <c r="G54" s="403"/>
      <c r="H54" s="85"/>
      <c r="I54" s="84"/>
      <c r="J54" s="84"/>
      <c r="K54" s="83"/>
      <c r="L54" s="84"/>
      <c r="M54" s="86"/>
      <c r="N54" s="83"/>
      <c r="O54" s="84"/>
      <c r="P54" s="86"/>
      <c r="Q54" s="83"/>
      <c r="R54" s="84"/>
      <c r="S54" s="403"/>
      <c r="T54" s="69">
        <f t="shared" si="13"/>
        <v>0</v>
      </c>
      <c r="U54" s="87">
        <f t="shared" si="14"/>
        <v>0</v>
      </c>
      <c r="V54" s="71">
        <f t="shared" si="15"/>
        <v>0</v>
      </c>
      <c r="W54" s="72">
        <f t="shared" si="3"/>
        <v>0</v>
      </c>
      <c r="X54" s="88">
        <f t="shared" si="16"/>
        <v>0</v>
      </c>
      <c r="Y54" s="74">
        <f t="shared" si="17"/>
        <v>0</v>
      </c>
      <c r="Z54" s="75">
        <f t="shared" si="18"/>
        <v>0</v>
      </c>
      <c r="AA54" s="89">
        <f t="shared" si="19"/>
        <v>0</v>
      </c>
      <c r="AB54" s="77">
        <f t="shared" si="20"/>
        <v>0</v>
      </c>
      <c r="AC54" s="210">
        <f t="shared" si="12"/>
        <v>0</v>
      </c>
      <c r="AD54" s="212">
        <f t="shared" si="10"/>
        <v>0</v>
      </c>
      <c r="AE54" s="82"/>
      <c r="AF54" s="50"/>
      <c r="AG54" s="94"/>
      <c r="AH54" s="209">
        <f t="shared" si="11"/>
        <v>0</v>
      </c>
      <c r="AI54" s="92">
        <v>49</v>
      </c>
    </row>
    <row r="55" spans="1:35" hidden="1" x14ac:dyDescent="0.35">
      <c r="A55" s="230"/>
      <c r="B55" s="82">
        <v>50</v>
      </c>
      <c r="C55" s="95">
        <f>VLOOKUP(B:B,'Start List Kids'!C:F,2,FALSE)</f>
        <v>0</v>
      </c>
      <c r="D55" s="114">
        <f>VLOOKUP(B:B,'Start List Kids'!C:F,4,FALSE)</f>
        <v>0</v>
      </c>
      <c r="E55" s="83"/>
      <c r="F55" s="84"/>
      <c r="G55" s="403"/>
      <c r="H55" s="85"/>
      <c r="I55" s="84"/>
      <c r="J55" s="84"/>
      <c r="K55" s="83"/>
      <c r="L55" s="84"/>
      <c r="M55" s="86"/>
      <c r="N55" s="83"/>
      <c r="O55" s="84"/>
      <c r="P55" s="86"/>
      <c r="Q55" s="83"/>
      <c r="R55" s="84"/>
      <c r="S55" s="403"/>
      <c r="T55" s="69">
        <f t="shared" si="13"/>
        <v>0</v>
      </c>
      <c r="U55" s="87">
        <f t="shared" si="14"/>
        <v>0</v>
      </c>
      <c r="V55" s="71">
        <f t="shared" si="15"/>
        <v>0</v>
      </c>
      <c r="W55" s="72">
        <f t="shared" si="3"/>
        <v>0</v>
      </c>
      <c r="X55" s="88">
        <f t="shared" si="16"/>
        <v>0</v>
      </c>
      <c r="Y55" s="74">
        <f t="shared" si="17"/>
        <v>0</v>
      </c>
      <c r="Z55" s="75">
        <f t="shared" si="18"/>
        <v>0</v>
      </c>
      <c r="AA55" s="89">
        <f t="shared" si="19"/>
        <v>0</v>
      </c>
      <c r="AB55" s="77">
        <f t="shared" si="20"/>
        <v>0</v>
      </c>
      <c r="AC55" s="210">
        <f t="shared" si="12"/>
        <v>0</v>
      </c>
      <c r="AD55" s="212">
        <f t="shared" si="10"/>
        <v>0</v>
      </c>
      <c r="AE55" s="82"/>
      <c r="AF55" s="50"/>
      <c r="AG55" s="94"/>
      <c r="AH55" s="209">
        <f t="shared" si="11"/>
        <v>0</v>
      </c>
      <c r="AI55" s="92">
        <v>50</v>
      </c>
    </row>
    <row r="56" spans="1:35" hidden="1" x14ac:dyDescent="0.35">
      <c r="A56" s="230"/>
      <c r="B56" s="82">
        <v>51</v>
      </c>
      <c r="C56" s="95">
        <f>VLOOKUP(B:B,'Start List Kids'!C:F,2,FALSE)</f>
        <v>0</v>
      </c>
      <c r="D56" s="114">
        <f>VLOOKUP(B:B,'Start List Kids'!C:F,4,FALSE)</f>
        <v>0</v>
      </c>
      <c r="E56" s="83"/>
      <c r="F56" s="84"/>
      <c r="G56" s="403"/>
      <c r="H56" s="85"/>
      <c r="I56" s="84"/>
      <c r="J56" s="84"/>
      <c r="K56" s="83"/>
      <c r="L56" s="84"/>
      <c r="M56" s="86"/>
      <c r="N56" s="83"/>
      <c r="O56" s="84"/>
      <c r="P56" s="86"/>
      <c r="Q56" s="83"/>
      <c r="R56" s="84"/>
      <c r="S56" s="403"/>
      <c r="T56" s="69">
        <f>MAX(E56,H56,K56,N56,Q56)</f>
        <v>0</v>
      </c>
      <c r="U56" s="87">
        <f>MIN(E56,H56,K56,N56,Q56)</f>
        <v>0</v>
      </c>
      <c r="V56" s="71">
        <f>(SUM(E56,H56,K56,N56,Q56)-T56-U56)/3</f>
        <v>0</v>
      </c>
      <c r="W56" s="72">
        <f t="shared" si="3"/>
        <v>0</v>
      </c>
      <c r="X56" s="88">
        <f>MIN(F56,I56,L56,O56,R56)</f>
        <v>0</v>
      </c>
      <c r="Y56" s="74">
        <f>(SUM(F56,I56,L56,O56,R56)-W56-X56)/3</f>
        <v>0</v>
      </c>
      <c r="Z56" s="75">
        <f>MAX(G56,J56,M56,P56,S56)</f>
        <v>0</v>
      </c>
      <c r="AA56" s="89">
        <f>MIN(G56,J56,M56,P56,S56)</f>
        <v>0</v>
      </c>
      <c r="AB56" s="77">
        <f>(SUM(G56,J56,M56,P56,S56)-Z56-AA56)/3</f>
        <v>0</v>
      </c>
      <c r="AC56" s="210">
        <f t="shared" si="12"/>
        <v>0</v>
      </c>
      <c r="AD56" s="212">
        <f t="shared" si="10"/>
        <v>0</v>
      </c>
      <c r="AE56" s="82"/>
      <c r="AF56" s="50"/>
      <c r="AG56" s="94"/>
      <c r="AH56" s="209">
        <f t="shared" si="11"/>
        <v>0</v>
      </c>
      <c r="AI56" s="92">
        <v>51</v>
      </c>
    </row>
    <row r="57" spans="1:35" hidden="1" x14ac:dyDescent="0.35">
      <c r="A57" s="230"/>
      <c r="B57" s="82">
        <v>52</v>
      </c>
      <c r="C57" s="95">
        <f>VLOOKUP(B:B,'Start List Kids'!C:F,2,FALSE)</f>
        <v>0</v>
      </c>
      <c r="D57" s="114">
        <f>VLOOKUP(B:B,'Start List Kids'!C:F,4,FALSE)</f>
        <v>0</v>
      </c>
      <c r="E57" s="83"/>
      <c r="F57" s="84"/>
      <c r="G57" s="403"/>
      <c r="H57" s="85"/>
      <c r="I57" s="84"/>
      <c r="J57" s="84"/>
      <c r="K57" s="83"/>
      <c r="L57" s="84"/>
      <c r="M57" s="86"/>
      <c r="N57" s="83"/>
      <c r="O57" s="84"/>
      <c r="P57" s="86"/>
      <c r="Q57" s="83"/>
      <c r="R57" s="84"/>
      <c r="S57" s="403"/>
      <c r="T57" s="69">
        <f t="shared" si="13"/>
        <v>0</v>
      </c>
      <c r="U57" s="87">
        <f t="shared" si="14"/>
        <v>0</v>
      </c>
      <c r="V57" s="71">
        <f t="shared" si="15"/>
        <v>0</v>
      </c>
      <c r="W57" s="72">
        <f t="shared" si="3"/>
        <v>0</v>
      </c>
      <c r="X57" s="88">
        <f t="shared" si="16"/>
        <v>0</v>
      </c>
      <c r="Y57" s="74">
        <f t="shared" si="17"/>
        <v>0</v>
      </c>
      <c r="Z57" s="75">
        <f t="shared" si="18"/>
        <v>0</v>
      </c>
      <c r="AA57" s="89">
        <f t="shared" si="19"/>
        <v>0</v>
      </c>
      <c r="AB57" s="77">
        <f t="shared" si="20"/>
        <v>0</v>
      </c>
      <c r="AC57" s="210">
        <f t="shared" si="12"/>
        <v>0</v>
      </c>
      <c r="AD57" s="212">
        <f t="shared" si="10"/>
        <v>0</v>
      </c>
      <c r="AE57" s="82"/>
      <c r="AF57" s="50"/>
      <c r="AG57" s="94"/>
      <c r="AH57" s="209">
        <f t="shared" si="11"/>
        <v>0</v>
      </c>
      <c r="AI57" s="92">
        <v>52</v>
      </c>
    </row>
    <row r="58" spans="1:35" hidden="1" x14ac:dyDescent="0.35">
      <c r="A58" s="230"/>
      <c r="B58" s="82">
        <v>53</v>
      </c>
      <c r="C58" s="95">
        <f>VLOOKUP(B:B,'Start List Kids'!C:F,2,FALSE)</f>
        <v>0</v>
      </c>
      <c r="D58" s="114">
        <f>VLOOKUP(B:B,'Start List Kids'!C:F,4,FALSE)</f>
        <v>0</v>
      </c>
      <c r="E58" s="83"/>
      <c r="F58" s="84"/>
      <c r="G58" s="403"/>
      <c r="H58" s="85"/>
      <c r="I58" s="84"/>
      <c r="J58" s="84"/>
      <c r="K58" s="83"/>
      <c r="L58" s="84"/>
      <c r="M58" s="86"/>
      <c r="N58" s="83"/>
      <c r="O58" s="84"/>
      <c r="P58" s="86"/>
      <c r="Q58" s="83"/>
      <c r="R58" s="84"/>
      <c r="S58" s="403"/>
      <c r="T58" s="69">
        <f t="shared" si="13"/>
        <v>0</v>
      </c>
      <c r="U58" s="87">
        <f t="shared" si="14"/>
        <v>0</v>
      </c>
      <c r="V58" s="71">
        <f t="shared" si="15"/>
        <v>0</v>
      </c>
      <c r="W58" s="72">
        <f t="shared" si="3"/>
        <v>0</v>
      </c>
      <c r="X58" s="88">
        <f t="shared" si="16"/>
        <v>0</v>
      </c>
      <c r="Y58" s="74">
        <f t="shared" si="17"/>
        <v>0</v>
      </c>
      <c r="Z58" s="75">
        <f t="shared" si="18"/>
        <v>0</v>
      </c>
      <c r="AA58" s="89">
        <f t="shared" si="19"/>
        <v>0</v>
      </c>
      <c r="AB58" s="77">
        <f t="shared" si="20"/>
        <v>0</v>
      </c>
      <c r="AC58" s="210">
        <f t="shared" si="12"/>
        <v>0</v>
      </c>
      <c r="AD58" s="212">
        <f t="shared" si="10"/>
        <v>0</v>
      </c>
      <c r="AE58" s="82"/>
      <c r="AF58" s="50"/>
      <c r="AG58" s="94"/>
      <c r="AH58" s="209">
        <f t="shared" si="11"/>
        <v>0</v>
      </c>
      <c r="AI58" s="92">
        <v>53</v>
      </c>
    </row>
    <row r="59" spans="1:35" hidden="1" x14ac:dyDescent="0.35">
      <c r="A59" s="230"/>
      <c r="B59" s="82">
        <v>54</v>
      </c>
      <c r="C59" s="95">
        <f>VLOOKUP(B:B,'Start List Kids'!C:F,2,FALSE)</f>
        <v>0</v>
      </c>
      <c r="D59" s="114">
        <f>VLOOKUP(B:B,'Start List Kids'!C:F,4,FALSE)</f>
        <v>0</v>
      </c>
      <c r="E59" s="83"/>
      <c r="F59" s="84"/>
      <c r="G59" s="403"/>
      <c r="H59" s="85"/>
      <c r="I59" s="84"/>
      <c r="J59" s="84"/>
      <c r="K59" s="83"/>
      <c r="L59" s="84"/>
      <c r="M59" s="86"/>
      <c r="N59" s="83"/>
      <c r="O59" s="84"/>
      <c r="P59" s="86"/>
      <c r="Q59" s="83"/>
      <c r="R59" s="84"/>
      <c r="S59" s="403"/>
      <c r="T59" s="69">
        <f t="shared" si="13"/>
        <v>0</v>
      </c>
      <c r="U59" s="87">
        <f t="shared" si="14"/>
        <v>0</v>
      </c>
      <c r="V59" s="71">
        <f t="shared" si="15"/>
        <v>0</v>
      </c>
      <c r="W59" s="72">
        <f t="shared" si="3"/>
        <v>0</v>
      </c>
      <c r="X59" s="88">
        <f t="shared" si="16"/>
        <v>0</v>
      </c>
      <c r="Y59" s="74">
        <f t="shared" si="17"/>
        <v>0</v>
      </c>
      <c r="Z59" s="75">
        <f t="shared" si="18"/>
        <v>0</v>
      </c>
      <c r="AA59" s="89">
        <f t="shared" si="19"/>
        <v>0</v>
      </c>
      <c r="AB59" s="77">
        <f t="shared" si="20"/>
        <v>0</v>
      </c>
      <c r="AC59" s="210">
        <f t="shared" si="12"/>
        <v>0</v>
      </c>
      <c r="AD59" s="212">
        <f t="shared" si="10"/>
        <v>0</v>
      </c>
      <c r="AE59" s="82"/>
      <c r="AF59" s="50"/>
      <c r="AG59" s="94"/>
      <c r="AH59" s="209">
        <f t="shared" si="11"/>
        <v>0</v>
      </c>
      <c r="AI59" s="92">
        <v>54</v>
      </c>
    </row>
    <row r="60" spans="1:35" hidden="1" x14ac:dyDescent="0.35">
      <c r="A60" s="230"/>
      <c r="B60" s="82">
        <v>55</v>
      </c>
      <c r="C60" s="95">
        <f>VLOOKUP(B:B,'Start List Kids'!C:F,2,FALSE)</f>
        <v>0</v>
      </c>
      <c r="D60" s="114">
        <f>VLOOKUP(B:B,'Start List Kids'!C:F,4,FALSE)</f>
        <v>0</v>
      </c>
      <c r="E60" s="83"/>
      <c r="F60" s="84"/>
      <c r="G60" s="403"/>
      <c r="H60" s="85"/>
      <c r="I60" s="84"/>
      <c r="J60" s="84"/>
      <c r="K60" s="83"/>
      <c r="L60" s="84"/>
      <c r="M60" s="86"/>
      <c r="N60" s="83"/>
      <c r="O60" s="84"/>
      <c r="P60" s="86"/>
      <c r="Q60" s="83"/>
      <c r="R60" s="84"/>
      <c r="S60" s="403"/>
      <c r="T60" s="69">
        <f t="shared" si="13"/>
        <v>0</v>
      </c>
      <c r="U60" s="87">
        <f t="shared" si="14"/>
        <v>0</v>
      </c>
      <c r="V60" s="71">
        <f t="shared" si="15"/>
        <v>0</v>
      </c>
      <c r="W60" s="72">
        <f t="shared" si="3"/>
        <v>0</v>
      </c>
      <c r="X60" s="88">
        <f t="shared" si="16"/>
        <v>0</v>
      </c>
      <c r="Y60" s="74">
        <f t="shared" si="17"/>
        <v>0</v>
      </c>
      <c r="Z60" s="75">
        <f t="shared" si="18"/>
        <v>0</v>
      </c>
      <c r="AA60" s="89">
        <f t="shared" si="19"/>
        <v>0</v>
      </c>
      <c r="AB60" s="77">
        <f t="shared" si="20"/>
        <v>0</v>
      </c>
      <c r="AC60" s="210">
        <f t="shared" si="12"/>
        <v>0</v>
      </c>
      <c r="AD60" s="212">
        <f t="shared" si="10"/>
        <v>0</v>
      </c>
      <c r="AE60" s="82"/>
      <c r="AF60" s="50"/>
      <c r="AG60" s="94"/>
      <c r="AH60" s="209">
        <f t="shared" si="11"/>
        <v>0</v>
      </c>
      <c r="AI60" s="92">
        <v>55</v>
      </c>
    </row>
    <row r="61" spans="1:35" hidden="1" x14ac:dyDescent="0.35">
      <c r="A61" s="230"/>
      <c r="B61" s="82">
        <v>56</v>
      </c>
      <c r="C61" s="95">
        <f>VLOOKUP(B:B,'Start List Kids'!C:F,2,FALSE)</f>
        <v>0</v>
      </c>
      <c r="D61" s="114">
        <f>VLOOKUP(B:B,'Start List Kids'!C:F,4,FALSE)</f>
        <v>0</v>
      </c>
      <c r="E61" s="83"/>
      <c r="F61" s="84"/>
      <c r="G61" s="403"/>
      <c r="H61" s="85"/>
      <c r="I61" s="84"/>
      <c r="J61" s="84"/>
      <c r="K61" s="83"/>
      <c r="L61" s="84"/>
      <c r="M61" s="86"/>
      <c r="N61" s="83"/>
      <c r="O61" s="84"/>
      <c r="P61" s="86"/>
      <c r="Q61" s="83"/>
      <c r="R61" s="84"/>
      <c r="S61" s="403"/>
      <c r="T61" s="69">
        <f t="shared" si="13"/>
        <v>0</v>
      </c>
      <c r="U61" s="87">
        <f t="shared" si="14"/>
        <v>0</v>
      </c>
      <c r="V61" s="71">
        <f t="shared" si="15"/>
        <v>0</v>
      </c>
      <c r="W61" s="72">
        <f t="shared" si="3"/>
        <v>0</v>
      </c>
      <c r="X61" s="88">
        <f t="shared" si="16"/>
        <v>0</v>
      </c>
      <c r="Y61" s="74">
        <f t="shared" si="17"/>
        <v>0</v>
      </c>
      <c r="Z61" s="75">
        <f t="shared" si="18"/>
        <v>0</v>
      </c>
      <c r="AA61" s="89">
        <f t="shared" si="19"/>
        <v>0</v>
      </c>
      <c r="AB61" s="77">
        <f t="shared" si="20"/>
        <v>0</v>
      </c>
      <c r="AC61" s="210">
        <f t="shared" si="12"/>
        <v>0</v>
      </c>
      <c r="AD61" s="212">
        <f t="shared" si="10"/>
        <v>0</v>
      </c>
      <c r="AE61" s="82"/>
      <c r="AF61" s="50"/>
      <c r="AG61" s="94"/>
      <c r="AH61" s="209">
        <f t="shared" si="11"/>
        <v>0</v>
      </c>
      <c r="AI61" s="92">
        <v>56</v>
      </c>
    </row>
    <row r="62" spans="1:35" hidden="1" x14ac:dyDescent="0.35">
      <c r="A62" s="230"/>
      <c r="B62" s="82">
        <v>57</v>
      </c>
      <c r="C62" s="95">
        <f>VLOOKUP(B:B,'Start List Kids'!C:F,2,FALSE)</f>
        <v>0</v>
      </c>
      <c r="D62" s="114">
        <f>VLOOKUP(B:B,'Start List Kids'!C:F,4,FALSE)</f>
        <v>0</v>
      </c>
      <c r="E62" s="83"/>
      <c r="F62" s="84"/>
      <c r="G62" s="403"/>
      <c r="H62" s="85"/>
      <c r="I62" s="84"/>
      <c r="J62" s="84"/>
      <c r="K62" s="83"/>
      <c r="L62" s="84"/>
      <c r="M62" s="86"/>
      <c r="N62" s="83"/>
      <c r="O62" s="84"/>
      <c r="P62" s="86"/>
      <c r="Q62" s="83"/>
      <c r="R62" s="84"/>
      <c r="S62" s="403"/>
      <c r="T62" s="69">
        <f t="shared" si="13"/>
        <v>0</v>
      </c>
      <c r="U62" s="87">
        <f t="shared" si="14"/>
        <v>0</v>
      </c>
      <c r="V62" s="71">
        <f t="shared" si="15"/>
        <v>0</v>
      </c>
      <c r="W62" s="72">
        <f t="shared" si="3"/>
        <v>0</v>
      </c>
      <c r="X62" s="88">
        <f t="shared" si="16"/>
        <v>0</v>
      </c>
      <c r="Y62" s="74">
        <f t="shared" si="17"/>
        <v>0</v>
      </c>
      <c r="Z62" s="75">
        <f t="shared" si="18"/>
        <v>0</v>
      </c>
      <c r="AA62" s="89">
        <f t="shared" si="19"/>
        <v>0</v>
      </c>
      <c r="AB62" s="77">
        <f t="shared" si="20"/>
        <v>0</v>
      </c>
      <c r="AC62" s="210">
        <f t="shared" si="12"/>
        <v>0</v>
      </c>
      <c r="AD62" s="212">
        <f t="shared" si="10"/>
        <v>0</v>
      </c>
      <c r="AE62" s="82"/>
      <c r="AF62" s="50"/>
      <c r="AG62" s="94"/>
      <c r="AH62" s="209">
        <f t="shared" si="11"/>
        <v>0</v>
      </c>
      <c r="AI62" s="92">
        <v>57</v>
      </c>
    </row>
    <row r="63" spans="1:35" hidden="1" x14ac:dyDescent="0.35">
      <c r="A63" s="230"/>
      <c r="B63" s="82">
        <v>58</v>
      </c>
      <c r="C63" s="95">
        <f>VLOOKUP(B:B,'Start List Kids'!C:F,2,FALSE)</f>
        <v>0</v>
      </c>
      <c r="D63" s="114">
        <f>VLOOKUP(B:B,'Start List Kids'!C:F,4,FALSE)</f>
        <v>0</v>
      </c>
      <c r="E63" s="83"/>
      <c r="F63" s="84"/>
      <c r="G63" s="403"/>
      <c r="H63" s="85"/>
      <c r="I63" s="84"/>
      <c r="J63" s="84"/>
      <c r="K63" s="83"/>
      <c r="L63" s="84"/>
      <c r="M63" s="86"/>
      <c r="N63" s="83"/>
      <c r="O63" s="84"/>
      <c r="P63" s="86"/>
      <c r="Q63" s="83"/>
      <c r="R63" s="84"/>
      <c r="S63" s="403"/>
      <c r="T63" s="69">
        <f t="shared" si="13"/>
        <v>0</v>
      </c>
      <c r="U63" s="87">
        <f t="shared" si="14"/>
        <v>0</v>
      </c>
      <c r="V63" s="71">
        <f t="shared" si="15"/>
        <v>0</v>
      </c>
      <c r="W63" s="72">
        <f t="shared" si="3"/>
        <v>0</v>
      </c>
      <c r="X63" s="88">
        <f t="shared" si="16"/>
        <v>0</v>
      </c>
      <c r="Y63" s="74">
        <f t="shared" si="17"/>
        <v>0</v>
      </c>
      <c r="Z63" s="75">
        <f t="shared" si="18"/>
        <v>0</v>
      </c>
      <c r="AA63" s="89">
        <f t="shared" si="19"/>
        <v>0</v>
      </c>
      <c r="AB63" s="77">
        <f t="shared" si="20"/>
        <v>0</v>
      </c>
      <c r="AC63" s="210">
        <f t="shared" si="12"/>
        <v>0</v>
      </c>
      <c r="AD63" s="212">
        <f t="shared" si="10"/>
        <v>0</v>
      </c>
      <c r="AE63" s="82"/>
      <c r="AF63" s="50"/>
      <c r="AG63" s="94"/>
      <c r="AH63" s="209">
        <f t="shared" si="11"/>
        <v>0</v>
      </c>
      <c r="AI63" s="92">
        <v>58</v>
      </c>
    </row>
    <row r="64" spans="1:35" hidden="1" x14ac:dyDescent="0.35">
      <c r="A64" s="230"/>
      <c r="B64" s="82">
        <v>59</v>
      </c>
      <c r="C64" s="95">
        <f>VLOOKUP(B:B,'Start List Kids'!C:F,2,FALSE)</f>
        <v>0</v>
      </c>
      <c r="D64" s="114">
        <f>VLOOKUP(B:B,'Start List Kids'!C:F,4,FALSE)</f>
        <v>0</v>
      </c>
      <c r="E64" s="83"/>
      <c r="F64" s="84"/>
      <c r="G64" s="403"/>
      <c r="H64" s="85"/>
      <c r="I64" s="84"/>
      <c r="J64" s="84"/>
      <c r="K64" s="83"/>
      <c r="L64" s="84"/>
      <c r="M64" s="86"/>
      <c r="N64" s="83"/>
      <c r="O64" s="84"/>
      <c r="P64" s="86"/>
      <c r="Q64" s="83"/>
      <c r="R64" s="84"/>
      <c r="S64" s="403"/>
      <c r="T64" s="69">
        <f t="shared" si="13"/>
        <v>0</v>
      </c>
      <c r="U64" s="87">
        <f t="shared" si="14"/>
        <v>0</v>
      </c>
      <c r="V64" s="71">
        <f t="shared" si="15"/>
        <v>0</v>
      </c>
      <c r="W64" s="72">
        <f t="shared" si="3"/>
        <v>0</v>
      </c>
      <c r="X64" s="88">
        <f t="shared" si="16"/>
        <v>0</v>
      </c>
      <c r="Y64" s="74">
        <f t="shared" si="17"/>
        <v>0</v>
      </c>
      <c r="Z64" s="75">
        <f t="shared" si="18"/>
        <v>0</v>
      </c>
      <c r="AA64" s="89">
        <f t="shared" si="19"/>
        <v>0</v>
      </c>
      <c r="AB64" s="77">
        <f t="shared" si="20"/>
        <v>0</v>
      </c>
      <c r="AC64" s="210">
        <f t="shared" si="12"/>
        <v>0</v>
      </c>
      <c r="AD64" s="212">
        <f t="shared" si="10"/>
        <v>0</v>
      </c>
      <c r="AE64" s="82"/>
      <c r="AF64" s="50"/>
      <c r="AG64" s="94"/>
      <c r="AH64" s="209">
        <f t="shared" si="11"/>
        <v>0</v>
      </c>
      <c r="AI64" s="92">
        <v>59</v>
      </c>
    </row>
    <row r="65" spans="1:35" hidden="1" x14ac:dyDescent="0.35">
      <c r="A65" s="230"/>
      <c r="B65" s="82">
        <v>60</v>
      </c>
      <c r="C65" s="95">
        <f>VLOOKUP(B:B,'Start List Kids'!C:F,2,FALSE)</f>
        <v>0</v>
      </c>
      <c r="D65" s="114">
        <f>VLOOKUP(B:B,'Start List Kids'!C:F,4,FALSE)</f>
        <v>0</v>
      </c>
      <c r="E65" s="83"/>
      <c r="F65" s="84"/>
      <c r="G65" s="403"/>
      <c r="H65" s="85"/>
      <c r="I65" s="84"/>
      <c r="J65" s="84"/>
      <c r="K65" s="83"/>
      <c r="L65" s="84"/>
      <c r="M65" s="86"/>
      <c r="N65" s="83"/>
      <c r="O65" s="84"/>
      <c r="P65" s="86"/>
      <c r="Q65" s="83"/>
      <c r="R65" s="84"/>
      <c r="S65" s="403"/>
      <c r="T65" s="69">
        <f t="shared" si="13"/>
        <v>0</v>
      </c>
      <c r="U65" s="87">
        <f t="shared" si="14"/>
        <v>0</v>
      </c>
      <c r="V65" s="71">
        <f t="shared" si="15"/>
        <v>0</v>
      </c>
      <c r="W65" s="72">
        <f t="shared" si="3"/>
        <v>0</v>
      </c>
      <c r="X65" s="88">
        <f t="shared" si="16"/>
        <v>0</v>
      </c>
      <c r="Y65" s="74">
        <f t="shared" si="17"/>
        <v>0</v>
      </c>
      <c r="Z65" s="75">
        <f t="shared" si="18"/>
        <v>0</v>
      </c>
      <c r="AA65" s="89">
        <f t="shared" si="19"/>
        <v>0</v>
      </c>
      <c r="AB65" s="77">
        <f t="shared" si="20"/>
        <v>0</v>
      </c>
      <c r="AC65" s="210">
        <f t="shared" si="12"/>
        <v>0</v>
      </c>
      <c r="AD65" s="212">
        <f t="shared" si="10"/>
        <v>0</v>
      </c>
      <c r="AE65" s="82"/>
      <c r="AF65" s="50"/>
      <c r="AG65" s="94"/>
      <c r="AH65" s="209">
        <f t="shared" si="11"/>
        <v>0</v>
      </c>
      <c r="AI65" s="92">
        <v>60</v>
      </c>
    </row>
    <row r="66" spans="1:35" hidden="1" x14ac:dyDescent="0.35">
      <c r="A66" s="230"/>
      <c r="B66" s="82">
        <v>61</v>
      </c>
      <c r="C66" s="95">
        <f>VLOOKUP(B:B,'Start List Kids'!C:F,2,FALSE)</f>
        <v>0</v>
      </c>
      <c r="D66" s="114">
        <f>VLOOKUP(B:B,'Start List Kids'!C:F,4,FALSE)</f>
        <v>0</v>
      </c>
      <c r="E66" s="83"/>
      <c r="F66" s="84"/>
      <c r="G66" s="403"/>
      <c r="H66" s="85"/>
      <c r="I66" s="84"/>
      <c r="J66" s="84"/>
      <c r="K66" s="83"/>
      <c r="L66" s="84"/>
      <c r="M66" s="86"/>
      <c r="N66" s="83"/>
      <c r="O66" s="84"/>
      <c r="P66" s="86"/>
      <c r="Q66" s="83"/>
      <c r="R66" s="84"/>
      <c r="S66" s="403"/>
      <c r="T66" s="69">
        <f t="shared" si="13"/>
        <v>0</v>
      </c>
      <c r="U66" s="87">
        <f t="shared" si="14"/>
        <v>0</v>
      </c>
      <c r="V66" s="71">
        <f t="shared" si="15"/>
        <v>0</v>
      </c>
      <c r="W66" s="72">
        <f t="shared" si="3"/>
        <v>0</v>
      </c>
      <c r="X66" s="88">
        <f t="shared" si="16"/>
        <v>0</v>
      </c>
      <c r="Y66" s="74">
        <f t="shared" si="17"/>
        <v>0</v>
      </c>
      <c r="Z66" s="75">
        <f t="shared" si="18"/>
        <v>0</v>
      </c>
      <c r="AA66" s="89">
        <f t="shared" si="19"/>
        <v>0</v>
      </c>
      <c r="AB66" s="77">
        <f t="shared" si="20"/>
        <v>0</v>
      </c>
      <c r="AC66" s="210">
        <f t="shared" si="12"/>
        <v>0</v>
      </c>
      <c r="AD66" s="212">
        <f t="shared" si="10"/>
        <v>0</v>
      </c>
      <c r="AE66" s="82"/>
      <c r="AF66" s="50"/>
      <c r="AG66" s="94"/>
      <c r="AH66" s="209">
        <f t="shared" si="11"/>
        <v>0</v>
      </c>
      <c r="AI66" s="92">
        <v>61</v>
      </c>
    </row>
    <row r="67" spans="1:35" hidden="1" x14ac:dyDescent="0.35">
      <c r="A67" s="230"/>
      <c r="B67" s="82">
        <v>62</v>
      </c>
      <c r="C67" s="95">
        <f>VLOOKUP(B:B,'Start List Kids'!C:F,2,FALSE)</f>
        <v>0</v>
      </c>
      <c r="D67" s="114">
        <f>VLOOKUP(B:B,'Start List Kids'!C:F,4,FALSE)</f>
        <v>0</v>
      </c>
      <c r="E67" s="83"/>
      <c r="F67" s="84"/>
      <c r="G67" s="403"/>
      <c r="H67" s="85"/>
      <c r="I67" s="84"/>
      <c r="J67" s="84"/>
      <c r="K67" s="83"/>
      <c r="L67" s="84"/>
      <c r="M67" s="86"/>
      <c r="N67" s="83"/>
      <c r="O67" s="84"/>
      <c r="P67" s="86"/>
      <c r="Q67" s="83"/>
      <c r="R67" s="84"/>
      <c r="S67" s="403"/>
      <c r="T67" s="69">
        <f t="shared" si="13"/>
        <v>0</v>
      </c>
      <c r="U67" s="87">
        <f t="shared" si="14"/>
        <v>0</v>
      </c>
      <c r="V67" s="71">
        <f t="shared" si="15"/>
        <v>0</v>
      </c>
      <c r="W67" s="72">
        <f t="shared" si="3"/>
        <v>0</v>
      </c>
      <c r="X67" s="88">
        <f t="shared" si="16"/>
        <v>0</v>
      </c>
      <c r="Y67" s="74">
        <f t="shared" si="17"/>
        <v>0</v>
      </c>
      <c r="Z67" s="75">
        <f t="shared" si="18"/>
        <v>0</v>
      </c>
      <c r="AA67" s="89">
        <f t="shared" si="19"/>
        <v>0</v>
      </c>
      <c r="AB67" s="77">
        <f t="shared" si="20"/>
        <v>0</v>
      </c>
      <c r="AC67" s="210">
        <f t="shared" si="12"/>
        <v>0</v>
      </c>
      <c r="AD67" s="212">
        <f t="shared" si="10"/>
        <v>0</v>
      </c>
      <c r="AE67" s="82"/>
      <c r="AF67" s="50"/>
      <c r="AG67" s="94"/>
      <c r="AH67" s="209">
        <f t="shared" si="11"/>
        <v>0</v>
      </c>
      <c r="AI67" s="92">
        <v>62</v>
      </c>
    </row>
    <row r="68" spans="1:35" hidden="1" x14ac:dyDescent="0.35">
      <c r="A68" s="230"/>
      <c r="B68" s="82">
        <v>63</v>
      </c>
      <c r="C68" s="95">
        <f>VLOOKUP(B:B,'Start List Kids'!C:F,2,FALSE)</f>
        <v>0</v>
      </c>
      <c r="D68" s="114">
        <f>VLOOKUP(B:B,'Start List Kids'!C:F,4,FALSE)</f>
        <v>0</v>
      </c>
      <c r="E68" s="83"/>
      <c r="F68" s="84"/>
      <c r="G68" s="403"/>
      <c r="H68" s="85"/>
      <c r="I68" s="84"/>
      <c r="J68" s="84"/>
      <c r="K68" s="83"/>
      <c r="L68" s="84"/>
      <c r="M68" s="86"/>
      <c r="N68" s="83"/>
      <c r="O68" s="84"/>
      <c r="P68" s="86"/>
      <c r="Q68" s="83"/>
      <c r="R68" s="84"/>
      <c r="S68" s="403"/>
      <c r="T68" s="69">
        <f t="shared" si="13"/>
        <v>0</v>
      </c>
      <c r="U68" s="87">
        <f t="shared" si="14"/>
        <v>0</v>
      </c>
      <c r="V68" s="71">
        <f t="shared" si="15"/>
        <v>0</v>
      </c>
      <c r="W68" s="72">
        <f t="shared" si="3"/>
        <v>0</v>
      </c>
      <c r="X68" s="88">
        <f t="shared" si="16"/>
        <v>0</v>
      </c>
      <c r="Y68" s="74">
        <f t="shared" si="17"/>
        <v>0</v>
      </c>
      <c r="Z68" s="75">
        <f t="shared" si="18"/>
        <v>0</v>
      </c>
      <c r="AA68" s="89">
        <f t="shared" si="19"/>
        <v>0</v>
      </c>
      <c r="AB68" s="77">
        <f t="shared" si="20"/>
        <v>0</v>
      </c>
      <c r="AC68" s="210">
        <f t="shared" si="12"/>
        <v>0</v>
      </c>
      <c r="AD68" s="212">
        <f t="shared" si="10"/>
        <v>0</v>
      </c>
      <c r="AE68" s="82"/>
      <c r="AF68" s="50"/>
      <c r="AG68" s="94"/>
      <c r="AH68" s="209">
        <f t="shared" si="11"/>
        <v>0</v>
      </c>
      <c r="AI68" s="92">
        <v>63</v>
      </c>
    </row>
    <row r="69" spans="1:35" hidden="1" x14ac:dyDescent="0.35">
      <c r="A69" s="230"/>
      <c r="B69" s="82">
        <v>64</v>
      </c>
      <c r="C69" s="95">
        <f>VLOOKUP(B:B,'Start List Kids'!C:F,2,FALSE)</f>
        <v>0</v>
      </c>
      <c r="D69" s="114">
        <f>VLOOKUP(B:B,'Start List Kids'!C:F,4,FALSE)</f>
        <v>0</v>
      </c>
      <c r="E69" s="83"/>
      <c r="F69" s="84"/>
      <c r="G69" s="403"/>
      <c r="H69" s="85"/>
      <c r="I69" s="84"/>
      <c r="J69" s="84"/>
      <c r="K69" s="83"/>
      <c r="L69" s="84"/>
      <c r="M69" s="86"/>
      <c r="N69" s="83"/>
      <c r="O69" s="84"/>
      <c r="P69" s="86"/>
      <c r="Q69" s="83"/>
      <c r="R69" s="84"/>
      <c r="S69" s="403"/>
      <c r="T69" s="69">
        <f t="shared" si="13"/>
        <v>0</v>
      </c>
      <c r="U69" s="87">
        <f t="shared" si="14"/>
        <v>0</v>
      </c>
      <c r="V69" s="71">
        <f t="shared" si="15"/>
        <v>0</v>
      </c>
      <c r="W69" s="72">
        <f t="shared" si="3"/>
        <v>0</v>
      </c>
      <c r="X69" s="88">
        <f t="shared" si="16"/>
        <v>0</v>
      </c>
      <c r="Y69" s="74">
        <f t="shared" si="17"/>
        <v>0</v>
      </c>
      <c r="Z69" s="75">
        <f t="shared" si="18"/>
        <v>0</v>
      </c>
      <c r="AA69" s="89">
        <f t="shared" si="19"/>
        <v>0</v>
      </c>
      <c r="AB69" s="77">
        <f t="shared" si="20"/>
        <v>0</v>
      </c>
      <c r="AC69" s="210">
        <f t="shared" si="12"/>
        <v>0</v>
      </c>
      <c r="AD69" s="212">
        <f t="shared" si="10"/>
        <v>0</v>
      </c>
      <c r="AE69" s="82"/>
      <c r="AF69" s="50"/>
      <c r="AG69" s="94"/>
      <c r="AH69" s="209">
        <f t="shared" si="11"/>
        <v>0</v>
      </c>
      <c r="AI69" s="92">
        <v>64</v>
      </c>
    </row>
    <row r="70" spans="1:35" hidden="1" x14ac:dyDescent="0.35">
      <c r="A70" s="230"/>
      <c r="B70" s="82">
        <v>65</v>
      </c>
      <c r="C70" s="95">
        <f>VLOOKUP(B:B,'Start List Kids'!C:F,2,FALSE)</f>
        <v>0</v>
      </c>
      <c r="D70" s="114">
        <f>VLOOKUP(B:B,'Start List Kids'!C:F,4,FALSE)</f>
        <v>0</v>
      </c>
      <c r="E70" s="83"/>
      <c r="F70" s="84"/>
      <c r="G70" s="403"/>
      <c r="H70" s="85"/>
      <c r="I70" s="84"/>
      <c r="J70" s="84"/>
      <c r="K70" s="83"/>
      <c r="L70" s="84"/>
      <c r="M70" s="86"/>
      <c r="N70" s="83"/>
      <c r="O70" s="84"/>
      <c r="P70" s="86"/>
      <c r="Q70" s="83"/>
      <c r="R70" s="84"/>
      <c r="S70" s="403"/>
      <c r="T70" s="69">
        <f t="shared" ref="T70:T90" si="21">MAX(E70,H70,K70,N70,Q70)</f>
        <v>0</v>
      </c>
      <c r="U70" s="87">
        <f t="shared" ref="U70:U90" si="22">MIN(E70,H70,K70,N70,Q70)</f>
        <v>0</v>
      </c>
      <c r="V70" s="71">
        <f t="shared" ref="V70:V90" si="23">(SUM(E70,H70,K70,N70,Q70)-T70-U70)/3</f>
        <v>0</v>
      </c>
      <c r="W70" s="72">
        <f t="shared" si="3"/>
        <v>0</v>
      </c>
      <c r="X70" s="88">
        <f t="shared" ref="X70:X90" si="24">MIN(F70,I70,L70,O70,R70)</f>
        <v>0</v>
      </c>
      <c r="Y70" s="74">
        <f t="shared" ref="Y70:Y90" si="25">(SUM(F70,I70,L70,O70,R70)-W70-X70)/3</f>
        <v>0</v>
      </c>
      <c r="Z70" s="75">
        <f t="shared" ref="Z70:Z90" si="26">MAX(G70,J70,M70,P70,S70)</f>
        <v>0</v>
      </c>
      <c r="AA70" s="89">
        <f t="shared" ref="AA70:AA90" si="27">MIN(G70,J70,M70,P70,S70)</f>
        <v>0</v>
      </c>
      <c r="AB70" s="77">
        <f t="shared" ref="AB70:AB90" si="28">(SUM(G70,J70,M70,P70,S70)-Z70-AA70)/3</f>
        <v>0</v>
      </c>
      <c r="AC70" s="210">
        <f t="shared" si="12"/>
        <v>0</v>
      </c>
      <c r="AD70" s="212">
        <f t="shared" si="10"/>
        <v>0</v>
      </c>
      <c r="AE70" s="82"/>
      <c r="AF70" s="50"/>
      <c r="AG70" s="94"/>
      <c r="AH70" s="209">
        <f t="shared" si="11"/>
        <v>0</v>
      </c>
      <c r="AI70" s="92">
        <v>65</v>
      </c>
    </row>
    <row r="71" spans="1:35" hidden="1" x14ac:dyDescent="0.35">
      <c r="A71" s="230"/>
      <c r="B71" s="82">
        <v>66</v>
      </c>
      <c r="C71" s="95">
        <f>VLOOKUP(B:B,'Start List Kids'!C:F,2,FALSE)</f>
        <v>0</v>
      </c>
      <c r="D71" s="114">
        <f>VLOOKUP(B:B,'Start List Kids'!C:F,4,FALSE)</f>
        <v>0</v>
      </c>
      <c r="E71" s="83"/>
      <c r="F71" s="84"/>
      <c r="G71" s="403"/>
      <c r="H71" s="85"/>
      <c r="I71" s="84"/>
      <c r="J71" s="84"/>
      <c r="K71" s="83"/>
      <c r="L71" s="84"/>
      <c r="M71" s="86"/>
      <c r="N71" s="83"/>
      <c r="O71" s="84"/>
      <c r="P71" s="86"/>
      <c r="Q71" s="83"/>
      <c r="R71" s="84"/>
      <c r="S71" s="403"/>
      <c r="T71" s="69">
        <f t="shared" si="21"/>
        <v>0</v>
      </c>
      <c r="U71" s="87">
        <f t="shared" si="22"/>
        <v>0</v>
      </c>
      <c r="V71" s="71">
        <f t="shared" si="23"/>
        <v>0</v>
      </c>
      <c r="W71" s="72">
        <f t="shared" ref="W71:W134" si="29">MAX(F71,I71,L71,O71,R71)</f>
        <v>0</v>
      </c>
      <c r="X71" s="88">
        <f t="shared" si="24"/>
        <v>0</v>
      </c>
      <c r="Y71" s="74">
        <f t="shared" si="25"/>
        <v>0</v>
      </c>
      <c r="Z71" s="75">
        <f t="shared" si="26"/>
        <v>0</v>
      </c>
      <c r="AA71" s="89">
        <f t="shared" si="27"/>
        <v>0</v>
      </c>
      <c r="AB71" s="77">
        <f t="shared" si="28"/>
        <v>0</v>
      </c>
      <c r="AC71" s="210">
        <f t="shared" ref="AC71:AC90" si="30">AVERAGE(V71,Y71,AB71)</f>
        <v>0</v>
      </c>
      <c r="AD71" s="212">
        <f t="shared" si="10"/>
        <v>0</v>
      </c>
      <c r="AE71" s="82"/>
      <c r="AF71" s="50"/>
      <c r="AG71" s="94"/>
      <c r="AH71" s="209">
        <f t="shared" ref="AH71:AH90" si="31">AD71+AE71+AF71+AG71</f>
        <v>0</v>
      </c>
      <c r="AI71" s="92">
        <v>66</v>
      </c>
    </row>
    <row r="72" spans="1:35" hidden="1" x14ac:dyDescent="0.35">
      <c r="A72" s="230"/>
      <c r="B72" s="82">
        <v>67</v>
      </c>
      <c r="C72" s="95">
        <f>VLOOKUP(B:B,'Start List Kids'!C:F,2,FALSE)</f>
        <v>0</v>
      </c>
      <c r="D72" s="114">
        <f>VLOOKUP(B:B,'Start List Kids'!C:F,4,FALSE)</f>
        <v>0</v>
      </c>
      <c r="E72" s="83"/>
      <c r="F72" s="84"/>
      <c r="G72" s="403"/>
      <c r="H72" s="85"/>
      <c r="I72" s="84"/>
      <c r="J72" s="84"/>
      <c r="K72" s="83"/>
      <c r="L72" s="84"/>
      <c r="M72" s="86"/>
      <c r="N72" s="83"/>
      <c r="O72" s="84"/>
      <c r="P72" s="86"/>
      <c r="Q72" s="83"/>
      <c r="R72" s="84"/>
      <c r="S72" s="403"/>
      <c r="T72" s="69">
        <f t="shared" si="21"/>
        <v>0</v>
      </c>
      <c r="U72" s="87">
        <f t="shared" si="22"/>
        <v>0</v>
      </c>
      <c r="V72" s="71">
        <f t="shared" si="23"/>
        <v>0</v>
      </c>
      <c r="W72" s="72">
        <f t="shared" si="29"/>
        <v>0</v>
      </c>
      <c r="X72" s="88">
        <f t="shared" si="24"/>
        <v>0</v>
      </c>
      <c r="Y72" s="74">
        <f t="shared" si="25"/>
        <v>0</v>
      </c>
      <c r="Z72" s="75">
        <f t="shared" si="26"/>
        <v>0</v>
      </c>
      <c r="AA72" s="89">
        <f t="shared" si="27"/>
        <v>0</v>
      </c>
      <c r="AB72" s="77">
        <f t="shared" si="28"/>
        <v>0</v>
      </c>
      <c r="AC72" s="210">
        <f t="shared" si="30"/>
        <v>0</v>
      </c>
      <c r="AD72" s="212">
        <f t="shared" ref="AD72:AD135" si="32">AC72/$AD$5</f>
        <v>0</v>
      </c>
      <c r="AE72" s="82"/>
      <c r="AF72" s="50"/>
      <c r="AG72" s="94"/>
      <c r="AH72" s="209">
        <f t="shared" si="31"/>
        <v>0</v>
      </c>
      <c r="AI72" s="92">
        <v>67</v>
      </c>
    </row>
    <row r="73" spans="1:35" hidden="1" x14ac:dyDescent="0.35">
      <c r="A73" s="230"/>
      <c r="B73" s="82">
        <v>68</v>
      </c>
      <c r="C73" s="95">
        <f>VLOOKUP(B:B,'Start List Kids'!C:F,2,FALSE)</f>
        <v>0</v>
      </c>
      <c r="D73" s="114">
        <f>VLOOKUP(B:B,'Start List Kids'!C:F,4,FALSE)</f>
        <v>0</v>
      </c>
      <c r="E73" s="83"/>
      <c r="F73" s="84"/>
      <c r="G73" s="403"/>
      <c r="H73" s="85"/>
      <c r="I73" s="84"/>
      <c r="J73" s="84"/>
      <c r="K73" s="83"/>
      <c r="L73" s="84"/>
      <c r="M73" s="86"/>
      <c r="N73" s="83"/>
      <c r="O73" s="84"/>
      <c r="P73" s="86"/>
      <c r="Q73" s="83"/>
      <c r="R73" s="84"/>
      <c r="S73" s="403"/>
      <c r="T73" s="69">
        <f t="shared" si="21"/>
        <v>0</v>
      </c>
      <c r="U73" s="87">
        <f t="shared" si="22"/>
        <v>0</v>
      </c>
      <c r="V73" s="71">
        <f t="shared" si="23"/>
        <v>0</v>
      </c>
      <c r="W73" s="72">
        <f t="shared" si="29"/>
        <v>0</v>
      </c>
      <c r="X73" s="88">
        <f t="shared" si="24"/>
        <v>0</v>
      </c>
      <c r="Y73" s="74">
        <f t="shared" si="25"/>
        <v>0</v>
      </c>
      <c r="Z73" s="75">
        <f t="shared" si="26"/>
        <v>0</v>
      </c>
      <c r="AA73" s="89">
        <f t="shared" si="27"/>
        <v>0</v>
      </c>
      <c r="AB73" s="77">
        <f t="shared" si="28"/>
        <v>0</v>
      </c>
      <c r="AC73" s="210">
        <f t="shared" si="30"/>
        <v>0</v>
      </c>
      <c r="AD73" s="212">
        <f t="shared" si="32"/>
        <v>0</v>
      </c>
      <c r="AE73" s="82"/>
      <c r="AF73" s="50"/>
      <c r="AG73" s="94"/>
      <c r="AH73" s="209">
        <f t="shared" si="31"/>
        <v>0</v>
      </c>
      <c r="AI73" s="92">
        <v>68</v>
      </c>
    </row>
    <row r="74" spans="1:35" hidden="1" x14ac:dyDescent="0.35">
      <c r="A74" s="230"/>
      <c r="B74" s="82">
        <v>69</v>
      </c>
      <c r="C74" s="95">
        <f>VLOOKUP(B:B,'Start List Kids'!C:F,2,FALSE)</f>
        <v>0</v>
      </c>
      <c r="D74" s="114">
        <f>VLOOKUP(B:B,'Start List Kids'!C:F,4,FALSE)</f>
        <v>0</v>
      </c>
      <c r="E74" s="83"/>
      <c r="F74" s="84"/>
      <c r="G74" s="403"/>
      <c r="H74" s="85"/>
      <c r="I74" s="84"/>
      <c r="J74" s="84"/>
      <c r="K74" s="83"/>
      <c r="L74" s="84"/>
      <c r="M74" s="86"/>
      <c r="N74" s="83"/>
      <c r="O74" s="84"/>
      <c r="P74" s="86"/>
      <c r="Q74" s="83"/>
      <c r="R74" s="84"/>
      <c r="S74" s="403"/>
      <c r="T74" s="69">
        <f t="shared" si="21"/>
        <v>0</v>
      </c>
      <c r="U74" s="87">
        <f t="shared" si="22"/>
        <v>0</v>
      </c>
      <c r="V74" s="71">
        <f t="shared" si="23"/>
        <v>0</v>
      </c>
      <c r="W74" s="72">
        <f t="shared" si="29"/>
        <v>0</v>
      </c>
      <c r="X74" s="88">
        <f t="shared" si="24"/>
        <v>0</v>
      </c>
      <c r="Y74" s="74">
        <f t="shared" si="25"/>
        <v>0</v>
      </c>
      <c r="Z74" s="75">
        <f t="shared" si="26"/>
        <v>0</v>
      </c>
      <c r="AA74" s="89">
        <f t="shared" si="27"/>
        <v>0</v>
      </c>
      <c r="AB74" s="77">
        <f t="shared" si="28"/>
        <v>0</v>
      </c>
      <c r="AC74" s="210">
        <f t="shared" si="30"/>
        <v>0</v>
      </c>
      <c r="AD74" s="212">
        <f t="shared" si="32"/>
        <v>0</v>
      </c>
      <c r="AE74" s="82"/>
      <c r="AF74" s="50"/>
      <c r="AG74" s="94"/>
      <c r="AH74" s="209">
        <f t="shared" si="31"/>
        <v>0</v>
      </c>
      <c r="AI74" s="92">
        <v>69</v>
      </c>
    </row>
    <row r="75" spans="1:35" hidden="1" x14ac:dyDescent="0.35">
      <c r="A75" s="230"/>
      <c r="B75" s="82">
        <v>70</v>
      </c>
      <c r="C75" s="95">
        <f>VLOOKUP(B:B,'Start List Kids'!C:F,2,FALSE)</f>
        <v>0</v>
      </c>
      <c r="D75" s="114">
        <f>VLOOKUP(B:B,'Start List Kids'!C:F,4,FALSE)</f>
        <v>0</v>
      </c>
      <c r="E75" s="83"/>
      <c r="F75" s="84"/>
      <c r="G75" s="403"/>
      <c r="H75" s="85"/>
      <c r="I75" s="84"/>
      <c r="J75" s="84"/>
      <c r="K75" s="83"/>
      <c r="L75" s="84"/>
      <c r="M75" s="86"/>
      <c r="N75" s="83"/>
      <c r="O75" s="84"/>
      <c r="P75" s="86"/>
      <c r="Q75" s="83"/>
      <c r="R75" s="84"/>
      <c r="S75" s="403"/>
      <c r="T75" s="69">
        <f t="shared" si="21"/>
        <v>0</v>
      </c>
      <c r="U75" s="87">
        <f t="shared" si="22"/>
        <v>0</v>
      </c>
      <c r="V75" s="71">
        <f t="shared" si="23"/>
        <v>0</v>
      </c>
      <c r="W75" s="72">
        <f t="shared" si="29"/>
        <v>0</v>
      </c>
      <c r="X75" s="88">
        <f t="shared" si="24"/>
        <v>0</v>
      </c>
      <c r="Y75" s="74">
        <f t="shared" si="25"/>
        <v>0</v>
      </c>
      <c r="Z75" s="75">
        <f t="shared" si="26"/>
        <v>0</v>
      </c>
      <c r="AA75" s="89">
        <f t="shared" si="27"/>
        <v>0</v>
      </c>
      <c r="AB75" s="77">
        <f t="shared" si="28"/>
        <v>0</v>
      </c>
      <c r="AC75" s="210">
        <f t="shared" si="30"/>
        <v>0</v>
      </c>
      <c r="AD75" s="212">
        <f t="shared" si="32"/>
        <v>0</v>
      </c>
      <c r="AE75" s="82"/>
      <c r="AF75" s="50"/>
      <c r="AG75" s="94"/>
      <c r="AH75" s="209">
        <f t="shared" si="31"/>
        <v>0</v>
      </c>
      <c r="AI75" s="92">
        <v>70</v>
      </c>
    </row>
    <row r="76" spans="1:35" hidden="1" x14ac:dyDescent="0.35">
      <c r="A76" s="230"/>
      <c r="B76" s="82">
        <v>71</v>
      </c>
      <c r="C76" s="95">
        <f>VLOOKUP(B:B,'Start List Kids'!C:F,2,FALSE)</f>
        <v>0</v>
      </c>
      <c r="D76" s="114">
        <f>VLOOKUP(B:B,'Start List Kids'!C:F,4,FALSE)</f>
        <v>0</v>
      </c>
      <c r="E76" s="83"/>
      <c r="F76" s="84"/>
      <c r="G76" s="403"/>
      <c r="H76" s="85"/>
      <c r="I76" s="84"/>
      <c r="J76" s="84"/>
      <c r="K76" s="83"/>
      <c r="L76" s="84"/>
      <c r="M76" s="86"/>
      <c r="N76" s="83"/>
      <c r="O76" s="84"/>
      <c r="P76" s="86"/>
      <c r="Q76" s="83"/>
      <c r="R76" s="84"/>
      <c r="S76" s="403"/>
      <c r="T76" s="69">
        <f t="shared" si="21"/>
        <v>0</v>
      </c>
      <c r="U76" s="87">
        <f t="shared" si="22"/>
        <v>0</v>
      </c>
      <c r="V76" s="71">
        <f t="shared" si="23"/>
        <v>0</v>
      </c>
      <c r="W76" s="72">
        <f t="shared" si="29"/>
        <v>0</v>
      </c>
      <c r="X76" s="88">
        <f t="shared" si="24"/>
        <v>0</v>
      </c>
      <c r="Y76" s="74">
        <f t="shared" si="25"/>
        <v>0</v>
      </c>
      <c r="Z76" s="75">
        <f t="shared" si="26"/>
        <v>0</v>
      </c>
      <c r="AA76" s="89">
        <f t="shared" si="27"/>
        <v>0</v>
      </c>
      <c r="AB76" s="77">
        <f t="shared" si="28"/>
        <v>0</v>
      </c>
      <c r="AC76" s="210">
        <f t="shared" si="30"/>
        <v>0</v>
      </c>
      <c r="AD76" s="212">
        <f t="shared" si="32"/>
        <v>0</v>
      </c>
      <c r="AE76" s="82"/>
      <c r="AF76" s="50"/>
      <c r="AG76" s="94"/>
      <c r="AH76" s="209">
        <f t="shared" si="31"/>
        <v>0</v>
      </c>
      <c r="AI76" s="92">
        <v>71</v>
      </c>
    </row>
    <row r="77" spans="1:35" hidden="1" x14ac:dyDescent="0.35">
      <c r="A77" s="230"/>
      <c r="B77" s="82">
        <v>72</v>
      </c>
      <c r="C77" s="95">
        <f>VLOOKUP(B:B,'Start List Kids'!C:F,2,FALSE)</f>
        <v>0</v>
      </c>
      <c r="D77" s="114">
        <f>VLOOKUP(B:B,'Start List Kids'!C:F,4,FALSE)</f>
        <v>0</v>
      </c>
      <c r="E77" s="83"/>
      <c r="F77" s="84"/>
      <c r="G77" s="403"/>
      <c r="H77" s="85"/>
      <c r="I77" s="84"/>
      <c r="J77" s="84"/>
      <c r="K77" s="83"/>
      <c r="L77" s="84"/>
      <c r="M77" s="86"/>
      <c r="N77" s="83"/>
      <c r="O77" s="84"/>
      <c r="P77" s="86"/>
      <c r="Q77" s="83"/>
      <c r="R77" s="84"/>
      <c r="S77" s="403"/>
      <c r="T77" s="69">
        <f t="shared" si="21"/>
        <v>0</v>
      </c>
      <c r="U77" s="87">
        <f t="shared" si="22"/>
        <v>0</v>
      </c>
      <c r="V77" s="71">
        <f t="shared" si="23"/>
        <v>0</v>
      </c>
      <c r="W77" s="72">
        <f t="shared" si="29"/>
        <v>0</v>
      </c>
      <c r="X77" s="88">
        <f t="shared" si="24"/>
        <v>0</v>
      </c>
      <c r="Y77" s="74">
        <f t="shared" si="25"/>
        <v>0</v>
      </c>
      <c r="Z77" s="75">
        <f t="shared" si="26"/>
        <v>0</v>
      </c>
      <c r="AA77" s="89">
        <f t="shared" si="27"/>
        <v>0</v>
      </c>
      <c r="AB77" s="77">
        <f t="shared" si="28"/>
        <v>0</v>
      </c>
      <c r="AC77" s="210">
        <f t="shared" si="30"/>
        <v>0</v>
      </c>
      <c r="AD77" s="212">
        <f t="shared" si="32"/>
        <v>0</v>
      </c>
      <c r="AE77" s="82"/>
      <c r="AF77" s="50"/>
      <c r="AG77" s="94"/>
      <c r="AH77" s="209">
        <f t="shared" si="31"/>
        <v>0</v>
      </c>
      <c r="AI77" s="92">
        <v>72</v>
      </c>
    </row>
    <row r="78" spans="1:35" hidden="1" x14ac:dyDescent="0.35">
      <c r="A78" s="230"/>
      <c r="B78" s="82">
        <v>73</v>
      </c>
      <c r="C78" s="95">
        <f>VLOOKUP(B:B,'Start List Kids'!C:F,2,FALSE)</f>
        <v>0</v>
      </c>
      <c r="D78" s="114">
        <f>VLOOKUP(B:B,'Start List Kids'!C:F,4,FALSE)</f>
        <v>0</v>
      </c>
      <c r="E78" s="83"/>
      <c r="F78" s="84"/>
      <c r="G78" s="403"/>
      <c r="H78" s="85"/>
      <c r="I78" s="84"/>
      <c r="J78" s="84"/>
      <c r="K78" s="83"/>
      <c r="L78" s="84"/>
      <c r="M78" s="86"/>
      <c r="N78" s="83"/>
      <c r="O78" s="84"/>
      <c r="P78" s="86"/>
      <c r="Q78" s="83"/>
      <c r="R78" s="84"/>
      <c r="S78" s="403"/>
      <c r="T78" s="69">
        <f t="shared" si="21"/>
        <v>0</v>
      </c>
      <c r="U78" s="87">
        <f t="shared" si="22"/>
        <v>0</v>
      </c>
      <c r="V78" s="71">
        <f t="shared" si="23"/>
        <v>0</v>
      </c>
      <c r="W78" s="72">
        <f t="shared" si="29"/>
        <v>0</v>
      </c>
      <c r="X78" s="88">
        <f t="shared" si="24"/>
        <v>0</v>
      </c>
      <c r="Y78" s="74">
        <f t="shared" si="25"/>
        <v>0</v>
      </c>
      <c r="Z78" s="75">
        <f t="shared" si="26"/>
        <v>0</v>
      </c>
      <c r="AA78" s="89">
        <f t="shared" si="27"/>
        <v>0</v>
      </c>
      <c r="AB78" s="77">
        <f t="shared" si="28"/>
        <v>0</v>
      </c>
      <c r="AC78" s="210">
        <f t="shared" si="30"/>
        <v>0</v>
      </c>
      <c r="AD78" s="212">
        <f t="shared" si="32"/>
        <v>0</v>
      </c>
      <c r="AE78" s="82"/>
      <c r="AF78" s="50"/>
      <c r="AG78" s="94"/>
      <c r="AH78" s="209">
        <f t="shared" si="31"/>
        <v>0</v>
      </c>
      <c r="AI78" s="92">
        <v>73</v>
      </c>
    </row>
    <row r="79" spans="1:35" hidden="1" x14ac:dyDescent="0.35">
      <c r="A79" s="230"/>
      <c r="B79" s="82">
        <v>74</v>
      </c>
      <c r="C79" s="95">
        <f>VLOOKUP(B:B,'Start List Kids'!C:F,2,FALSE)</f>
        <v>0</v>
      </c>
      <c r="D79" s="114">
        <f>VLOOKUP(B:B,'Start List Kids'!C:F,4,FALSE)</f>
        <v>0</v>
      </c>
      <c r="E79" s="83"/>
      <c r="F79" s="84"/>
      <c r="G79" s="403"/>
      <c r="H79" s="85"/>
      <c r="I79" s="84"/>
      <c r="J79" s="84"/>
      <c r="K79" s="83"/>
      <c r="L79" s="84"/>
      <c r="M79" s="86"/>
      <c r="N79" s="83"/>
      <c r="O79" s="84"/>
      <c r="P79" s="86"/>
      <c r="Q79" s="83"/>
      <c r="R79" s="84"/>
      <c r="S79" s="403"/>
      <c r="T79" s="69">
        <f t="shared" si="21"/>
        <v>0</v>
      </c>
      <c r="U79" s="87">
        <f t="shared" si="22"/>
        <v>0</v>
      </c>
      <c r="V79" s="71">
        <f t="shared" si="23"/>
        <v>0</v>
      </c>
      <c r="W79" s="72">
        <f t="shared" si="29"/>
        <v>0</v>
      </c>
      <c r="X79" s="88">
        <f t="shared" si="24"/>
        <v>0</v>
      </c>
      <c r="Y79" s="74">
        <f t="shared" si="25"/>
        <v>0</v>
      </c>
      <c r="Z79" s="75">
        <f t="shared" si="26"/>
        <v>0</v>
      </c>
      <c r="AA79" s="89">
        <f t="shared" si="27"/>
        <v>0</v>
      </c>
      <c r="AB79" s="77">
        <f t="shared" si="28"/>
        <v>0</v>
      </c>
      <c r="AC79" s="210">
        <f t="shared" si="30"/>
        <v>0</v>
      </c>
      <c r="AD79" s="212">
        <f t="shared" si="32"/>
        <v>0</v>
      </c>
      <c r="AE79" s="82"/>
      <c r="AF79" s="50"/>
      <c r="AG79" s="94"/>
      <c r="AH79" s="209">
        <f t="shared" si="31"/>
        <v>0</v>
      </c>
      <c r="AI79" s="92">
        <v>74</v>
      </c>
    </row>
    <row r="80" spans="1:35" hidden="1" x14ac:dyDescent="0.35">
      <c r="A80" s="230"/>
      <c r="B80" s="82">
        <v>75</v>
      </c>
      <c r="C80" s="95">
        <f>VLOOKUP(B:B,'Start List Kids'!C:F,2,FALSE)</f>
        <v>0</v>
      </c>
      <c r="D80" s="114">
        <f>VLOOKUP(B:B,'Start List Kids'!C:F,4,FALSE)</f>
        <v>0</v>
      </c>
      <c r="E80" s="83"/>
      <c r="F80" s="84"/>
      <c r="G80" s="403"/>
      <c r="H80" s="85"/>
      <c r="I80" s="84"/>
      <c r="J80" s="84"/>
      <c r="K80" s="83"/>
      <c r="L80" s="84"/>
      <c r="M80" s="86"/>
      <c r="N80" s="83"/>
      <c r="O80" s="84"/>
      <c r="P80" s="86"/>
      <c r="Q80" s="83"/>
      <c r="R80" s="84"/>
      <c r="S80" s="403"/>
      <c r="T80" s="69">
        <f t="shared" si="21"/>
        <v>0</v>
      </c>
      <c r="U80" s="87">
        <f t="shared" si="22"/>
        <v>0</v>
      </c>
      <c r="V80" s="71">
        <f t="shared" si="23"/>
        <v>0</v>
      </c>
      <c r="W80" s="72">
        <f t="shared" si="29"/>
        <v>0</v>
      </c>
      <c r="X80" s="88">
        <f t="shared" si="24"/>
        <v>0</v>
      </c>
      <c r="Y80" s="74">
        <f t="shared" si="25"/>
        <v>0</v>
      </c>
      <c r="Z80" s="75">
        <f t="shared" si="26"/>
        <v>0</v>
      </c>
      <c r="AA80" s="89">
        <f t="shared" si="27"/>
        <v>0</v>
      </c>
      <c r="AB80" s="77">
        <f t="shared" si="28"/>
        <v>0</v>
      </c>
      <c r="AC80" s="210">
        <f t="shared" si="30"/>
        <v>0</v>
      </c>
      <c r="AD80" s="212">
        <f t="shared" si="32"/>
        <v>0</v>
      </c>
      <c r="AE80" s="82"/>
      <c r="AF80" s="50"/>
      <c r="AG80" s="94"/>
      <c r="AH80" s="209">
        <f t="shared" si="31"/>
        <v>0</v>
      </c>
      <c r="AI80" s="92">
        <v>75</v>
      </c>
    </row>
    <row r="81" spans="1:35" hidden="1" x14ac:dyDescent="0.35">
      <c r="A81" s="230"/>
      <c r="B81" s="82">
        <v>76</v>
      </c>
      <c r="C81" s="95">
        <f>VLOOKUP(B:B,'Start List Kids'!C:F,2,FALSE)</f>
        <v>0</v>
      </c>
      <c r="D81" s="114">
        <f>VLOOKUP(B:B,'Start List Kids'!C:F,4,FALSE)</f>
        <v>0</v>
      </c>
      <c r="E81" s="83"/>
      <c r="F81" s="84"/>
      <c r="G81" s="403"/>
      <c r="H81" s="85"/>
      <c r="I81" s="84"/>
      <c r="J81" s="84"/>
      <c r="K81" s="83"/>
      <c r="L81" s="84"/>
      <c r="M81" s="86"/>
      <c r="N81" s="83"/>
      <c r="O81" s="84"/>
      <c r="P81" s="86"/>
      <c r="Q81" s="83"/>
      <c r="R81" s="84"/>
      <c r="S81" s="403"/>
      <c r="T81" s="69">
        <f t="shared" si="21"/>
        <v>0</v>
      </c>
      <c r="U81" s="87">
        <f t="shared" si="22"/>
        <v>0</v>
      </c>
      <c r="V81" s="71">
        <f t="shared" si="23"/>
        <v>0</v>
      </c>
      <c r="W81" s="72">
        <f t="shared" si="29"/>
        <v>0</v>
      </c>
      <c r="X81" s="88">
        <f t="shared" si="24"/>
        <v>0</v>
      </c>
      <c r="Y81" s="74">
        <f t="shared" si="25"/>
        <v>0</v>
      </c>
      <c r="Z81" s="75">
        <f t="shared" si="26"/>
        <v>0</v>
      </c>
      <c r="AA81" s="89">
        <f t="shared" si="27"/>
        <v>0</v>
      </c>
      <c r="AB81" s="77">
        <f t="shared" si="28"/>
        <v>0</v>
      </c>
      <c r="AC81" s="210">
        <f t="shared" si="30"/>
        <v>0</v>
      </c>
      <c r="AD81" s="212">
        <f t="shared" si="32"/>
        <v>0</v>
      </c>
      <c r="AE81" s="82"/>
      <c r="AF81" s="50"/>
      <c r="AG81" s="94"/>
      <c r="AH81" s="209">
        <f t="shared" si="31"/>
        <v>0</v>
      </c>
      <c r="AI81" s="92">
        <v>76</v>
      </c>
    </row>
    <row r="82" spans="1:35" hidden="1" x14ac:dyDescent="0.35">
      <c r="A82" s="230"/>
      <c r="B82" s="82">
        <v>77</v>
      </c>
      <c r="C82" s="95">
        <f>VLOOKUP(B:B,'Start List Kids'!C:F,2,FALSE)</f>
        <v>0</v>
      </c>
      <c r="D82" s="114">
        <f>VLOOKUP(B:B,'Start List Kids'!C:F,4,FALSE)</f>
        <v>0</v>
      </c>
      <c r="E82" s="83"/>
      <c r="F82" s="84"/>
      <c r="G82" s="403"/>
      <c r="H82" s="85"/>
      <c r="I82" s="84"/>
      <c r="J82" s="84"/>
      <c r="K82" s="83"/>
      <c r="L82" s="84"/>
      <c r="M82" s="86"/>
      <c r="N82" s="83"/>
      <c r="O82" s="84"/>
      <c r="P82" s="86"/>
      <c r="Q82" s="83"/>
      <c r="R82" s="84"/>
      <c r="S82" s="403"/>
      <c r="T82" s="69">
        <f t="shared" si="21"/>
        <v>0</v>
      </c>
      <c r="U82" s="87">
        <f t="shared" si="22"/>
        <v>0</v>
      </c>
      <c r="V82" s="71">
        <f t="shared" si="23"/>
        <v>0</v>
      </c>
      <c r="W82" s="72">
        <f t="shared" si="29"/>
        <v>0</v>
      </c>
      <c r="X82" s="88">
        <f t="shared" si="24"/>
        <v>0</v>
      </c>
      <c r="Y82" s="74">
        <f t="shared" si="25"/>
        <v>0</v>
      </c>
      <c r="Z82" s="75">
        <f t="shared" si="26"/>
        <v>0</v>
      </c>
      <c r="AA82" s="89">
        <f t="shared" si="27"/>
        <v>0</v>
      </c>
      <c r="AB82" s="77">
        <f t="shared" si="28"/>
        <v>0</v>
      </c>
      <c r="AC82" s="210">
        <f t="shared" si="30"/>
        <v>0</v>
      </c>
      <c r="AD82" s="212">
        <f t="shared" si="32"/>
        <v>0</v>
      </c>
      <c r="AE82" s="82"/>
      <c r="AF82" s="50"/>
      <c r="AG82" s="94"/>
      <c r="AH82" s="209">
        <f t="shared" si="31"/>
        <v>0</v>
      </c>
      <c r="AI82" s="92">
        <v>77</v>
      </c>
    </row>
    <row r="83" spans="1:35" hidden="1" x14ac:dyDescent="0.35">
      <c r="A83" s="230"/>
      <c r="B83" s="82">
        <v>78</v>
      </c>
      <c r="C83" s="95">
        <f>VLOOKUP(B:B,'Start List Kids'!C:F,2,FALSE)</f>
        <v>0</v>
      </c>
      <c r="D83" s="114">
        <f>VLOOKUP(B:B,'Start List Kids'!C:F,4,FALSE)</f>
        <v>0</v>
      </c>
      <c r="E83" s="83"/>
      <c r="F83" s="84"/>
      <c r="G83" s="403"/>
      <c r="H83" s="85"/>
      <c r="I83" s="84"/>
      <c r="J83" s="84"/>
      <c r="K83" s="83"/>
      <c r="L83" s="84"/>
      <c r="M83" s="86"/>
      <c r="N83" s="83"/>
      <c r="O83" s="84"/>
      <c r="P83" s="86"/>
      <c r="Q83" s="83"/>
      <c r="R83" s="84"/>
      <c r="S83" s="403"/>
      <c r="T83" s="69">
        <f t="shared" si="21"/>
        <v>0</v>
      </c>
      <c r="U83" s="87">
        <f t="shared" si="22"/>
        <v>0</v>
      </c>
      <c r="V83" s="71">
        <f t="shared" si="23"/>
        <v>0</v>
      </c>
      <c r="W83" s="72">
        <f t="shared" si="29"/>
        <v>0</v>
      </c>
      <c r="X83" s="88">
        <f t="shared" si="24"/>
        <v>0</v>
      </c>
      <c r="Y83" s="74">
        <f t="shared" si="25"/>
        <v>0</v>
      </c>
      <c r="Z83" s="75">
        <f t="shared" si="26"/>
        <v>0</v>
      </c>
      <c r="AA83" s="89">
        <f t="shared" si="27"/>
        <v>0</v>
      </c>
      <c r="AB83" s="77">
        <f t="shared" si="28"/>
        <v>0</v>
      </c>
      <c r="AC83" s="210">
        <f t="shared" si="30"/>
        <v>0</v>
      </c>
      <c r="AD83" s="212">
        <f t="shared" si="32"/>
        <v>0</v>
      </c>
      <c r="AE83" s="82"/>
      <c r="AF83" s="50"/>
      <c r="AG83" s="94"/>
      <c r="AH83" s="209">
        <f t="shared" si="31"/>
        <v>0</v>
      </c>
      <c r="AI83" s="92">
        <v>78</v>
      </c>
    </row>
    <row r="84" spans="1:35" hidden="1" x14ac:dyDescent="0.35">
      <c r="A84" s="230"/>
      <c r="B84" s="82">
        <v>79</v>
      </c>
      <c r="C84" s="95">
        <f>VLOOKUP(B:B,'Start List Kids'!C:F,2,FALSE)</f>
        <v>0</v>
      </c>
      <c r="D84" s="114">
        <f>VLOOKUP(B:B,'Start List Kids'!C:F,4,FALSE)</f>
        <v>0</v>
      </c>
      <c r="E84" s="83"/>
      <c r="F84" s="84"/>
      <c r="G84" s="403"/>
      <c r="H84" s="85"/>
      <c r="I84" s="84"/>
      <c r="J84" s="84"/>
      <c r="K84" s="83"/>
      <c r="L84" s="84"/>
      <c r="M84" s="86"/>
      <c r="N84" s="83"/>
      <c r="O84" s="84"/>
      <c r="P84" s="86"/>
      <c r="Q84" s="83"/>
      <c r="R84" s="84"/>
      <c r="S84" s="403"/>
      <c r="T84" s="69">
        <f t="shared" si="21"/>
        <v>0</v>
      </c>
      <c r="U84" s="87">
        <f t="shared" si="22"/>
        <v>0</v>
      </c>
      <c r="V84" s="71">
        <f t="shared" si="23"/>
        <v>0</v>
      </c>
      <c r="W84" s="72">
        <f t="shared" si="29"/>
        <v>0</v>
      </c>
      <c r="X84" s="88">
        <f t="shared" si="24"/>
        <v>0</v>
      </c>
      <c r="Y84" s="74">
        <f t="shared" si="25"/>
        <v>0</v>
      </c>
      <c r="Z84" s="75">
        <f t="shared" si="26"/>
        <v>0</v>
      </c>
      <c r="AA84" s="89">
        <f t="shared" si="27"/>
        <v>0</v>
      </c>
      <c r="AB84" s="77">
        <f t="shared" si="28"/>
        <v>0</v>
      </c>
      <c r="AC84" s="210">
        <f t="shared" si="30"/>
        <v>0</v>
      </c>
      <c r="AD84" s="212">
        <f t="shared" si="32"/>
        <v>0</v>
      </c>
      <c r="AE84" s="82"/>
      <c r="AF84" s="50"/>
      <c r="AG84" s="94"/>
      <c r="AH84" s="209">
        <f t="shared" si="31"/>
        <v>0</v>
      </c>
      <c r="AI84" s="92">
        <v>79</v>
      </c>
    </row>
    <row r="85" spans="1:35" hidden="1" x14ac:dyDescent="0.35">
      <c r="A85" s="230"/>
      <c r="B85" s="82">
        <v>80</v>
      </c>
      <c r="C85" s="95">
        <f>VLOOKUP(B:B,'Start List Kids'!C:F,2,FALSE)</f>
        <v>0</v>
      </c>
      <c r="D85" s="114">
        <f>VLOOKUP(B:B,'Start List Kids'!C:F,4,FALSE)</f>
        <v>0</v>
      </c>
      <c r="E85" s="83"/>
      <c r="F85" s="84"/>
      <c r="G85" s="403"/>
      <c r="H85" s="85"/>
      <c r="I85" s="84"/>
      <c r="J85" s="84"/>
      <c r="K85" s="83"/>
      <c r="L85" s="84"/>
      <c r="M85" s="86"/>
      <c r="N85" s="83"/>
      <c r="O85" s="84"/>
      <c r="P85" s="86"/>
      <c r="Q85" s="83"/>
      <c r="R85" s="84"/>
      <c r="S85" s="403"/>
      <c r="T85" s="69">
        <f t="shared" si="21"/>
        <v>0</v>
      </c>
      <c r="U85" s="87">
        <f t="shared" si="22"/>
        <v>0</v>
      </c>
      <c r="V85" s="71">
        <f t="shared" si="23"/>
        <v>0</v>
      </c>
      <c r="W85" s="72">
        <f t="shared" si="29"/>
        <v>0</v>
      </c>
      <c r="X85" s="88">
        <f t="shared" si="24"/>
        <v>0</v>
      </c>
      <c r="Y85" s="74">
        <f t="shared" si="25"/>
        <v>0</v>
      </c>
      <c r="Z85" s="75">
        <f t="shared" si="26"/>
        <v>0</v>
      </c>
      <c r="AA85" s="89">
        <f t="shared" si="27"/>
        <v>0</v>
      </c>
      <c r="AB85" s="77">
        <f t="shared" si="28"/>
        <v>0</v>
      </c>
      <c r="AC85" s="210">
        <f t="shared" si="30"/>
        <v>0</v>
      </c>
      <c r="AD85" s="212">
        <f t="shared" si="32"/>
        <v>0</v>
      </c>
      <c r="AE85" s="82"/>
      <c r="AF85" s="50"/>
      <c r="AG85" s="94"/>
      <c r="AH85" s="209">
        <f t="shared" si="31"/>
        <v>0</v>
      </c>
      <c r="AI85" s="92">
        <v>80</v>
      </c>
    </row>
    <row r="86" spans="1:35" hidden="1" x14ac:dyDescent="0.35">
      <c r="A86" s="230"/>
      <c r="B86" s="82">
        <v>81</v>
      </c>
      <c r="C86" s="95">
        <f>VLOOKUP(B:B,'Start List Kids'!C:F,2,FALSE)</f>
        <v>0</v>
      </c>
      <c r="D86" s="114">
        <f>VLOOKUP(B:B,'Start List Kids'!C:F,4,FALSE)</f>
        <v>0</v>
      </c>
      <c r="E86" s="83"/>
      <c r="F86" s="84"/>
      <c r="G86" s="403"/>
      <c r="H86" s="85"/>
      <c r="I86" s="84"/>
      <c r="J86" s="84"/>
      <c r="K86" s="83"/>
      <c r="L86" s="84"/>
      <c r="M86" s="86"/>
      <c r="N86" s="83"/>
      <c r="O86" s="84"/>
      <c r="P86" s="86"/>
      <c r="Q86" s="83"/>
      <c r="R86" s="84"/>
      <c r="S86" s="403"/>
      <c r="T86" s="69">
        <f t="shared" si="21"/>
        <v>0</v>
      </c>
      <c r="U86" s="87">
        <f t="shared" si="22"/>
        <v>0</v>
      </c>
      <c r="V86" s="71">
        <f t="shared" si="23"/>
        <v>0</v>
      </c>
      <c r="W86" s="72">
        <f t="shared" si="29"/>
        <v>0</v>
      </c>
      <c r="X86" s="88">
        <f t="shared" si="24"/>
        <v>0</v>
      </c>
      <c r="Y86" s="74">
        <f t="shared" si="25"/>
        <v>0</v>
      </c>
      <c r="Z86" s="75">
        <f t="shared" si="26"/>
        <v>0</v>
      </c>
      <c r="AA86" s="89">
        <f t="shared" si="27"/>
        <v>0</v>
      </c>
      <c r="AB86" s="77">
        <f t="shared" si="28"/>
        <v>0</v>
      </c>
      <c r="AC86" s="210">
        <f t="shared" si="30"/>
        <v>0</v>
      </c>
      <c r="AD86" s="212">
        <f t="shared" si="32"/>
        <v>0</v>
      </c>
      <c r="AE86" s="82"/>
      <c r="AF86" s="50"/>
      <c r="AG86" s="94"/>
      <c r="AH86" s="209">
        <f t="shared" si="31"/>
        <v>0</v>
      </c>
      <c r="AI86" s="92">
        <v>81</v>
      </c>
    </row>
    <row r="87" spans="1:35" hidden="1" x14ac:dyDescent="0.35">
      <c r="A87" s="230"/>
      <c r="B87" s="82">
        <v>82</v>
      </c>
      <c r="C87" s="95">
        <f>VLOOKUP(B:B,'Start List Kids'!C:F,2,FALSE)</f>
        <v>0</v>
      </c>
      <c r="D87" s="114">
        <f>VLOOKUP(B:B,'Start List Kids'!C:F,4,FALSE)</f>
        <v>0</v>
      </c>
      <c r="E87" s="83"/>
      <c r="F87" s="84"/>
      <c r="G87" s="403"/>
      <c r="H87" s="85"/>
      <c r="I87" s="84"/>
      <c r="J87" s="84"/>
      <c r="K87" s="83"/>
      <c r="L87" s="84"/>
      <c r="M87" s="86"/>
      <c r="N87" s="83"/>
      <c r="O87" s="84"/>
      <c r="P87" s="86"/>
      <c r="Q87" s="83"/>
      <c r="R87" s="84"/>
      <c r="S87" s="403"/>
      <c r="T87" s="69">
        <f t="shared" si="21"/>
        <v>0</v>
      </c>
      <c r="U87" s="87">
        <f t="shared" si="22"/>
        <v>0</v>
      </c>
      <c r="V87" s="71">
        <f t="shared" si="23"/>
        <v>0</v>
      </c>
      <c r="W87" s="72">
        <f t="shared" si="29"/>
        <v>0</v>
      </c>
      <c r="X87" s="88">
        <f t="shared" si="24"/>
        <v>0</v>
      </c>
      <c r="Y87" s="74">
        <f t="shared" si="25"/>
        <v>0</v>
      </c>
      <c r="Z87" s="75">
        <f t="shared" si="26"/>
        <v>0</v>
      </c>
      <c r="AA87" s="89">
        <f t="shared" si="27"/>
        <v>0</v>
      </c>
      <c r="AB87" s="77">
        <f t="shared" si="28"/>
        <v>0</v>
      </c>
      <c r="AC87" s="210">
        <f t="shared" si="30"/>
        <v>0</v>
      </c>
      <c r="AD87" s="212">
        <f t="shared" si="32"/>
        <v>0</v>
      </c>
      <c r="AE87" s="82"/>
      <c r="AF87" s="50"/>
      <c r="AG87" s="94"/>
      <c r="AH87" s="209">
        <f t="shared" si="31"/>
        <v>0</v>
      </c>
      <c r="AI87" s="92">
        <v>82</v>
      </c>
    </row>
    <row r="88" spans="1:35" ht="15.75" hidden="1" customHeight="1" thickBot="1" x14ac:dyDescent="0.4">
      <c r="A88" s="230"/>
      <c r="B88" s="82">
        <v>83</v>
      </c>
      <c r="C88" s="95">
        <f>VLOOKUP(B:B,'Start List Kids'!C:F,2,FALSE)</f>
        <v>0</v>
      </c>
      <c r="D88" s="114">
        <f>VLOOKUP(B:B,'Start List Kids'!C:F,4,FALSE)</f>
        <v>0</v>
      </c>
      <c r="E88" s="83"/>
      <c r="F88" s="84"/>
      <c r="G88" s="403"/>
      <c r="H88" s="85"/>
      <c r="I88" s="84"/>
      <c r="J88" s="84"/>
      <c r="K88" s="83"/>
      <c r="L88" s="84"/>
      <c r="M88" s="86"/>
      <c r="N88" s="83"/>
      <c r="O88" s="84"/>
      <c r="P88" s="86"/>
      <c r="Q88" s="83"/>
      <c r="R88" s="84"/>
      <c r="S88" s="403"/>
      <c r="T88" s="69">
        <f t="shared" si="21"/>
        <v>0</v>
      </c>
      <c r="U88" s="87">
        <f t="shared" si="22"/>
        <v>0</v>
      </c>
      <c r="V88" s="71">
        <f t="shared" si="23"/>
        <v>0</v>
      </c>
      <c r="W88" s="72">
        <f t="shared" si="29"/>
        <v>0</v>
      </c>
      <c r="X88" s="88">
        <f t="shared" si="24"/>
        <v>0</v>
      </c>
      <c r="Y88" s="74">
        <f t="shared" si="25"/>
        <v>0</v>
      </c>
      <c r="Z88" s="75">
        <f t="shared" si="26"/>
        <v>0</v>
      </c>
      <c r="AA88" s="89">
        <f t="shared" si="27"/>
        <v>0</v>
      </c>
      <c r="AB88" s="77">
        <f t="shared" si="28"/>
        <v>0</v>
      </c>
      <c r="AC88" s="210">
        <f t="shared" si="30"/>
        <v>0</v>
      </c>
      <c r="AD88" s="212">
        <f t="shared" si="32"/>
        <v>0</v>
      </c>
      <c r="AE88" s="82"/>
      <c r="AF88" s="50"/>
      <c r="AG88" s="94"/>
      <c r="AH88" s="209">
        <f t="shared" si="31"/>
        <v>0</v>
      </c>
      <c r="AI88" s="92">
        <v>83</v>
      </c>
    </row>
    <row r="89" spans="1:35" hidden="1" x14ac:dyDescent="0.35">
      <c r="A89" s="230"/>
      <c r="B89" s="82">
        <v>84</v>
      </c>
      <c r="C89" s="95">
        <f>VLOOKUP(B:B,'Start List Kids'!C:F,2,FALSE)</f>
        <v>0</v>
      </c>
      <c r="D89" s="114">
        <f>VLOOKUP(B:B,'Start List Kids'!C:F,4,FALSE)</f>
        <v>0</v>
      </c>
      <c r="E89" s="83"/>
      <c r="F89" s="84"/>
      <c r="G89" s="403"/>
      <c r="H89" s="85"/>
      <c r="I89" s="84"/>
      <c r="J89" s="84"/>
      <c r="K89" s="83"/>
      <c r="L89" s="84"/>
      <c r="M89" s="86"/>
      <c r="N89" s="83"/>
      <c r="O89" s="84"/>
      <c r="P89" s="86"/>
      <c r="Q89" s="83"/>
      <c r="R89" s="84"/>
      <c r="S89" s="403"/>
      <c r="T89" s="69">
        <f t="shared" si="21"/>
        <v>0</v>
      </c>
      <c r="U89" s="87">
        <f t="shared" si="22"/>
        <v>0</v>
      </c>
      <c r="V89" s="71">
        <f t="shared" si="23"/>
        <v>0</v>
      </c>
      <c r="W89" s="72">
        <f t="shared" si="29"/>
        <v>0</v>
      </c>
      <c r="X89" s="88">
        <f t="shared" si="24"/>
        <v>0</v>
      </c>
      <c r="Y89" s="74">
        <f t="shared" si="25"/>
        <v>0</v>
      </c>
      <c r="Z89" s="75">
        <f t="shared" si="26"/>
        <v>0</v>
      </c>
      <c r="AA89" s="89">
        <f t="shared" si="27"/>
        <v>0</v>
      </c>
      <c r="AB89" s="77">
        <f t="shared" si="28"/>
        <v>0</v>
      </c>
      <c r="AC89" s="210">
        <f t="shared" si="30"/>
        <v>0</v>
      </c>
      <c r="AD89" s="212">
        <f t="shared" si="32"/>
        <v>0</v>
      </c>
      <c r="AE89" s="82"/>
      <c r="AF89" s="50"/>
      <c r="AG89" s="94"/>
      <c r="AH89" s="209">
        <f t="shared" si="31"/>
        <v>0</v>
      </c>
      <c r="AI89" s="92">
        <v>84</v>
      </c>
    </row>
    <row r="90" spans="1:35" hidden="1" x14ac:dyDescent="0.35">
      <c r="A90" s="230"/>
      <c r="B90" s="82">
        <v>85</v>
      </c>
      <c r="C90" s="95">
        <f>VLOOKUP(B:B,'Start List Kids'!C:F,2,FALSE)</f>
        <v>0</v>
      </c>
      <c r="D90" s="114">
        <f>VLOOKUP(B:B,'Start List Kids'!C:F,4,FALSE)</f>
        <v>0</v>
      </c>
      <c r="E90" s="83"/>
      <c r="F90" s="84"/>
      <c r="G90" s="403"/>
      <c r="H90" s="85"/>
      <c r="I90" s="84"/>
      <c r="J90" s="84"/>
      <c r="K90" s="83"/>
      <c r="L90" s="84"/>
      <c r="M90" s="86"/>
      <c r="N90" s="83"/>
      <c r="O90" s="84"/>
      <c r="P90" s="86"/>
      <c r="Q90" s="83"/>
      <c r="R90" s="84"/>
      <c r="S90" s="403"/>
      <c r="T90" s="69">
        <f t="shared" si="21"/>
        <v>0</v>
      </c>
      <c r="U90" s="87">
        <f t="shared" si="22"/>
        <v>0</v>
      </c>
      <c r="V90" s="71">
        <f t="shared" si="23"/>
        <v>0</v>
      </c>
      <c r="W90" s="72">
        <f t="shared" si="29"/>
        <v>0</v>
      </c>
      <c r="X90" s="88">
        <f t="shared" si="24"/>
        <v>0</v>
      </c>
      <c r="Y90" s="74">
        <f t="shared" si="25"/>
        <v>0</v>
      </c>
      <c r="Z90" s="75">
        <f t="shared" si="26"/>
        <v>0</v>
      </c>
      <c r="AA90" s="89">
        <f t="shared" si="27"/>
        <v>0</v>
      </c>
      <c r="AB90" s="77">
        <f t="shared" si="28"/>
        <v>0</v>
      </c>
      <c r="AC90" s="210">
        <f t="shared" si="30"/>
        <v>0</v>
      </c>
      <c r="AD90" s="212">
        <f t="shared" si="32"/>
        <v>0</v>
      </c>
      <c r="AE90" s="82"/>
      <c r="AF90" s="50"/>
      <c r="AG90" s="94"/>
      <c r="AH90" s="209">
        <f t="shared" si="31"/>
        <v>0</v>
      </c>
      <c r="AI90" s="92">
        <v>85</v>
      </c>
    </row>
    <row r="91" spans="1:35" hidden="1" x14ac:dyDescent="0.35">
      <c r="A91" s="230"/>
      <c r="B91" s="82">
        <v>86</v>
      </c>
      <c r="C91" s="95">
        <f>VLOOKUP(B:B,'Start List Kids'!C:F,2,FALSE)</f>
        <v>0</v>
      </c>
      <c r="D91" s="114">
        <f>VLOOKUP(B:B,'Start List Kids'!C:F,4,FALSE)</f>
        <v>0</v>
      </c>
      <c r="E91" s="83"/>
      <c r="F91" s="84"/>
      <c r="G91" s="403"/>
      <c r="H91" s="85"/>
      <c r="I91" s="84"/>
      <c r="J91" s="84"/>
      <c r="K91" s="83"/>
      <c r="L91" s="84"/>
      <c r="M91" s="86"/>
      <c r="N91" s="83"/>
      <c r="O91" s="84"/>
      <c r="P91" s="86"/>
      <c r="Q91" s="83"/>
      <c r="R91" s="84"/>
      <c r="S91" s="403"/>
      <c r="T91" s="69">
        <f t="shared" ref="T91:T154" si="33">MAX(E91,H91,K91,N91,Q91)</f>
        <v>0</v>
      </c>
      <c r="U91" s="87">
        <f t="shared" ref="U91:U154" si="34">MIN(E91,H91,K91,N91,Q91)</f>
        <v>0</v>
      </c>
      <c r="V91" s="71">
        <f t="shared" ref="V91:V154" si="35">(SUM(E91,H91,K91,N91,Q91)-T91-U91)/3</f>
        <v>0</v>
      </c>
      <c r="W91" s="72">
        <f t="shared" si="29"/>
        <v>0</v>
      </c>
      <c r="X91" s="88">
        <f t="shared" ref="X91:X154" si="36">MIN(F91,I91,L91,O91,R91)</f>
        <v>0</v>
      </c>
      <c r="Y91" s="74">
        <f t="shared" ref="Y91:Y154" si="37">(SUM(F91,I91,L91,O91,R91)-W91-X91)/3</f>
        <v>0</v>
      </c>
      <c r="Z91" s="75">
        <f t="shared" ref="Z91:Z154" si="38">MAX(G91,J91,M91,P91,S91)</f>
        <v>0</v>
      </c>
      <c r="AA91" s="89">
        <f t="shared" ref="AA91:AA154" si="39">MIN(G91,J91,M91,P91,S91)</f>
        <v>0</v>
      </c>
      <c r="AB91" s="77">
        <f t="shared" ref="AB91:AB154" si="40">(SUM(G91,J91,M91,P91,S91)-Z91-AA91)/3</f>
        <v>0</v>
      </c>
      <c r="AC91" s="210">
        <f t="shared" ref="AC91:AC154" si="41">AVERAGE(V91,Y91,AB91)</f>
        <v>0</v>
      </c>
      <c r="AD91" s="212">
        <f t="shared" si="32"/>
        <v>0</v>
      </c>
      <c r="AE91" s="82"/>
      <c r="AF91" s="50"/>
      <c r="AG91" s="94"/>
      <c r="AH91" s="209">
        <f t="shared" ref="AH91:AH154" si="42">AD91+AE91+AF91+AG91</f>
        <v>0</v>
      </c>
      <c r="AI91" s="92">
        <v>86</v>
      </c>
    </row>
    <row r="92" spans="1:35" hidden="1" x14ac:dyDescent="0.35">
      <c r="A92" s="230"/>
      <c r="B92" s="82">
        <v>87</v>
      </c>
      <c r="C92" s="95">
        <f>VLOOKUP(B:B,'Start List Kids'!C:F,2,FALSE)</f>
        <v>0</v>
      </c>
      <c r="D92" s="114">
        <f>VLOOKUP(B:B,'Start List Kids'!C:F,4,FALSE)</f>
        <v>0</v>
      </c>
      <c r="E92" s="83"/>
      <c r="F92" s="84"/>
      <c r="G92" s="403"/>
      <c r="H92" s="85"/>
      <c r="I92" s="84"/>
      <c r="J92" s="84"/>
      <c r="K92" s="83"/>
      <c r="L92" s="84"/>
      <c r="M92" s="86"/>
      <c r="N92" s="83"/>
      <c r="O92" s="84"/>
      <c r="P92" s="86"/>
      <c r="Q92" s="83"/>
      <c r="R92" s="84"/>
      <c r="S92" s="403"/>
      <c r="T92" s="69">
        <f t="shared" si="33"/>
        <v>0</v>
      </c>
      <c r="U92" s="87">
        <f t="shared" si="34"/>
        <v>0</v>
      </c>
      <c r="V92" s="71">
        <f t="shared" si="35"/>
        <v>0</v>
      </c>
      <c r="W92" s="72">
        <f t="shared" si="29"/>
        <v>0</v>
      </c>
      <c r="X92" s="88">
        <f t="shared" si="36"/>
        <v>0</v>
      </c>
      <c r="Y92" s="74">
        <f t="shared" si="37"/>
        <v>0</v>
      </c>
      <c r="Z92" s="75">
        <f t="shared" si="38"/>
        <v>0</v>
      </c>
      <c r="AA92" s="89">
        <f t="shared" si="39"/>
        <v>0</v>
      </c>
      <c r="AB92" s="77">
        <f t="shared" si="40"/>
        <v>0</v>
      </c>
      <c r="AC92" s="210">
        <f t="shared" si="41"/>
        <v>0</v>
      </c>
      <c r="AD92" s="212">
        <f t="shared" si="32"/>
        <v>0</v>
      </c>
      <c r="AE92" s="82"/>
      <c r="AF92" s="50"/>
      <c r="AG92" s="94"/>
      <c r="AH92" s="209">
        <f t="shared" si="42"/>
        <v>0</v>
      </c>
      <c r="AI92" s="92">
        <v>87</v>
      </c>
    </row>
    <row r="93" spans="1:35" hidden="1" x14ac:dyDescent="0.35">
      <c r="A93" s="230"/>
      <c r="B93" s="82">
        <v>88</v>
      </c>
      <c r="C93" s="95">
        <f>VLOOKUP(B:B,'Start List Kids'!C:F,2,FALSE)</f>
        <v>0</v>
      </c>
      <c r="D93" s="114">
        <f>VLOOKUP(B:B,'Start List Kids'!C:F,4,FALSE)</f>
        <v>0</v>
      </c>
      <c r="E93" s="83"/>
      <c r="F93" s="84"/>
      <c r="G93" s="403"/>
      <c r="H93" s="85"/>
      <c r="I93" s="84"/>
      <c r="J93" s="84"/>
      <c r="K93" s="83"/>
      <c r="L93" s="84"/>
      <c r="M93" s="86"/>
      <c r="N93" s="83"/>
      <c r="O93" s="84"/>
      <c r="P93" s="86"/>
      <c r="Q93" s="83"/>
      <c r="R93" s="84"/>
      <c r="S93" s="403"/>
      <c r="T93" s="69">
        <f t="shared" si="33"/>
        <v>0</v>
      </c>
      <c r="U93" s="87">
        <f t="shared" si="34"/>
        <v>0</v>
      </c>
      <c r="V93" s="71">
        <f t="shared" si="35"/>
        <v>0</v>
      </c>
      <c r="W93" s="72">
        <f t="shared" si="29"/>
        <v>0</v>
      </c>
      <c r="X93" s="88">
        <f t="shared" si="36"/>
        <v>0</v>
      </c>
      <c r="Y93" s="74">
        <f t="shared" si="37"/>
        <v>0</v>
      </c>
      <c r="Z93" s="75">
        <f t="shared" si="38"/>
        <v>0</v>
      </c>
      <c r="AA93" s="89">
        <f t="shared" si="39"/>
        <v>0</v>
      </c>
      <c r="AB93" s="77">
        <f t="shared" si="40"/>
        <v>0</v>
      </c>
      <c r="AC93" s="210">
        <f t="shared" si="41"/>
        <v>0</v>
      </c>
      <c r="AD93" s="212">
        <f t="shared" si="32"/>
        <v>0</v>
      </c>
      <c r="AE93" s="82"/>
      <c r="AF93" s="50"/>
      <c r="AG93" s="94"/>
      <c r="AH93" s="209">
        <f t="shared" si="42"/>
        <v>0</v>
      </c>
      <c r="AI93" s="92">
        <v>88</v>
      </c>
    </row>
    <row r="94" spans="1:35" hidden="1" x14ac:dyDescent="0.35">
      <c r="A94" s="230"/>
      <c r="B94" s="82">
        <v>89</v>
      </c>
      <c r="C94" s="95">
        <f>VLOOKUP(B:B,'Start List Kids'!C:F,2,FALSE)</f>
        <v>0</v>
      </c>
      <c r="D94" s="114">
        <f>VLOOKUP(B:B,'Start List Kids'!C:F,4,FALSE)</f>
        <v>0</v>
      </c>
      <c r="E94" s="83"/>
      <c r="F94" s="84"/>
      <c r="G94" s="403"/>
      <c r="H94" s="85"/>
      <c r="I94" s="84"/>
      <c r="J94" s="84"/>
      <c r="K94" s="83"/>
      <c r="L94" s="84"/>
      <c r="M94" s="86"/>
      <c r="N94" s="83"/>
      <c r="O94" s="84"/>
      <c r="P94" s="86"/>
      <c r="Q94" s="83"/>
      <c r="R94" s="84"/>
      <c r="S94" s="403"/>
      <c r="T94" s="69">
        <f t="shared" si="33"/>
        <v>0</v>
      </c>
      <c r="U94" s="87">
        <f t="shared" si="34"/>
        <v>0</v>
      </c>
      <c r="V94" s="71">
        <f t="shared" si="35"/>
        <v>0</v>
      </c>
      <c r="W94" s="72">
        <f t="shared" si="29"/>
        <v>0</v>
      </c>
      <c r="X94" s="88">
        <f t="shared" si="36"/>
        <v>0</v>
      </c>
      <c r="Y94" s="74">
        <f t="shared" si="37"/>
        <v>0</v>
      </c>
      <c r="Z94" s="75">
        <f t="shared" si="38"/>
        <v>0</v>
      </c>
      <c r="AA94" s="89">
        <f t="shared" si="39"/>
        <v>0</v>
      </c>
      <c r="AB94" s="77">
        <f t="shared" si="40"/>
        <v>0</v>
      </c>
      <c r="AC94" s="210">
        <f t="shared" si="41"/>
        <v>0</v>
      </c>
      <c r="AD94" s="212">
        <f t="shared" si="32"/>
        <v>0</v>
      </c>
      <c r="AE94" s="82"/>
      <c r="AF94" s="50"/>
      <c r="AG94" s="94"/>
      <c r="AH94" s="209">
        <f t="shared" si="42"/>
        <v>0</v>
      </c>
      <c r="AI94" s="92">
        <v>89</v>
      </c>
    </row>
    <row r="95" spans="1:35" hidden="1" x14ac:dyDescent="0.35">
      <c r="A95" s="230"/>
      <c r="B95" s="82">
        <v>90</v>
      </c>
      <c r="C95" s="95">
        <f>VLOOKUP(B:B,'Start List Kids'!C:F,2,FALSE)</f>
        <v>0</v>
      </c>
      <c r="D95" s="114">
        <f>VLOOKUP(B:B,'Start List Kids'!C:F,4,FALSE)</f>
        <v>0</v>
      </c>
      <c r="E95" s="83"/>
      <c r="F95" s="84"/>
      <c r="G95" s="403"/>
      <c r="H95" s="85"/>
      <c r="I95" s="84"/>
      <c r="J95" s="84"/>
      <c r="K95" s="83"/>
      <c r="L95" s="84"/>
      <c r="M95" s="86"/>
      <c r="N95" s="83"/>
      <c r="O95" s="84"/>
      <c r="P95" s="86"/>
      <c r="Q95" s="83"/>
      <c r="R95" s="84"/>
      <c r="S95" s="403"/>
      <c r="T95" s="69">
        <f t="shared" si="33"/>
        <v>0</v>
      </c>
      <c r="U95" s="87">
        <f t="shared" si="34"/>
        <v>0</v>
      </c>
      <c r="V95" s="71">
        <f t="shared" si="35"/>
        <v>0</v>
      </c>
      <c r="W95" s="72">
        <f t="shared" si="29"/>
        <v>0</v>
      </c>
      <c r="X95" s="88">
        <f t="shared" si="36"/>
        <v>0</v>
      </c>
      <c r="Y95" s="74">
        <f t="shared" si="37"/>
        <v>0</v>
      </c>
      <c r="Z95" s="75">
        <f t="shared" si="38"/>
        <v>0</v>
      </c>
      <c r="AA95" s="89">
        <f t="shared" si="39"/>
        <v>0</v>
      </c>
      <c r="AB95" s="77">
        <f t="shared" si="40"/>
        <v>0</v>
      </c>
      <c r="AC95" s="210">
        <f t="shared" si="41"/>
        <v>0</v>
      </c>
      <c r="AD95" s="212">
        <f t="shared" si="32"/>
        <v>0</v>
      </c>
      <c r="AE95" s="82"/>
      <c r="AF95" s="50"/>
      <c r="AG95" s="94"/>
      <c r="AH95" s="209">
        <f t="shared" si="42"/>
        <v>0</v>
      </c>
      <c r="AI95" s="92">
        <v>90</v>
      </c>
    </row>
    <row r="96" spans="1:35" hidden="1" x14ac:dyDescent="0.35">
      <c r="A96" s="230"/>
      <c r="B96" s="82">
        <v>91</v>
      </c>
      <c r="C96" s="95">
        <f>VLOOKUP(B:B,'Start List Kids'!C:F,2,FALSE)</f>
        <v>0</v>
      </c>
      <c r="D96" s="114">
        <f>VLOOKUP(B:B,'Start List Kids'!C:F,4,FALSE)</f>
        <v>0</v>
      </c>
      <c r="E96" s="83"/>
      <c r="F96" s="84"/>
      <c r="G96" s="403"/>
      <c r="H96" s="85"/>
      <c r="I96" s="84"/>
      <c r="J96" s="84"/>
      <c r="K96" s="83"/>
      <c r="L96" s="84"/>
      <c r="M96" s="86"/>
      <c r="N96" s="83"/>
      <c r="O96" s="84"/>
      <c r="P96" s="86"/>
      <c r="Q96" s="83"/>
      <c r="R96" s="84"/>
      <c r="S96" s="403"/>
      <c r="T96" s="69">
        <f t="shared" si="33"/>
        <v>0</v>
      </c>
      <c r="U96" s="87">
        <f t="shared" si="34"/>
        <v>0</v>
      </c>
      <c r="V96" s="71">
        <f t="shared" si="35"/>
        <v>0</v>
      </c>
      <c r="W96" s="72">
        <f t="shared" si="29"/>
        <v>0</v>
      </c>
      <c r="X96" s="88">
        <f t="shared" si="36"/>
        <v>0</v>
      </c>
      <c r="Y96" s="74">
        <f t="shared" si="37"/>
        <v>0</v>
      </c>
      <c r="Z96" s="75">
        <f t="shared" si="38"/>
        <v>0</v>
      </c>
      <c r="AA96" s="89">
        <f t="shared" si="39"/>
        <v>0</v>
      </c>
      <c r="AB96" s="77">
        <f t="shared" si="40"/>
        <v>0</v>
      </c>
      <c r="AC96" s="210">
        <f t="shared" si="41"/>
        <v>0</v>
      </c>
      <c r="AD96" s="212">
        <f t="shared" si="32"/>
        <v>0</v>
      </c>
      <c r="AE96" s="82"/>
      <c r="AF96" s="50"/>
      <c r="AG96" s="94"/>
      <c r="AH96" s="209">
        <f t="shared" si="42"/>
        <v>0</v>
      </c>
      <c r="AI96" s="92">
        <v>91</v>
      </c>
    </row>
    <row r="97" spans="1:35" hidden="1" x14ac:dyDescent="0.35">
      <c r="A97" s="230"/>
      <c r="B97" s="82">
        <v>92</v>
      </c>
      <c r="C97" s="95">
        <f>VLOOKUP(B:B,'Start List Kids'!C:F,2,FALSE)</f>
        <v>0</v>
      </c>
      <c r="D97" s="114">
        <f>VLOOKUP(B:B,'Start List Kids'!C:F,4,FALSE)</f>
        <v>0</v>
      </c>
      <c r="E97" s="83"/>
      <c r="F97" s="84"/>
      <c r="G97" s="403"/>
      <c r="H97" s="85"/>
      <c r="I97" s="84"/>
      <c r="J97" s="84"/>
      <c r="K97" s="83"/>
      <c r="L97" s="84"/>
      <c r="M97" s="86"/>
      <c r="N97" s="83"/>
      <c r="O97" s="84"/>
      <c r="P97" s="86"/>
      <c r="Q97" s="83"/>
      <c r="R97" s="84"/>
      <c r="S97" s="403"/>
      <c r="T97" s="69">
        <f t="shared" si="33"/>
        <v>0</v>
      </c>
      <c r="U97" s="87">
        <f t="shared" si="34"/>
        <v>0</v>
      </c>
      <c r="V97" s="71">
        <f t="shared" si="35"/>
        <v>0</v>
      </c>
      <c r="W97" s="72">
        <f t="shared" si="29"/>
        <v>0</v>
      </c>
      <c r="X97" s="88">
        <f t="shared" si="36"/>
        <v>0</v>
      </c>
      <c r="Y97" s="74">
        <f t="shared" si="37"/>
        <v>0</v>
      </c>
      <c r="Z97" s="75">
        <f t="shared" si="38"/>
        <v>0</v>
      </c>
      <c r="AA97" s="89">
        <f t="shared" si="39"/>
        <v>0</v>
      </c>
      <c r="AB97" s="77">
        <f t="shared" si="40"/>
        <v>0</v>
      </c>
      <c r="AC97" s="210">
        <f t="shared" si="41"/>
        <v>0</v>
      </c>
      <c r="AD97" s="212">
        <f t="shared" si="32"/>
        <v>0</v>
      </c>
      <c r="AE97" s="82"/>
      <c r="AF97" s="50"/>
      <c r="AG97" s="94"/>
      <c r="AH97" s="209">
        <f t="shared" si="42"/>
        <v>0</v>
      </c>
      <c r="AI97" s="92">
        <v>92</v>
      </c>
    </row>
    <row r="98" spans="1:35" hidden="1" x14ac:dyDescent="0.35">
      <c r="A98" s="230"/>
      <c r="B98" s="82">
        <v>93</v>
      </c>
      <c r="C98" s="95">
        <f>VLOOKUP(B:B,'Start List Kids'!C:F,2,FALSE)</f>
        <v>0</v>
      </c>
      <c r="D98" s="114">
        <f>VLOOKUP(B:B,'Start List Kids'!C:F,4,FALSE)</f>
        <v>0</v>
      </c>
      <c r="E98" s="83"/>
      <c r="F98" s="84"/>
      <c r="G98" s="403"/>
      <c r="H98" s="85"/>
      <c r="I98" s="84"/>
      <c r="J98" s="84"/>
      <c r="K98" s="83"/>
      <c r="L98" s="84"/>
      <c r="M98" s="86"/>
      <c r="N98" s="83"/>
      <c r="O98" s="84"/>
      <c r="P98" s="86"/>
      <c r="Q98" s="83"/>
      <c r="R98" s="84"/>
      <c r="S98" s="403"/>
      <c r="T98" s="69">
        <f t="shared" si="33"/>
        <v>0</v>
      </c>
      <c r="U98" s="87">
        <f t="shared" si="34"/>
        <v>0</v>
      </c>
      <c r="V98" s="71">
        <f t="shared" si="35"/>
        <v>0</v>
      </c>
      <c r="W98" s="72">
        <f t="shared" si="29"/>
        <v>0</v>
      </c>
      <c r="X98" s="88">
        <f t="shared" si="36"/>
        <v>0</v>
      </c>
      <c r="Y98" s="74">
        <f t="shared" si="37"/>
        <v>0</v>
      </c>
      <c r="Z98" s="75">
        <f t="shared" si="38"/>
        <v>0</v>
      </c>
      <c r="AA98" s="89">
        <f t="shared" si="39"/>
        <v>0</v>
      </c>
      <c r="AB98" s="77">
        <f t="shared" si="40"/>
        <v>0</v>
      </c>
      <c r="AC98" s="210">
        <f t="shared" si="41"/>
        <v>0</v>
      </c>
      <c r="AD98" s="212">
        <f t="shared" si="32"/>
        <v>0</v>
      </c>
      <c r="AE98" s="82"/>
      <c r="AF98" s="50"/>
      <c r="AG98" s="94"/>
      <c r="AH98" s="209">
        <f t="shared" si="42"/>
        <v>0</v>
      </c>
      <c r="AI98" s="92">
        <v>93</v>
      </c>
    </row>
    <row r="99" spans="1:35" hidden="1" x14ac:dyDescent="0.35">
      <c r="A99" s="230"/>
      <c r="B99" s="82">
        <v>94</v>
      </c>
      <c r="C99" s="95">
        <f>VLOOKUP(B:B,'Start List Kids'!C:F,2,FALSE)</f>
        <v>0</v>
      </c>
      <c r="D99" s="114">
        <f>VLOOKUP(B:B,'Start List Kids'!C:F,4,FALSE)</f>
        <v>0</v>
      </c>
      <c r="E99" s="83"/>
      <c r="F99" s="84"/>
      <c r="G99" s="403"/>
      <c r="H99" s="85"/>
      <c r="I99" s="84"/>
      <c r="J99" s="84"/>
      <c r="K99" s="83"/>
      <c r="L99" s="84"/>
      <c r="M99" s="86"/>
      <c r="N99" s="83"/>
      <c r="O99" s="84"/>
      <c r="P99" s="86"/>
      <c r="Q99" s="83"/>
      <c r="R99" s="84"/>
      <c r="S99" s="403"/>
      <c r="T99" s="69">
        <f t="shared" si="33"/>
        <v>0</v>
      </c>
      <c r="U99" s="87">
        <f t="shared" si="34"/>
        <v>0</v>
      </c>
      <c r="V99" s="71">
        <f t="shared" si="35"/>
        <v>0</v>
      </c>
      <c r="W99" s="72">
        <f t="shared" si="29"/>
        <v>0</v>
      </c>
      <c r="X99" s="88">
        <f t="shared" si="36"/>
        <v>0</v>
      </c>
      <c r="Y99" s="74">
        <f t="shared" si="37"/>
        <v>0</v>
      </c>
      <c r="Z99" s="75">
        <f t="shared" si="38"/>
        <v>0</v>
      </c>
      <c r="AA99" s="89">
        <f t="shared" si="39"/>
        <v>0</v>
      </c>
      <c r="AB99" s="77">
        <f t="shared" si="40"/>
        <v>0</v>
      </c>
      <c r="AC99" s="210">
        <f t="shared" si="41"/>
        <v>0</v>
      </c>
      <c r="AD99" s="212">
        <f t="shared" si="32"/>
        <v>0</v>
      </c>
      <c r="AE99" s="82"/>
      <c r="AF99" s="50"/>
      <c r="AG99" s="94"/>
      <c r="AH99" s="209">
        <f t="shared" si="42"/>
        <v>0</v>
      </c>
      <c r="AI99" s="92">
        <v>94</v>
      </c>
    </row>
    <row r="100" spans="1:35" hidden="1" x14ac:dyDescent="0.35">
      <c r="A100" s="230"/>
      <c r="B100" s="82">
        <v>95</v>
      </c>
      <c r="C100" s="95">
        <f>VLOOKUP(B:B,'Start List Kids'!C:F,2,FALSE)</f>
        <v>0</v>
      </c>
      <c r="D100" s="114">
        <f>VLOOKUP(B:B,'Start List Kids'!C:F,4,FALSE)</f>
        <v>0</v>
      </c>
      <c r="E100" s="83"/>
      <c r="F100" s="84"/>
      <c r="G100" s="403"/>
      <c r="H100" s="85"/>
      <c r="I100" s="84"/>
      <c r="J100" s="84"/>
      <c r="K100" s="83"/>
      <c r="L100" s="84"/>
      <c r="M100" s="86"/>
      <c r="N100" s="83"/>
      <c r="O100" s="84"/>
      <c r="P100" s="86"/>
      <c r="Q100" s="83"/>
      <c r="R100" s="84"/>
      <c r="S100" s="403"/>
      <c r="T100" s="69">
        <f t="shared" si="33"/>
        <v>0</v>
      </c>
      <c r="U100" s="87">
        <f t="shared" si="34"/>
        <v>0</v>
      </c>
      <c r="V100" s="71">
        <f t="shared" si="35"/>
        <v>0</v>
      </c>
      <c r="W100" s="72">
        <f t="shared" si="29"/>
        <v>0</v>
      </c>
      <c r="X100" s="88">
        <f t="shared" si="36"/>
        <v>0</v>
      </c>
      <c r="Y100" s="74">
        <f t="shared" si="37"/>
        <v>0</v>
      </c>
      <c r="Z100" s="75">
        <f t="shared" si="38"/>
        <v>0</v>
      </c>
      <c r="AA100" s="89">
        <f t="shared" si="39"/>
        <v>0</v>
      </c>
      <c r="AB100" s="77">
        <f t="shared" si="40"/>
        <v>0</v>
      </c>
      <c r="AC100" s="210">
        <f t="shared" si="41"/>
        <v>0</v>
      </c>
      <c r="AD100" s="212">
        <f t="shared" si="32"/>
        <v>0</v>
      </c>
      <c r="AE100" s="82"/>
      <c r="AF100" s="50"/>
      <c r="AG100" s="94"/>
      <c r="AH100" s="209">
        <f t="shared" si="42"/>
        <v>0</v>
      </c>
      <c r="AI100" s="92">
        <v>95</v>
      </c>
    </row>
    <row r="101" spans="1:35" hidden="1" x14ac:dyDescent="0.35">
      <c r="A101" s="230"/>
      <c r="B101" s="82">
        <v>96</v>
      </c>
      <c r="C101" s="95">
        <f>VLOOKUP(B:B,'Start List Kids'!C:F,2,FALSE)</f>
        <v>0</v>
      </c>
      <c r="D101" s="114">
        <f>VLOOKUP(B:B,'Start List Kids'!C:F,4,FALSE)</f>
        <v>0</v>
      </c>
      <c r="E101" s="83"/>
      <c r="F101" s="84"/>
      <c r="G101" s="403"/>
      <c r="H101" s="85"/>
      <c r="I101" s="84"/>
      <c r="J101" s="84"/>
      <c r="K101" s="83"/>
      <c r="L101" s="84"/>
      <c r="M101" s="86"/>
      <c r="N101" s="83"/>
      <c r="O101" s="84"/>
      <c r="P101" s="86"/>
      <c r="Q101" s="83"/>
      <c r="R101" s="84"/>
      <c r="S101" s="403"/>
      <c r="T101" s="69">
        <f t="shared" si="33"/>
        <v>0</v>
      </c>
      <c r="U101" s="87">
        <f t="shared" si="34"/>
        <v>0</v>
      </c>
      <c r="V101" s="71">
        <f t="shared" si="35"/>
        <v>0</v>
      </c>
      <c r="W101" s="72">
        <f t="shared" si="29"/>
        <v>0</v>
      </c>
      <c r="X101" s="88">
        <f t="shared" si="36"/>
        <v>0</v>
      </c>
      <c r="Y101" s="74">
        <f t="shared" si="37"/>
        <v>0</v>
      </c>
      <c r="Z101" s="75">
        <f t="shared" si="38"/>
        <v>0</v>
      </c>
      <c r="AA101" s="89">
        <f t="shared" si="39"/>
        <v>0</v>
      </c>
      <c r="AB101" s="77">
        <f t="shared" si="40"/>
        <v>0</v>
      </c>
      <c r="AC101" s="210">
        <f t="shared" si="41"/>
        <v>0</v>
      </c>
      <c r="AD101" s="212">
        <f t="shared" si="32"/>
        <v>0</v>
      </c>
      <c r="AE101" s="82"/>
      <c r="AF101" s="50"/>
      <c r="AG101" s="94"/>
      <c r="AH101" s="209">
        <f t="shared" si="42"/>
        <v>0</v>
      </c>
      <c r="AI101" s="92">
        <v>96</v>
      </c>
    </row>
    <row r="102" spans="1:35" hidden="1" x14ac:dyDescent="0.35">
      <c r="A102" s="230"/>
      <c r="B102" s="82">
        <v>97</v>
      </c>
      <c r="C102" s="95">
        <f>VLOOKUP(B:B,'Start List Kids'!C:F,2,FALSE)</f>
        <v>0</v>
      </c>
      <c r="D102" s="114">
        <f>VLOOKUP(B:B,'Start List Kids'!C:F,4,FALSE)</f>
        <v>0</v>
      </c>
      <c r="E102" s="83"/>
      <c r="F102" s="84"/>
      <c r="G102" s="403"/>
      <c r="H102" s="85"/>
      <c r="I102" s="84"/>
      <c r="J102" s="84"/>
      <c r="K102" s="83"/>
      <c r="L102" s="84"/>
      <c r="M102" s="86"/>
      <c r="N102" s="83"/>
      <c r="O102" s="84"/>
      <c r="P102" s="86"/>
      <c r="Q102" s="83"/>
      <c r="R102" s="84"/>
      <c r="S102" s="403"/>
      <c r="T102" s="69">
        <f t="shared" si="33"/>
        <v>0</v>
      </c>
      <c r="U102" s="87">
        <f t="shared" si="34"/>
        <v>0</v>
      </c>
      <c r="V102" s="71">
        <f t="shared" si="35"/>
        <v>0</v>
      </c>
      <c r="W102" s="72">
        <f t="shared" si="29"/>
        <v>0</v>
      </c>
      <c r="X102" s="88">
        <f t="shared" si="36"/>
        <v>0</v>
      </c>
      <c r="Y102" s="74">
        <f t="shared" si="37"/>
        <v>0</v>
      </c>
      <c r="Z102" s="75">
        <f t="shared" si="38"/>
        <v>0</v>
      </c>
      <c r="AA102" s="89">
        <f t="shared" si="39"/>
        <v>0</v>
      </c>
      <c r="AB102" s="77">
        <f t="shared" si="40"/>
        <v>0</v>
      </c>
      <c r="AC102" s="210">
        <f t="shared" si="41"/>
        <v>0</v>
      </c>
      <c r="AD102" s="212">
        <f t="shared" si="32"/>
        <v>0</v>
      </c>
      <c r="AE102" s="82"/>
      <c r="AF102" s="50"/>
      <c r="AG102" s="94"/>
      <c r="AH102" s="209">
        <f t="shared" si="42"/>
        <v>0</v>
      </c>
      <c r="AI102" s="92">
        <v>97</v>
      </c>
    </row>
    <row r="103" spans="1:35" hidden="1" x14ac:dyDescent="0.35">
      <c r="A103" s="230"/>
      <c r="B103" s="82">
        <v>98</v>
      </c>
      <c r="C103" s="95">
        <f>VLOOKUP(B:B,'Start List Kids'!C:F,2,FALSE)</f>
        <v>0</v>
      </c>
      <c r="D103" s="114">
        <f>VLOOKUP(B:B,'Start List Kids'!C:F,4,FALSE)</f>
        <v>0</v>
      </c>
      <c r="E103" s="83"/>
      <c r="F103" s="84"/>
      <c r="G103" s="403"/>
      <c r="H103" s="85"/>
      <c r="I103" s="84"/>
      <c r="J103" s="84"/>
      <c r="K103" s="83"/>
      <c r="L103" s="84"/>
      <c r="M103" s="86"/>
      <c r="N103" s="83"/>
      <c r="O103" s="84"/>
      <c r="P103" s="86"/>
      <c r="Q103" s="83"/>
      <c r="R103" s="84"/>
      <c r="S103" s="403"/>
      <c r="T103" s="69">
        <f t="shared" si="33"/>
        <v>0</v>
      </c>
      <c r="U103" s="87">
        <f t="shared" si="34"/>
        <v>0</v>
      </c>
      <c r="V103" s="71">
        <f t="shared" si="35"/>
        <v>0</v>
      </c>
      <c r="W103" s="72">
        <f t="shared" si="29"/>
        <v>0</v>
      </c>
      <c r="X103" s="88">
        <f t="shared" si="36"/>
        <v>0</v>
      </c>
      <c r="Y103" s="74">
        <f t="shared" si="37"/>
        <v>0</v>
      </c>
      <c r="Z103" s="75">
        <f t="shared" si="38"/>
        <v>0</v>
      </c>
      <c r="AA103" s="89">
        <f t="shared" si="39"/>
        <v>0</v>
      </c>
      <c r="AB103" s="77">
        <f t="shared" si="40"/>
        <v>0</v>
      </c>
      <c r="AC103" s="210">
        <f t="shared" si="41"/>
        <v>0</v>
      </c>
      <c r="AD103" s="212">
        <f t="shared" si="32"/>
        <v>0</v>
      </c>
      <c r="AE103" s="82"/>
      <c r="AF103" s="50"/>
      <c r="AG103" s="94"/>
      <c r="AH103" s="209">
        <f t="shared" si="42"/>
        <v>0</v>
      </c>
      <c r="AI103" s="92">
        <v>98</v>
      </c>
    </row>
    <row r="104" spans="1:35" hidden="1" x14ac:dyDescent="0.35">
      <c r="A104" s="230"/>
      <c r="B104" s="82">
        <v>99</v>
      </c>
      <c r="C104" s="95">
        <f>VLOOKUP(B:B,'Start List Kids'!C:F,2,FALSE)</f>
        <v>0</v>
      </c>
      <c r="D104" s="114">
        <f>VLOOKUP(B:B,'Start List Kids'!C:F,4,FALSE)</f>
        <v>0</v>
      </c>
      <c r="E104" s="83"/>
      <c r="F104" s="84"/>
      <c r="G104" s="403"/>
      <c r="H104" s="85"/>
      <c r="I104" s="84"/>
      <c r="J104" s="84"/>
      <c r="K104" s="83"/>
      <c r="L104" s="84"/>
      <c r="M104" s="86"/>
      <c r="N104" s="83"/>
      <c r="O104" s="84"/>
      <c r="P104" s="86"/>
      <c r="Q104" s="83"/>
      <c r="R104" s="84"/>
      <c r="S104" s="403"/>
      <c r="T104" s="69">
        <f t="shared" si="33"/>
        <v>0</v>
      </c>
      <c r="U104" s="87">
        <f t="shared" si="34"/>
        <v>0</v>
      </c>
      <c r="V104" s="71">
        <f t="shared" si="35"/>
        <v>0</v>
      </c>
      <c r="W104" s="72">
        <f t="shared" si="29"/>
        <v>0</v>
      </c>
      <c r="X104" s="88">
        <f t="shared" si="36"/>
        <v>0</v>
      </c>
      <c r="Y104" s="74">
        <f t="shared" si="37"/>
        <v>0</v>
      </c>
      <c r="Z104" s="75">
        <f t="shared" si="38"/>
        <v>0</v>
      </c>
      <c r="AA104" s="89">
        <f t="shared" si="39"/>
        <v>0</v>
      </c>
      <c r="AB104" s="77">
        <f t="shared" si="40"/>
        <v>0</v>
      </c>
      <c r="AC104" s="210">
        <f t="shared" si="41"/>
        <v>0</v>
      </c>
      <c r="AD104" s="212">
        <f t="shared" si="32"/>
        <v>0</v>
      </c>
      <c r="AE104" s="82"/>
      <c r="AF104" s="50"/>
      <c r="AG104" s="94"/>
      <c r="AH104" s="209">
        <f t="shared" si="42"/>
        <v>0</v>
      </c>
      <c r="AI104" s="92">
        <v>99</v>
      </c>
    </row>
    <row r="105" spans="1:35" hidden="1" x14ac:dyDescent="0.35">
      <c r="A105" s="230"/>
      <c r="B105" s="82">
        <v>100</v>
      </c>
      <c r="C105" s="95">
        <f>VLOOKUP(B:B,'Start List Kids'!C:F,2,FALSE)</f>
        <v>0</v>
      </c>
      <c r="D105" s="114">
        <f>VLOOKUP(B:B,'Start List Kids'!C:F,4,FALSE)</f>
        <v>0</v>
      </c>
      <c r="E105" s="83"/>
      <c r="F105" s="84"/>
      <c r="G105" s="403"/>
      <c r="H105" s="85"/>
      <c r="I105" s="84"/>
      <c r="J105" s="84"/>
      <c r="K105" s="83"/>
      <c r="L105" s="84"/>
      <c r="M105" s="86"/>
      <c r="N105" s="83"/>
      <c r="O105" s="84"/>
      <c r="P105" s="86"/>
      <c r="Q105" s="83"/>
      <c r="R105" s="84"/>
      <c r="S105" s="403"/>
      <c r="T105" s="69">
        <f t="shared" si="33"/>
        <v>0</v>
      </c>
      <c r="U105" s="87">
        <f t="shared" si="34"/>
        <v>0</v>
      </c>
      <c r="V105" s="71">
        <f t="shared" si="35"/>
        <v>0</v>
      </c>
      <c r="W105" s="72">
        <f t="shared" si="29"/>
        <v>0</v>
      </c>
      <c r="X105" s="88">
        <f t="shared" si="36"/>
        <v>0</v>
      </c>
      <c r="Y105" s="74">
        <f t="shared" si="37"/>
        <v>0</v>
      </c>
      <c r="Z105" s="75">
        <f t="shared" si="38"/>
        <v>0</v>
      </c>
      <c r="AA105" s="89">
        <f t="shared" si="39"/>
        <v>0</v>
      </c>
      <c r="AB105" s="77">
        <f t="shared" si="40"/>
        <v>0</v>
      </c>
      <c r="AC105" s="210">
        <f t="shared" si="41"/>
        <v>0</v>
      </c>
      <c r="AD105" s="212">
        <f t="shared" si="32"/>
        <v>0</v>
      </c>
      <c r="AE105" s="82"/>
      <c r="AF105" s="50"/>
      <c r="AG105" s="94"/>
      <c r="AH105" s="209">
        <f t="shared" si="42"/>
        <v>0</v>
      </c>
      <c r="AI105" s="92">
        <v>100</v>
      </c>
    </row>
    <row r="106" spans="1:35" hidden="1" x14ac:dyDescent="0.35">
      <c r="A106" s="230"/>
      <c r="B106" s="82">
        <v>101</v>
      </c>
      <c r="C106" s="95">
        <f>VLOOKUP(B:B,'Start List Kids'!C:F,2,FALSE)</f>
        <v>0</v>
      </c>
      <c r="D106" s="114">
        <f>VLOOKUP(B:B,'Start List Kids'!C:F,4,FALSE)</f>
        <v>0</v>
      </c>
      <c r="E106" s="83"/>
      <c r="F106" s="84"/>
      <c r="G106" s="403"/>
      <c r="H106" s="85"/>
      <c r="I106" s="84"/>
      <c r="J106" s="84"/>
      <c r="K106" s="83"/>
      <c r="L106" s="84"/>
      <c r="M106" s="86"/>
      <c r="N106" s="83"/>
      <c r="O106" s="84"/>
      <c r="P106" s="86"/>
      <c r="Q106" s="83"/>
      <c r="R106" s="84"/>
      <c r="S106" s="403"/>
      <c r="T106" s="69">
        <f t="shared" si="33"/>
        <v>0</v>
      </c>
      <c r="U106" s="87">
        <f t="shared" si="34"/>
        <v>0</v>
      </c>
      <c r="V106" s="71">
        <f t="shared" si="35"/>
        <v>0</v>
      </c>
      <c r="W106" s="72">
        <f t="shared" si="29"/>
        <v>0</v>
      </c>
      <c r="X106" s="88">
        <f t="shared" si="36"/>
        <v>0</v>
      </c>
      <c r="Y106" s="74">
        <f t="shared" si="37"/>
        <v>0</v>
      </c>
      <c r="Z106" s="75">
        <f t="shared" si="38"/>
        <v>0</v>
      </c>
      <c r="AA106" s="89">
        <f t="shared" si="39"/>
        <v>0</v>
      </c>
      <c r="AB106" s="77">
        <f t="shared" si="40"/>
        <v>0</v>
      </c>
      <c r="AC106" s="210">
        <f t="shared" si="41"/>
        <v>0</v>
      </c>
      <c r="AD106" s="212">
        <f t="shared" si="32"/>
        <v>0</v>
      </c>
      <c r="AE106" s="82"/>
      <c r="AF106" s="50"/>
      <c r="AG106" s="94"/>
      <c r="AH106" s="209">
        <f t="shared" si="42"/>
        <v>0</v>
      </c>
      <c r="AI106" s="92">
        <v>101</v>
      </c>
    </row>
    <row r="107" spans="1:35" hidden="1" x14ac:dyDescent="0.35">
      <c r="A107" s="230"/>
      <c r="B107" s="82">
        <v>102</v>
      </c>
      <c r="C107" s="95">
        <f>VLOOKUP(B:B,'Start List Kids'!C:F,2,FALSE)</f>
        <v>0</v>
      </c>
      <c r="D107" s="114">
        <f>VLOOKUP(B:B,'Start List Kids'!C:F,4,FALSE)</f>
        <v>0</v>
      </c>
      <c r="E107" s="83"/>
      <c r="F107" s="84"/>
      <c r="G107" s="403"/>
      <c r="H107" s="85"/>
      <c r="I107" s="84"/>
      <c r="J107" s="84"/>
      <c r="K107" s="83"/>
      <c r="L107" s="84"/>
      <c r="M107" s="86"/>
      <c r="N107" s="83"/>
      <c r="O107" s="84"/>
      <c r="P107" s="86"/>
      <c r="Q107" s="83"/>
      <c r="R107" s="84"/>
      <c r="S107" s="403"/>
      <c r="T107" s="69">
        <f t="shared" si="33"/>
        <v>0</v>
      </c>
      <c r="U107" s="87">
        <f t="shared" si="34"/>
        <v>0</v>
      </c>
      <c r="V107" s="71">
        <f t="shared" si="35"/>
        <v>0</v>
      </c>
      <c r="W107" s="72">
        <f t="shared" si="29"/>
        <v>0</v>
      </c>
      <c r="X107" s="88">
        <f t="shared" si="36"/>
        <v>0</v>
      </c>
      <c r="Y107" s="74">
        <f t="shared" si="37"/>
        <v>0</v>
      </c>
      <c r="Z107" s="75">
        <f t="shared" si="38"/>
        <v>0</v>
      </c>
      <c r="AA107" s="89">
        <f t="shared" si="39"/>
        <v>0</v>
      </c>
      <c r="AB107" s="77">
        <f t="shared" si="40"/>
        <v>0</v>
      </c>
      <c r="AC107" s="210">
        <f t="shared" si="41"/>
        <v>0</v>
      </c>
      <c r="AD107" s="212">
        <f t="shared" si="32"/>
        <v>0</v>
      </c>
      <c r="AE107" s="82"/>
      <c r="AF107" s="50"/>
      <c r="AG107" s="94"/>
      <c r="AH107" s="209">
        <f t="shared" si="42"/>
        <v>0</v>
      </c>
      <c r="AI107" s="92">
        <v>102</v>
      </c>
    </row>
    <row r="108" spans="1:35" hidden="1" x14ac:dyDescent="0.35">
      <c r="A108" s="230"/>
      <c r="B108" s="82">
        <v>103</v>
      </c>
      <c r="C108" s="95">
        <f>VLOOKUP(B:B,'Start List Kids'!C:F,2,FALSE)</f>
        <v>0</v>
      </c>
      <c r="D108" s="114">
        <f>VLOOKUP(B:B,'Start List Kids'!C:F,4,FALSE)</f>
        <v>0</v>
      </c>
      <c r="E108" s="83"/>
      <c r="F108" s="84"/>
      <c r="G108" s="403"/>
      <c r="H108" s="85"/>
      <c r="I108" s="84"/>
      <c r="J108" s="84"/>
      <c r="K108" s="83"/>
      <c r="L108" s="84"/>
      <c r="M108" s="86"/>
      <c r="N108" s="83"/>
      <c r="O108" s="84"/>
      <c r="P108" s="86"/>
      <c r="Q108" s="83"/>
      <c r="R108" s="84"/>
      <c r="S108" s="403"/>
      <c r="T108" s="69">
        <f t="shared" si="33"/>
        <v>0</v>
      </c>
      <c r="U108" s="87">
        <f t="shared" si="34"/>
        <v>0</v>
      </c>
      <c r="V108" s="71">
        <f t="shared" si="35"/>
        <v>0</v>
      </c>
      <c r="W108" s="72">
        <f t="shared" si="29"/>
        <v>0</v>
      </c>
      <c r="X108" s="88">
        <f t="shared" si="36"/>
        <v>0</v>
      </c>
      <c r="Y108" s="74">
        <f t="shared" si="37"/>
        <v>0</v>
      </c>
      <c r="Z108" s="75">
        <f t="shared" si="38"/>
        <v>0</v>
      </c>
      <c r="AA108" s="89">
        <f t="shared" si="39"/>
        <v>0</v>
      </c>
      <c r="AB108" s="77">
        <f t="shared" si="40"/>
        <v>0</v>
      </c>
      <c r="AC108" s="210">
        <f t="shared" si="41"/>
        <v>0</v>
      </c>
      <c r="AD108" s="212">
        <f t="shared" si="32"/>
        <v>0</v>
      </c>
      <c r="AE108" s="82"/>
      <c r="AF108" s="50"/>
      <c r="AG108" s="94"/>
      <c r="AH108" s="209">
        <f t="shared" si="42"/>
        <v>0</v>
      </c>
      <c r="AI108" s="92">
        <v>103</v>
      </c>
    </row>
    <row r="109" spans="1:35" hidden="1" x14ac:dyDescent="0.35">
      <c r="A109" s="230"/>
      <c r="B109" s="82">
        <v>104</v>
      </c>
      <c r="C109" s="95">
        <f>VLOOKUP(B:B,'Start List Kids'!C:F,2,FALSE)</f>
        <v>0</v>
      </c>
      <c r="D109" s="114">
        <f>VLOOKUP(B:B,'Start List Kids'!C:F,4,FALSE)</f>
        <v>0</v>
      </c>
      <c r="E109" s="83"/>
      <c r="F109" s="84"/>
      <c r="G109" s="403"/>
      <c r="H109" s="85"/>
      <c r="I109" s="84"/>
      <c r="J109" s="84"/>
      <c r="K109" s="83"/>
      <c r="L109" s="84"/>
      <c r="M109" s="86"/>
      <c r="N109" s="83"/>
      <c r="O109" s="84"/>
      <c r="P109" s="86"/>
      <c r="Q109" s="83"/>
      <c r="R109" s="84"/>
      <c r="S109" s="403"/>
      <c r="T109" s="69">
        <f t="shared" si="33"/>
        <v>0</v>
      </c>
      <c r="U109" s="87">
        <f t="shared" si="34"/>
        <v>0</v>
      </c>
      <c r="V109" s="71">
        <f t="shared" si="35"/>
        <v>0</v>
      </c>
      <c r="W109" s="72">
        <f t="shared" si="29"/>
        <v>0</v>
      </c>
      <c r="X109" s="88">
        <f t="shared" si="36"/>
        <v>0</v>
      </c>
      <c r="Y109" s="74">
        <f t="shared" si="37"/>
        <v>0</v>
      </c>
      <c r="Z109" s="75">
        <f t="shared" si="38"/>
        <v>0</v>
      </c>
      <c r="AA109" s="89">
        <f t="shared" si="39"/>
        <v>0</v>
      </c>
      <c r="AB109" s="77">
        <f t="shared" si="40"/>
        <v>0</v>
      </c>
      <c r="AC109" s="210">
        <f t="shared" si="41"/>
        <v>0</v>
      </c>
      <c r="AD109" s="212">
        <f t="shared" si="32"/>
        <v>0</v>
      </c>
      <c r="AE109" s="82"/>
      <c r="AF109" s="50"/>
      <c r="AG109" s="94"/>
      <c r="AH109" s="209">
        <f t="shared" si="42"/>
        <v>0</v>
      </c>
      <c r="AI109" s="92">
        <v>104</v>
      </c>
    </row>
    <row r="110" spans="1:35" hidden="1" x14ac:dyDescent="0.35">
      <c r="A110" s="230"/>
      <c r="B110" s="82">
        <v>105</v>
      </c>
      <c r="C110" s="95">
        <f>VLOOKUP(B:B,'Start List Kids'!C:F,2,FALSE)</f>
        <v>0</v>
      </c>
      <c r="D110" s="114">
        <f>VLOOKUP(B:B,'Start List Kids'!C:F,4,FALSE)</f>
        <v>0</v>
      </c>
      <c r="E110" s="83"/>
      <c r="F110" s="84"/>
      <c r="G110" s="403"/>
      <c r="H110" s="85"/>
      <c r="I110" s="84"/>
      <c r="J110" s="84"/>
      <c r="K110" s="83"/>
      <c r="L110" s="84"/>
      <c r="M110" s="86"/>
      <c r="N110" s="83"/>
      <c r="O110" s="84"/>
      <c r="P110" s="86"/>
      <c r="Q110" s="83"/>
      <c r="R110" s="84"/>
      <c r="S110" s="403"/>
      <c r="T110" s="69">
        <f t="shared" si="33"/>
        <v>0</v>
      </c>
      <c r="U110" s="87">
        <f t="shared" si="34"/>
        <v>0</v>
      </c>
      <c r="V110" s="71">
        <f t="shared" si="35"/>
        <v>0</v>
      </c>
      <c r="W110" s="72">
        <f t="shared" si="29"/>
        <v>0</v>
      </c>
      <c r="X110" s="88">
        <f t="shared" si="36"/>
        <v>0</v>
      </c>
      <c r="Y110" s="74">
        <f t="shared" si="37"/>
        <v>0</v>
      </c>
      <c r="Z110" s="75">
        <f t="shared" si="38"/>
        <v>0</v>
      </c>
      <c r="AA110" s="89">
        <f t="shared" si="39"/>
        <v>0</v>
      </c>
      <c r="AB110" s="77">
        <f t="shared" si="40"/>
        <v>0</v>
      </c>
      <c r="AC110" s="210">
        <f t="shared" si="41"/>
        <v>0</v>
      </c>
      <c r="AD110" s="212">
        <f t="shared" si="32"/>
        <v>0</v>
      </c>
      <c r="AE110" s="82"/>
      <c r="AF110" s="50"/>
      <c r="AG110" s="94"/>
      <c r="AH110" s="209">
        <f t="shared" si="42"/>
        <v>0</v>
      </c>
      <c r="AI110" s="92">
        <v>105</v>
      </c>
    </row>
    <row r="111" spans="1:35" hidden="1" x14ac:dyDescent="0.35">
      <c r="A111" s="230"/>
      <c r="B111" s="82">
        <v>106</v>
      </c>
      <c r="C111" s="95">
        <f>VLOOKUP(B:B,'Start List Kids'!C:F,2,FALSE)</f>
        <v>0</v>
      </c>
      <c r="D111" s="114">
        <f>VLOOKUP(B:B,'Start List Kids'!C:F,4,FALSE)</f>
        <v>0</v>
      </c>
      <c r="E111" s="83"/>
      <c r="F111" s="84"/>
      <c r="G111" s="403"/>
      <c r="H111" s="85"/>
      <c r="I111" s="84"/>
      <c r="J111" s="84"/>
      <c r="K111" s="83"/>
      <c r="L111" s="84"/>
      <c r="M111" s="86"/>
      <c r="N111" s="83"/>
      <c r="O111" s="84"/>
      <c r="P111" s="86"/>
      <c r="Q111" s="83"/>
      <c r="R111" s="84"/>
      <c r="S111" s="403"/>
      <c r="T111" s="69">
        <f t="shared" si="33"/>
        <v>0</v>
      </c>
      <c r="U111" s="87">
        <f t="shared" si="34"/>
        <v>0</v>
      </c>
      <c r="V111" s="71">
        <f t="shared" si="35"/>
        <v>0</v>
      </c>
      <c r="W111" s="72">
        <f t="shared" si="29"/>
        <v>0</v>
      </c>
      <c r="X111" s="88">
        <f t="shared" si="36"/>
        <v>0</v>
      </c>
      <c r="Y111" s="74">
        <f t="shared" si="37"/>
        <v>0</v>
      </c>
      <c r="Z111" s="75">
        <f t="shared" si="38"/>
        <v>0</v>
      </c>
      <c r="AA111" s="89">
        <f t="shared" si="39"/>
        <v>0</v>
      </c>
      <c r="AB111" s="77">
        <f t="shared" si="40"/>
        <v>0</v>
      </c>
      <c r="AC111" s="210">
        <f t="shared" si="41"/>
        <v>0</v>
      </c>
      <c r="AD111" s="212">
        <f t="shared" si="32"/>
        <v>0</v>
      </c>
      <c r="AE111" s="82"/>
      <c r="AF111" s="50"/>
      <c r="AG111" s="94"/>
      <c r="AH111" s="209">
        <f t="shared" si="42"/>
        <v>0</v>
      </c>
      <c r="AI111" s="92">
        <v>106</v>
      </c>
    </row>
    <row r="112" spans="1:35" hidden="1" x14ac:dyDescent="0.35">
      <c r="A112" s="230"/>
      <c r="B112" s="82">
        <v>107</v>
      </c>
      <c r="C112" s="95">
        <f>VLOOKUP(B:B,'Start List Kids'!C:F,2,FALSE)</f>
        <v>0</v>
      </c>
      <c r="D112" s="114">
        <f>VLOOKUP(B:B,'Start List Kids'!C:F,4,FALSE)</f>
        <v>0</v>
      </c>
      <c r="E112" s="83"/>
      <c r="F112" s="84"/>
      <c r="G112" s="403"/>
      <c r="H112" s="85"/>
      <c r="I112" s="84"/>
      <c r="J112" s="84"/>
      <c r="K112" s="83"/>
      <c r="L112" s="84"/>
      <c r="M112" s="86"/>
      <c r="N112" s="83"/>
      <c r="O112" s="84"/>
      <c r="P112" s="86"/>
      <c r="Q112" s="83"/>
      <c r="R112" s="84"/>
      <c r="S112" s="403"/>
      <c r="T112" s="69">
        <f t="shared" si="33"/>
        <v>0</v>
      </c>
      <c r="U112" s="87">
        <f t="shared" si="34"/>
        <v>0</v>
      </c>
      <c r="V112" s="71">
        <f t="shared" si="35"/>
        <v>0</v>
      </c>
      <c r="W112" s="72">
        <f t="shared" si="29"/>
        <v>0</v>
      </c>
      <c r="X112" s="88">
        <f t="shared" si="36"/>
        <v>0</v>
      </c>
      <c r="Y112" s="74">
        <f t="shared" si="37"/>
        <v>0</v>
      </c>
      <c r="Z112" s="75">
        <f t="shared" si="38"/>
        <v>0</v>
      </c>
      <c r="AA112" s="89">
        <f t="shared" si="39"/>
        <v>0</v>
      </c>
      <c r="AB112" s="77">
        <f t="shared" si="40"/>
        <v>0</v>
      </c>
      <c r="AC112" s="210">
        <f t="shared" si="41"/>
        <v>0</v>
      </c>
      <c r="AD112" s="212">
        <f t="shared" si="32"/>
        <v>0</v>
      </c>
      <c r="AE112" s="82"/>
      <c r="AF112" s="50"/>
      <c r="AG112" s="94"/>
      <c r="AH112" s="209">
        <f t="shared" si="42"/>
        <v>0</v>
      </c>
      <c r="AI112" s="92">
        <v>107</v>
      </c>
    </row>
    <row r="113" spans="1:35" hidden="1" x14ac:dyDescent="0.35">
      <c r="A113" s="230"/>
      <c r="B113" s="82">
        <v>108</v>
      </c>
      <c r="C113" s="95">
        <f>VLOOKUP(B:B,'Start List Kids'!C:F,2,FALSE)</f>
        <v>0</v>
      </c>
      <c r="D113" s="114">
        <f>VLOOKUP(B:B,'Start List Kids'!C:F,4,FALSE)</f>
        <v>0</v>
      </c>
      <c r="E113" s="83"/>
      <c r="F113" s="84"/>
      <c r="G113" s="403"/>
      <c r="H113" s="85"/>
      <c r="I113" s="84"/>
      <c r="J113" s="84"/>
      <c r="K113" s="83"/>
      <c r="L113" s="84"/>
      <c r="M113" s="86"/>
      <c r="N113" s="83"/>
      <c r="O113" s="84"/>
      <c r="P113" s="86"/>
      <c r="Q113" s="83"/>
      <c r="R113" s="84"/>
      <c r="S113" s="403"/>
      <c r="T113" s="69">
        <f t="shared" si="33"/>
        <v>0</v>
      </c>
      <c r="U113" s="87">
        <f t="shared" si="34"/>
        <v>0</v>
      </c>
      <c r="V113" s="71">
        <f t="shared" si="35"/>
        <v>0</v>
      </c>
      <c r="W113" s="72">
        <f t="shared" si="29"/>
        <v>0</v>
      </c>
      <c r="X113" s="88">
        <f t="shared" si="36"/>
        <v>0</v>
      </c>
      <c r="Y113" s="74">
        <f t="shared" si="37"/>
        <v>0</v>
      </c>
      <c r="Z113" s="75">
        <f t="shared" si="38"/>
        <v>0</v>
      </c>
      <c r="AA113" s="89">
        <f t="shared" si="39"/>
        <v>0</v>
      </c>
      <c r="AB113" s="77">
        <f t="shared" si="40"/>
        <v>0</v>
      </c>
      <c r="AC113" s="210">
        <f t="shared" si="41"/>
        <v>0</v>
      </c>
      <c r="AD113" s="212">
        <f t="shared" si="32"/>
        <v>0</v>
      </c>
      <c r="AE113" s="82"/>
      <c r="AF113" s="50"/>
      <c r="AG113" s="94"/>
      <c r="AH113" s="209">
        <f t="shared" si="42"/>
        <v>0</v>
      </c>
      <c r="AI113" s="92">
        <v>108</v>
      </c>
    </row>
    <row r="114" spans="1:35" hidden="1" x14ac:dyDescent="0.35">
      <c r="A114" s="230"/>
      <c r="B114" s="82">
        <v>109</v>
      </c>
      <c r="C114" s="95">
        <f>VLOOKUP(B:B,'Start List Kids'!C:F,2,FALSE)</f>
        <v>0</v>
      </c>
      <c r="D114" s="114">
        <f>VLOOKUP(B:B,'Start List Kids'!C:F,4,FALSE)</f>
        <v>0</v>
      </c>
      <c r="E114" s="83"/>
      <c r="F114" s="84"/>
      <c r="G114" s="403"/>
      <c r="H114" s="85"/>
      <c r="I114" s="84"/>
      <c r="J114" s="84"/>
      <c r="K114" s="83"/>
      <c r="L114" s="84"/>
      <c r="M114" s="86"/>
      <c r="N114" s="83"/>
      <c r="O114" s="84"/>
      <c r="P114" s="86"/>
      <c r="Q114" s="83"/>
      <c r="R114" s="84"/>
      <c r="S114" s="403"/>
      <c r="T114" s="69">
        <f t="shared" si="33"/>
        <v>0</v>
      </c>
      <c r="U114" s="87">
        <f t="shared" si="34"/>
        <v>0</v>
      </c>
      <c r="V114" s="71">
        <f t="shared" si="35"/>
        <v>0</v>
      </c>
      <c r="W114" s="72">
        <f t="shared" si="29"/>
        <v>0</v>
      </c>
      <c r="X114" s="88">
        <f t="shared" si="36"/>
        <v>0</v>
      </c>
      <c r="Y114" s="74">
        <f t="shared" si="37"/>
        <v>0</v>
      </c>
      <c r="Z114" s="75">
        <f t="shared" si="38"/>
        <v>0</v>
      </c>
      <c r="AA114" s="89">
        <f t="shared" si="39"/>
        <v>0</v>
      </c>
      <c r="AB114" s="77">
        <f t="shared" si="40"/>
        <v>0</v>
      </c>
      <c r="AC114" s="210">
        <f t="shared" si="41"/>
        <v>0</v>
      </c>
      <c r="AD114" s="212">
        <f t="shared" si="32"/>
        <v>0</v>
      </c>
      <c r="AE114" s="82"/>
      <c r="AF114" s="50"/>
      <c r="AG114" s="94"/>
      <c r="AH114" s="209">
        <f t="shared" si="42"/>
        <v>0</v>
      </c>
      <c r="AI114" s="92">
        <v>109</v>
      </c>
    </row>
    <row r="115" spans="1:35" hidden="1" x14ac:dyDescent="0.35">
      <c r="A115" s="230"/>
      <c r="B115" s="82">
        <v>110</v>
      </c>
      <c r="C115" s="95">
        <f>VLOOKUP(B:B,'Start List Kids'!C:F,2,FALSE)</f>
        <v>0</v>
      </c>
      <c r="D115" s="114">
        <f>VLOOKUP(B:B,'Start List Kids'!C:F,4,FALSE)</f>
        <v>0</v>
      </c>
      <c r="E115" s="83"/>
      <c r="F115" s="84"/>
      <c r="G115" s="403"/>
      <c r="H115" s="85"/>
      <c r="I115" s="84"/>
      <c r="J115" s="84"/>
      <c r="K115" s="83"/>
      <c r="L115" s="84"/>
      <c r="M115" s="86"/>
      <c r="N115" s="83"/>
      <c r="O115" s="84"/>
      <c r="P115" s="86"/>
      <c r="Q115" s="83"/>
      <c r="R115" s="84"/>
      <c r="S115" s="403"/>
      <c r="T115" s="69">
        <f t="shared" si="33"/>
        <v>0</v>
      </c>
      <c r="U115" s="87">
        <f t="shared" si="34"/>
        <v>0</v>
      </c>
      <c r="V115" s="71">
        <f t="shared" si="35"/>
        <v>0</v>
      </c>
      <c r="W115" s="72">
        <f t="shared" si="29"/>
        <v>0</v>
      </c>
      <c r="X115" s="88">
        <f t="shared" si="36"/>
        <v>0</v>
      </c>
      <c r="Y115" s="74">
        <f t="shared" si="37"/>
        <v>0</v>
      </c>
      <c r="Z115" s="75">
        <f t="shared" si="38"/>
        <v>0</v>
      </c>
      <c r="AA115" s="89">
        <f t="shared" si="39"/>
        <v>0</v>
      </c>
      <c r="AB115" s="77">
        <f t="shared" si="40"/>
        <v>0</v>
      </c>
      <c r="AC115" s="210">
        <f t="shared" si="41"/>
        <v>0</v>
      </c>
      <c r="AD115" s="212">
        <f t="shared" si="32"/>
        <v>0</v>
      </c>
      <c r="AE115" s="82"/>
      <c r="AF115" s="50"/>
      <c r="AG115" s="94"/>
      <c r="AH115" s="209">
        <f t="shared" si="42"/>
        <v>0</v>
      </c>
      <c r="AI115" s="92">
        <v>110</v>
      </c>
    </row>
    <row r="116" spans="1:35" hidden="1" x14ac:dyDescent="0.35">
      <c r="A116" s="230"/>
      <c r="B116" s="82">
        <v>111</v>
      </c>
      <c r="C116" s="95">
        <f>VLOOKUP(B:B,'Start List Kids'!C:F,2,FALSE)</f>
        <v>0</v>
      </c>
      <c r="D116" s="114">
        <f>VLOOKUP(B:B,'Start List Kids'!C:F,4,FALSE)</f>
        <v>0</v>
      </c>
      <c r="E116" s="83"/>
      <c r="F116" s="84"/>
      <c r="G116" s="403"/>
      <c r="H116" s="85"/>
      <c r="I116" s="84"/>
      <c r="J116" s="84"/>
      <c r="K116" s="83"/>
      <c r="L116" s="84"/>
      <c r="M116" s="86"/>
      <c r="N116" s="83"/>
      <c r="O116" s="84"/>
      <c r="P116" s="86"/>
      <c r="Q116" s="83"/>
      <c r="R116" s="84"/>
      <c r="S116" s="403"/>
      <c r="T116" s="69">
        <f t="shared" si="33"/>
        <v>0</v>
      </c>
      <c r="U116" s="87">
        <f t="shared" si="34"/>
        <v>0</v>
      </c>
      <c r="V116" s="71">
        <f t="shared" si="35"/>
        <v>0</v>
      </c>
      <c r="W116" s="72">
        <f t="shared" si="29"/>
        <v>0</v>
      </c>
      <c r="X116" s="88">
        <f t="shared" si="36"/>
        <v>0</v>
      </c>
      <c r="Y116" s="74">
        <f t="shared" si="37"/>
        <v>0</v>
      </c>
      <c r="Z116" s="75">
        <f t="shared" si="38"/>
        <v>0</v>
      </c>
      <c r="AA116" s="89">
        <f t="shared" si="39"/>
        <v>0</v>
      </c>
      <c r="AB116" s="77">
        <f t="shared" si="40"/>
        <v>0</v>
      </c>
      <c r="AC116" s="210">
        <f t="shared" si="41"/>
        <v>0</v>
      </c>
      <c r="AD116" s="212">
        <f t="shared" si="32"/>
        <v>0</v>
      </c>
      <c r="AE116" s="82"/>
      <c r="AF116" s="50"/>
      <c r="AG116" s="94"/>
      <c r="AH116" s="209">
        <f t="shared" si="42"/>
        <v>0</v>
      </c>
      <c r="AI116" s="92">
        <v>111</v>
      </c>
    </row>
    <row r="117" spans="1:35" hidden="1" x14ac:dyDescent="0.35">
      <c r="A117" s="230"/>
      <c r="B117" s="82">
        <v>112</v>
      </c>
      <c r="C117" s="95">
        <f>VLOOKUP(B:B,'Start List Kids'!C:F,2,FALSE)</f>
        <v>0</v>
      </c>
      <c r="D117" s="114">
        <f>VLOOKUP(B:B,'Start List Kids'!C:F,4,FALSE)</f>
        <v>0</v>
      </c>
      <c r="E117" s="83"/>
      <c r="F117" s="84"/>
      <c r="G117" s="403"/>
      <c r="H117" s="85"/>
      <c r="I117" s="84"/>
      <c r="J117" s="84"/>
      <c r="K117" s="83"/>
      <c r="L117" s="84"/>
      <c r="M117" s="86"/>
      <c r="N117" s="83"/>
      <c r="O117" s="84"/>
      <c r="P117" s="86"/>
      <c r="Q117" s="83"/>
      <c r="R117" s="84"/>
      <c r="S117" s="403"/>
      <c r="T117" s="69">
        <f t="shared" si="33"/>
        <v>0</v>
      </c>
      <c r="U117" s="87">
        <f t="shared" si="34"/>
        <v>0</v>
      </c>
      <c r="V117" s="71">
        <f t="shared" si="35"/>
        <v>0</v>
      </c>
      <c r="W117" s="72">
        <f t="shared" si="29"/>
        <v>0</v>
      </c>
      <c r="X117" s="88">
        <f t="shared" si="36"/>
        <v>0</v>
      </c>
      <c r="Y117" s="74">
        <f t="shared" si="37"/>
        <v>0</v>
      </c>
      <c r="Z117" s="75">
        <f t="shared" si="38"/>
        <v>0</v>
      </c>
      <c r="AA117" s="89">
        <f t="shared" si="39"/>
        <v>0</v>
      </c>
      <c r="AB117" s="77">
        <f t="shared" si="40"/>
        <v>0</v>
      </c>
      <c r="AC117" s="210">
        <f t="shared" si="41"/>
        <v>0</v>
      </c>
      <c r="AD117" s="212">
        <f t="shared" si="32"/>
        <v>0</v>
      </c>
      <c r="AE117" s="82"/>
      <c r="AF117" s="50"/>
      <c r="AG117" s="94"/>
      <c r="AH117" s="209">
        <f t="shared" si="42"/>
        <v>0</v>
      </c>
      <c r="AI117" s="92">
        <v>112</v>
      </c>
    </row>
    <row r="118" spans="1:35" hidden="1" x14ac:dyDescent="0.35">
      <c r="A118" s="230"/>
      <c r="B118" s="82">
        <v>113</v>
      </c>
      <c r="C118" s="95">
        <f>VLOOKUP(B:B,'Start List Kids'!C:F,2,FALSE)</f>
        <v>0</v>
      </c>
      <c r="D118" s="114">
        <f>VLOOKUP(B:B,'Start List Kids'!C:F,4,FALSE)</f>
        <v>0</v>
      </c>
      <c r="E118" s="83"/>
      <c r="F118" s="84"/>
      <c r="G118" s="403"/>
      <c r="H118" s="85"/>
      <c r="I118" s="84"/>
      <c r="J118" s="84"/>
      <c r="K118" s="83"/>
      <c r="L118" s="84"/>
      <c r="M118" s="86"/>
      <c r="N118" s="83"/>
      <c r="O118" s="84"/>
      <c r="P118" s="86"/>
      <c r="Q118" s="83"/>
      <c r="R118" s="84"/>
      <c r="S118" s="403"/>
      <c r="T118" s="69">
        <f t="shared" si="33"/>
        <v>0</v>
      </c>
      <c r="U118" s="87">
        <f t="shared" si="34"/>
        <v>0</v>
      </c>
      <c r="V118" s="71">
        <f t="shared" si="35"/>
        <v>0</v>
      </c>
      <c r="W118" s="72">
        <f t="shared" si="29"/>
        <v>0</v>
      </c>
      <c r="X118" s="88">
        <f t="shared" si="36"/>
        <v>0</v>
      </c>
      <c r="Y118" s="74">
        <f t="shared" si="37"/>
        <v>0</v>
      </c>
      <c r="Z118" s="75">
        <f t="shared" si="38"/>
        <v>0</v>
      </c>
      <c r="AA118" s="89">
        <f t="shared" si="39"/>
        <v>0</v>
      </c>
      <c r="AB118" s="77">
        <f t="shared" si="40"/>
        <v>0</v>
      </c>
      <c r="AC118" s="210">
        <f t="shared" si="41"/>
        <v>0</v>
      </c>
      <c r="AD118" s="212">
        <f t="shared" si="32"/>
        <v>0</v>
      </c>
      <c r="AE118" s="82"/>
      <c r="AF118" s="50"/>
      <c r="AG118" s="94"/>
      <c r="AH118" s="209">
        <f t="shared" si="42"/>
        <v>0</v>
      </c>
      <c r="AI118" s="92">
        <v>113</v>
      </c>
    </row>
    <row r="119" spans="1:35" hidden="1" x14ac:dyDescent="0.35">
      <c r="A119" s="230"/>
      <c r="B119" s="82">
        <v>114</v>
      </c>
      <c r="C119" s="95">
        <f>VLOOKUP(B:B,'Start List Kids'!C:F,2,FALSE)</f>
        <v>0</v>
      </c>
      <c r="D119" s="114">
        <f>VLOOKUP(B:B,'Start List Kids'!C:F,4,FALSE)</f>
        <v>0</v>
      </c>
      <c r="E119" s="83"/>
      <c r="F119" s="84"/>
      <c r="G119" s="403"/>
      <c r="H119" s="85"/>
      <c r="I119" s="84"/>
      <c r="J119" s="84"/>
      <c r="K119" s="83"/>
      <c r="L119" s="84"/>
      <c r="M119" s="86"/>
      <c r="N119" s="83"/>
      <c r="O119" s="84"/>
      <c r="P119" s="86"/>
      <c r="Q119" s="83"/>
      <c r="R119" s="84"/>
      <c r="S119" s="403"/>
      <c r="T119" s="69">
        <f t="shared" si="33"/>
        <v>0</v>
      </c>
      <c r="U119" s="87">
        <f t="shared" si="34"/>
        <v>0</v>
      </c>
      <c r="V119" s="71">
        <f t="shared" si="35"/>
        <v>0</v>
      </c>
      <c r="W119" s="72">
        <f t="shared" si="29"/>
        <v>0</v>
      </c>
      <c r="X119" s="88">
        <f t="shared" si="36"/>
        <v>0</v>
      </c>
      <c r="Y119" s="74">
        <f t="shared" si="37"/>
        <v>0</v>
      </c>
      <c r="Z119" s="75">
        <f t="shared" si="38"/>
        <v>0</v>
      </c>
      <c r="AA119" s="89">
        <f t="shared" si="39"/>
        <v>0</v>
      </c>
      <c r="AB119" s="77">
        <f t="shared" si="40"/>
        <v>0</v>
      </c>
      <c r="AC119" s="210">
        <f t="shared" si="41"/>
        <v>0</v>
      </c>
      <c r="AD119" s="212">
        <f t="shared" si="32"/>
        <v>0</v>
      </c>
      <c r="AE119" s="82"/>
      <c r="AF119" s="50"/>
      <c r="AG119" s="94"/>
      <c r="AH119" s="209">
        <f t="shared" si="42"/>
        <v>0</v>
      </c>
      <c r="AI119" s="92">
        <v>114</v>
      </c>
    </row>
    <row r="120" spans="1:35" hidden="1" x14ac:dyDescent="0.35">
      <c r="A120" s="230"/>
      <c r="B120" s="82">
        <v>115</v>
      </c>
      <c r="C120" s="95">
        <f>VLOOKUP(B:B,'Start List Kids'!C:F,2,FALSE)</f>
        <v>0</v>
      </c>
      <c r="D120" s="114">
        <f>VLOOKUP(B:B,'Start List Kids'!C:F,4,FALSE)</f>
        <v>0</v>
      </c>
      <c r="E120" s="83"/>
      <c r="F120" s="84"/>
      <c r="G120" s="403"/>
      <c r="H120" s="85"/>
      <c r="I120" s="84"/>
      <c r="J120" s="84"/>
      <c r="K120" s="83"/>
      <c r="L120" s="84"/>
      <c r="M120" s="86"/>
      <c r="N120" s="83"/>
      <c r="O120" s="84"/>
      <c r="P120" s="86"/>
      <c r="Q120" s="83"/>
      <c r="R120" s="84"/>
      <c r="S120" s="403"/>
      <c r="T120" s="69">
        <f t="shared" si="33"/>
        <v>0</v>
      </c>
      <c r="U120" s="87">
        <f t="shared" si="34"/>
        <v>0</v>
      </c>
      <c r="V120" s="71">
        <f t="shared" si="35"/>
        <v>0</v>
      </c>
      <c r="W120" s="72">
        <f t="shared" si="29"/>
        <v>0</v>
      </c>
      <c r="X120" s="88">
        <f t="shared" si="36"/>
        <v>0</v>
      </c>
      <c r="Y120" s="74">
        <f t="shared" si="37"/>
        <v>0</v>
      </c>
      <c r="Z120" s="75">
        <f t="shared" si="38"/>
        <v>0</v>
      </c>
      <c r="AA120" s="89">
        <f t="shared" si="39"/>
        <v>0</v>
      </c>
      <c r="AB120" s="77">
        <f t="shared" si="40"/>
        <v>0</v>
      </c>
      <c r="AC120" s="210">
        <f t="shared" si="41"/>
        <v>0</v>
      </c>
      <c r="AD120" s="212">
        <f t="shared" si="32"/>
        <v>0</v>
      </c>
      <c r="AE120" s="82"/>
      <c r="AF120" s="50"/>
      <c r="AG120" s="94"/>
      <c r="AH120" s="209">
        <f t="shared" si="42"/>
        <v>0</v>
      </c>
      <c r="AI120" s="92">
        <v>115</v>
      </c>
    </row>
    <row r="121" spans="1:35" hidden="1" x14ac:dyDescent="0.35">
      <c r="A121" s="230"/>
      <c r="B121" s="82">
        <v>116</v>
      </c>
      <c r="C121" s="95">
        <f>VLOOKUP(B:B,'Start List Kids'!C:F,2,FALSE)</f>
        <v>0</v>
      </c>
      <c r="D121" s="114">
        <f>VLOOKUP(B:B,'Start List Kids'!C:F,4,FALSE)</f>
        <v>0</v>
      </c>
      <c r="E121" s="83"/>
      <c r="F121" s="84"/>
      <c r="G121" s="403"/>
      <c r="H121" s="85"/>
      <c r="I121" s="84"/>
      <c r="J121" s="84"/>
      <c r="K121" s="83"/>
      <c r="L121" s="84"/>
      <c r="M121" s="86"/>
      <c r="N121" s="83"/>
      <c r="O121" s="84"/>
      <c r="P121" s="86"/>
      <c r="Q121" s="83"/>
      <c r="R121" s="84"/>
      <c r="S121" s="403"/>
      <c r="T121" s="69">
        <f t="shared" si="33"/>
        <v>0</v>
      </c>
      <c r="U121" s="87">
        <f t="shared" si="34"/>
        <v>0</v>
      </c>
      <c r="V121" s="71">
        <f t="shared" si="35"/>
        <v>0</v>
      </c>
      <c r="W121" s="72">
        <f t="shared" si="29"/>
        <v>0</v>
      </c>
      <c r="X121" s="88">
        <f t="shared" si="36"/>
        <v>0</v>
      </c>
      <c r="Y121" s="74">
        <f t="shared" si="37"/>
        <v>0</v>
      </c>
      <c r="Z121" s="75">
        <f t="shared" si="38"/>
        <v>0</v>
      </c>
      <c r="AA121" s="89">
        <f t="shared" si="39"/>
        <v>0</v>
      </c>
      <c r="AB121" s="77">
        <f t="shared" si="40"/>
        <v>0</v>
      </c>
      <c r="AC121" s="210">
        <f t="shared" si="41"/>
        <v>0</v>
      </c>
      <c r="AD121" s="212">
        <f t="shared" si="32"/>
        <v>0</v>
      </c>
      <c r="AE121" s="82"/>
      <c r="AF121" s="50"/>
      <c r="AG121" s="94"/>
      <c r="AH121" s="209">
        <f t="shared" si="42"/>
        <v>0</v>
      </c>
      <c r="AI121" s="92">
        <v>116</v>
      </c>
    </row>
    <row r="122" spans="1:35" hidden="1" x14ac:dyDescent="0.35">
      <c r="A122" s="230"/>
      <c r="B122" s="82">
        <v>117</v>
      </c>
      <c r="C122" s="95">
        <f>VLOOKUP(B:B,'Start List Kids'!C:F,2,FALSE)</f>
        <v>0</v>
      </c>
      <c r="D122" s="114">
        <f>VLOOKUP(B:B,'Start List Kids'!C:F,4,FALSE)</f>
        <v>0</v>
      </c>
      <c r="E122" s="83"/>
      <c r="F122" s="84"/>
      <c r="G122" s="403"/>
      <c r="H122" s="85"/>
      <c r="I122" s="84"/>
      <c r="J122" s="84"/>
      <c r="K122" s="83"/>
      <c r="L122" s="84"/>
      <c r="M122" s="86"/>
      <c r="N122" s="83"/>
      <c r="O122" s="84"/>
      <c r="P122" s="86"/>
      <c r="Q122" s="83"/>
      <c r="R122" s="84"/>
      <c r="S122" s="403"/>
      <c r="T122" s="69">
        <f t="shared" si="33"/>
        <v>0</v>
      </c>
      <c r="U122" s="87">
        <f t="shared" si="34"/>
        <v>0</v>
      </c>
      <c r="V122" s="71">
        <f t="shared" si="35"/>
        <v>0</v>
      </c>
      <c r="W122" s="72">
        <f t="shared" si="29"/>
        <v>0</v>
      </c>
      <c r="X122" s="88">
        <f t="shared" si="36"/>
        <v>0</v>
      </c>
      <c r="Y122" s="74">
        <f t="shared" si="37"/>
        <v>0</v>
      </c>
      <c r="Z122" s="75">
        <f t="shared" si="38"/>
        <v>0</v>
      </c>
      <c r="AA122" s="89">
        <f t="shared" si="39"/>
        <v>0</v>
      </c>
      <c r="AB122" s="77">
        <f t="shared" si="40"/>
        <v>0</v>
      </c>
      <c r="AC122" s="210">
        <f t="shared" si="41"/>
        <v>0</v>
      </c>
      <c r="AD122" s="212">
        <f t="shared" si="32"/>
        <v>0</v>
      </c>
      <c r="AE122" s="82"/>
      <c r="AF122" s="50"/>
      <c r="AG122" s="94"/>
      <c r="AH122" s="209">
        <f t="shared" si="42"/>
        <v>0</v>
      </c>
      <c r="AI122" s="92">
        <v>117</v>
      </c>
    </row>
    <row r="123" spans="1:35" hidden="1" x14ac:dyDescent="0.35">
      <c r="A123" s="230"/>
      <c r="B123" s="82">
        <v>118</v>
      </c>
      <c r="C123" s="95">
        <f>VLOOKUP(B:B,'Start List Kids'!C:F,2,FALSE)</f>
        <v>0</v>
      </c>
      <c r="D123" s="114">
        <f>VLOOKUP(B:B,'Start List Kids'!C:F,4,FALSE)</f>
        <v>0</v>
      </c>
      <c r="E123" s="83"/>
      <c r="F123" s="84"/>
      <c r="G123" s="403"/>
      <c r="H123" s="85"/>
      <c r="I123" s="84"/>
      <c r="J123" s="84"/>
      <c r="K123" s="83"/>
      <c r="L123" s="84"/>
      <c r="M123" s="86"/>
      <c r="N123" s="83"/>
      <c r="O123" s="84"/>
      <c r="P123" s="86"/>
      <c r="Q123" s="83"/>
      <c r="R123" s="84"/>
      <c r="S123" s="403"/>
      <c r="T123" s="69">
        <f t="shared" si="33"/>
        <v>0</v>
      </c>
      <c r="U123" s="87">
        <f t="shared" si="34"/>
        <v>0</v>
      </c>
      <c r="V123" s="71">
        <f t="shared" si="35"/>
        <v>0</v>
      </c>
      <c r="W123" s="72">
        <f t="shared" si="29"/>
        <v>0</v>
      </c>
      <c r="X123" s="88">
        <f t="shared" si="36"/>
        <v>0</v>
      </c>
      <c r="Y123" s="74">
        <f t="shared" si="37"/>
        <v>0</v>
      </c>
      <c r="Z123" s="75">
        <f t="shared" si="38"/>
        <v>0</v>
      </c>
      <c r="AA123" s="89">
        <f t="shared" si="39"/>
        <v>0</v>
      </c>
      <c r="AB123" s="77">
        <f t="shared" si="40"/>
        <v>0</v>
      </c>
      <c r="AC123" s="210">
        <f t="shared" si="41"/>
        <v>0</v>
      </c>
      <c r="AD123" s="212">
        <f t="shared" si="32"/>
        <v>0</v>
      </c>
      <c r="AE123" s="82"/>
      <c r="AF123" s="50"/>
      <c r="AG123" s="94"/>
      <c r="AH123" s="209">
        <f t="shared" si="42"/>
        <v>0</v>
      </c>
      <c r="AI123" s="92">
        <v>118</v>
      </c>
    </row>
    <row r="124" spans="1:35" hidden="1" x14ac:dyDescent="0.35">
      <c r="A124" s="230"/>
      <c r="B124" s="82">
        <v>119</v>
      </c>
      <c r="C124" s="95">
        <f>VLOOKUP(B:B,'Start List Kids'!C:F,2,FALSE)</f>
        <v>0</v>
      </c>
      <c r="D124" s="114">
        <f>VLOOKUP(B:B,'Start List Kids'!C:F,4,FALSE)</f>
        <v>0</v>
      </c>
      <c r="E124" s="83"/>
      <c r="F124" s="84"/>
      <c r="G124" s="403"/>
      <c r="H124" s="85"/>
      <c r="I124" s="84"/>
      <c r="J124" s="84"/>
      <c r="K124" s="83"/>
      <c r="L124" s="84"/>
      <c r="M124" s="86"/>
      <c r="N124" s="83"/>
      <c r="O124" s="84"/>
      <c r="P124" s="86"/>
      <c r="Q124" s="83"/>
      <c r="R124" s="84"/>
      <c r="S124" s="403"/>
      <c r="T124" s="69">
        <f t="shared" si="33"/>
        <v>0</v>
      </c>
      <c r="U124" s="87">
        <f t="shared" si="34"/>
        <v>0</v>
      </c>
      <c r="V124" s="71">
        <f t="shared" si="35"/>
        <v>0</v>
      </c>
      <c r="W124" s="72">
        <f t="shared" si="29"/>
        <v>0</v>
      </c>
      <c r="X124" s="88">
        <f t="shared" si="36"/>
        <v>0</v>
      </c>
      <c r="Y124" s="74">
        <f t="shared" si="37"/>
        <v>0</v>
      </c>
      <c r="Z124" s="75">
        <f t="shared" si="38"/>
        <v>0</v>
      </c>
      <c r="AA124" s="89">
        <f t="shared" si="39"/>
        <v>0</v>
      </c>
      <c r="AB124" s="77">
        <f t="shared" si="40"/>
        <v>0</v>
      </c>
      <c r="AC124" s="210">
        <f t="shared" si="41"/>
        <v>0</v>
      </c>
      <c r="AD124" s="212">
        <f t="shared" si="32"/>
        <v>0</v>
      </c>
      <c r="AE124" s="82"/>
      <c r="AF124" s="50"/>
      <c r="AG124" s="94"/>
      <c r="AH124" s="209">
        <f t="shared" si="42"/>
        <v>0</v>
      </c>
      <c r="AI124" s="92">
        <v>119</v>
      </c>
    </row>
    <row r="125" spans="1:35" hidden="1" x14ac:dyDescent="0.35">
      <c r="A125" s="230"/>
      <c r="B125" s="82">
        <v>120</v>
      </c>
      <c r="C125" s="95">
        <f>VLOOKUP(B:B,'Start List Kids'!C:F,2,FALSE)</f>
        <v>0</v>
      </c>
      <c r="D125" s="114">
        <f>VLOOKUP(B:B,'Start List Kids'!C:F,4,FALSE)</f>
        <v>0</v>
      </c>
      <c r="E125" s="83"/>
      <c r="F125" s="84"/>
      <c r="G125" s="403"/>
      <c r="H125" s="85"/>
      <c r="I125" s="84"/>
      <c r="J125" s="84"/>
      <c r="K125" s="83"/>
      <c r="L125" s="84"/>
      <c r="M125" s="86"/>
      <c r="N125" s="83"/>
      <c r="O125" s="84"/>
      <c r="P125" s="86"/>
      <c r="Q125" s="83"/>
      <c r="R125" s="84"/>
      <c r="S125" s="403"/>
      <c r="T125" s="69">
        <f t="shared" si="33"/>
        <v>0</v>
      </c>
      <c r="U125" s="87">
        <f t="shared" si="34"/>
        <v>0</v>
      </c>
      <c r="V125" s="71">
        <f t="shared" si="35"/>
        <v>0</v>
      </c>
      <c r="W125" s="72">
        <f t="shared" si="29"/>
        <v>0</v>
      </c>
      <c r="X125" s="88">
        <f t="shared" si="36"/>
        <v>0</v>
      </c>
      <c r="Y125" s="74">
        <f t="shared" si="37"/>
        <v>0</v>
      </c>
      <c r="Z125" s="75">
        <f t="shared" si="38"/>
        <v>0</v>
      </c>
      <c r="AA125" s="89">
        <f t="shared" si="39"/>
        <v>0</v>
      </c>
      <c r="AB125" s="77">
        <f t="shared" si="40"/>
        <v>0</v>
      </c>
      <c r="AC125" s="210">
        <f t="shared" si="41"/>
        <v>0</v>
      </c>
      <c r="AD125" s="212">
        <f t="shared" si="32"/>
        <v>0</v>
      </c>
      <c r="AE125" s="82"/>
      <c r="AF125" s="50"/>
      <c r="AG125" s="94"/>
      <c r="AH125" s="209">
        <f t="shared" si="42"/>
        <v>0</v>
      </c>
      <c r="AI125" s="92">
        <v>120</v>
      </c>
    </row>
    <row r="126" spans="1:35" hidden="1" x14ac:dyDescent="0.35">
      <c r="A126" s="230"/>
      <c r="B126" s="82">
        <v>121</v>
      </c>
      <c r="C126" s="95">
        <f>VLOOKUP(B:B,'Start List Kids'!C:F,2,FALSE)</f>
        <v>0</v>
      </c>
      <c r="D126" s="114">
        <f>VLOOKUP(B:B,'Start List Kids'!C:F,4,FALSE)</f>
        <v>0</v>
      </c>
      <c r="E126" s="83"/>
      <c r="F126" s="84"/>
      <c r="G126" s="403"/>
      <c r="H126" s="85"/>
      <c r="I126" s="84"/>
      <c r="J126" s="84"/>
      <c r="K126" s="83"/>
      <c r="L126" s="84"/>
      <c r="M126" s="86"/>
      <c r="N126" s="83"/>
      <c r="O126" s="84"/>
      <c r="P126" s="86"/>
      <c r="Q126" s="83"/>
      <c r="R126" s="84"/>
      <c r="S126" s="403"/>
      <c r="T126" s="69">
        <f t="shared" si="33"/>
        <v>0</v>
      </c>
      <c r="U126" s="87">
        <f t="shared" si="34"/>
        <v>0</v>
      </c>
      <c r="V126" s="71">
        <f t="shared" si="35"/>
        <v>0</v>
      </c>
      <c r="W126" s="72">
        <f t="shared" si="29"/>
        <v>0</v>
      </c>
      <c r="X126" s="88">
        <f t="shared" si="36"/>
        <v>0</v>
      </c>
      <c r="Y126" s="74">
        <f t="shared" si="37"/>
        <v>0</v>
      </c>
      <c r="Z126" s="75">
        <f t="shared" si="38"/>
        <v>0</v>
      </c>
      <c r="AA126" s="89">
        <f t="shared" si="39"/>
        <v>0</v>
      </c>
      <c r="AB126" s="77">
        <f t="shared" si="40"/>
        <v>0</v>
      </c>
      <c r="AC126" s="210">
        <f t="shared" si="41"/>
        <v>0</v>
      </c>
      <c r="AD126" s="212">
        <f t="shared" si="32"/>
        <v>0</v>
      </c>
      <c r="AE126" s="82"/>
      <c r="AF126" s="50"/>
      <c r="AG126" s="94"/>
      <c r="AH126" s="209">
        <f t="shared" si="42"/>
        <v>0</v>
      </c>
      <c r="AI126" s="92">
        <v>121</v>
      </c>
    </row>
    <row r="127" spans="1:35" hidden="1" x14ac:dyDescent="0.35">
      <c r="A127" s="230"/>
      <c r="B127" s="82">
        <v>122</v>
      </c>
      <c r="C127" s="95">
        <f>VLOOKUP(B:B,'Start List Kids'!C:F,2,FALSE)</f>
        <v>0</v>
      </c>
      <c r="D127" s="114">
        <f>VLOOKUP(B:B,'Start List Kids'!C:F,4,FALSE)</f>
        <v>0</v>
      </c>
      <c r="E127" s="83"/>
      <c r="F127" s="84"/>
      <c r="G127" s="403"/>
      <c r="H127" s="85"/>
      <c r="I127" s="84"/>
      <c r="J127" s="84"/>
      <c r="K127" s="83"/>
      <c r="L127" s="84"/>
      <c r="M127" s="86"/>
      <c r="N127" s="83"/>
      <c r="O127" s="84"/>
      <c r="P127" s="86"/>
      <c r="Q127" s="83"/>
      <c r="R127" s="84"/>
      <c r="S127" s="403"/>
      <c r="T127" s="69">
        <f t="shared" si="33"/>
        <v>0</v>
      </c>
      <c r="U127" s="87">
        <f t="shared" si="34"/>
        <v>0</v>
      </c>
      <c r="V127" s="71">
        <f t="shared" si="35"/>
        <v>0</v>
      </c>
      <c r="W127" s="72">
        <f t="shared" si="29"/>
        <v>0</v>
      </c>
      <c r="X127" s="88">
        <f t="shared" si="36"/>
        <v>0</v>
      </c>
      <c r="Y127" s="74">
        <f t="shared" si="37"/>
        <v>0</v>
      </c>
      <c r="Z127" s="75">
        <f t="shared" si="38"/>
        <v>0</v>
      </c>
      <c r="AA127" s="89">
        <f t="shared" si="39"/>
        <v>0</v>
      </c>
      <c r="AB127" s="77">
        <f t="shared" si="40"/>
        <v>0</v>
      </c>
      <c r="AC127" s="210">
        <f t="shared" si="41"/>
        <v>0</v>
      </c>
      <c r="AD127" s="212">
        <f t="shared" si="32"/>
        <v>0</v>
      </c>
      <c r="AE127" s="82"/>
      <c r="AF127" s="50"/>
      <c r="AG127" s="94"/>
      <c r="AH127" s="209">
        <f t="shared" si="42"/>
        <v>0</v>
      </c>
      <c r="AI127" s="92">
        <v>122</v>
      </c>
    </row>
    <row r="128" spans="1:35" hidden="1" x14ac:dyDescent="0.35">
      <c r="A128" s="230"/>
      <c r="B128" s="82">
        <v>123</v>
      </c>
      <c r="C128" s="95">
        <f>VLOOKUP(B:B,'Start List Kids'!C:F,2,FALSE)</f>
        <v>0</v>
      </c>
      <c r="D128" s="114">
        <f>VLOOKUP(B:B,'Start List Kids'!C:F,4,FALSE)</f>
        <v>0</v>
      </c>
      <c r="E128" s="83"/>
      <c r="F128" s="84"/>
      <c r="G128" s="403"/>
      <c r="H128" s="85"/>
      <c r="I128" s="84"/>
      <c r="J128" s="84"/>
      <c r="K128" s="83"/>
      <c r="L128" s="84"/>
      <c r="M128" s="86"/>
      <c r="N128" s="83"/>
      <c r="O128" s="84"/>
      <c r="P128" s="86"/>
      <c r="Q128" s="83"/>
      <c r="R128" s="84"/>
      <c r="S128" s="403"/>
      <c r="T128" s="69">
        <f t="shared" si="33"/>
        <v>0</v>
      </c>
      <c r="U128" s="87">
        <f t="shared" si="34"/>
        <v>0</v>
      </c>
      <c r="V128" s="71">
        <f t="shared" si="35"/>
        <v>0</v>
      </c>
      <c r="W128" s="72">
        <f t="shared" si="29"/>
        <v>0</v>
      </c>
      <c r="X128" s="88">
        <f t="shared" si="36"/>
        <v>0</v>
      </c>
      <c r="Y128" s="74">
        <f t="shared" si="37"/>
        <v>0</v>
      </c>
      <c r="Z128" s="75">
        <f t="shared" si="38"/>
        <v>0</v>
      </c>
      <c r="AA128" s="89">
        <f t="shared" si="39"/>
        <v>0</v>
      </c>
      <c r="AB128" s="77">
        <f t="shared" si="40"/>
        <v>0</v>
      </c>
      <c r="AC128" s="210">
        <f t="shared" si="41"/>
        <v>0</v>
      </c>
      <c r="AD128" s="212">
        <f t="shared" si="32"/>
        <v>0</v>
      </c>
      <c r="AE128" s="82"/>
      <c r="AF128" s="50"/>
      <c r="AG128" s="94"/>
      <c r="AH128" s="209">
        <f t="shared" si="42"/>
        <v>0</v>
      </c>
      <c r="AI128" s="92">
        <v>123</v>
      </c>
    </row>
    <row r="129" spans="1:35" hidden="1" x14ac:dyDescent="0.35">
      <c r="A129" s="230"/>
      <c r="B129" s="82">
        <v>124</v>
      </c>
      <c r="C129" s="95">
        <f>VLOOKUP(B:B,'Start List Kids'!C:F,2,FALSE)</f>
        <v>0</v>
      </c>
      <c r="D129" s="114">
        <f>VLOOKUP(B:B,'Start List Kids'!C:F,4,FALSE)</f>
        <v>0</v>
      </c>
      <c r="E129" s="83"/>
      <c r="F129" s="84"/>
      <c r="G129" s="403"/>
      <c r="H129" s="85"/>
      <c r="I129" s="84"/>
      <c r="J129" s="84"/>
      <c r="K129" s="83"/>
      <c r="L129" s="84"/>
      <c r="M129" s="86"/>
      <c r="N129" s="83"/>
      <c r="O129" s="84"/>
      <c r="P129" s="86"/>
      <c r="Q129" s="83"/>
      <c r="R129" s="84"/>
      <c r="S129" s="403"/>
      <c r="T129" s="69">
        <f t="shared" si="33"/>
        <v>0</v>
      </c>
      <c r="U129" s="87">
        <f t="shared" si="34"/>
        <v>0</v>
      </c>
      <c r="V129" s="71">
        <f t="shared" si="35"/>
        <v>0</v>
      </c>
      <c r="W129" s="72">
        <f t="shared" si="29"/>
        <v>0</v>
      </c>
      <c r="X129" s="88">
        <f t="shared" si="36"/>
        <v>0</v>
      </c>
      <c r="Y129" s="74">
        <f t="shared" si="37"/>
        <v>0</v>
      </c>
      <c r="Z129" s="75">
        <f t="shared" si="38"/>
        <v>0</v>
      </c>
      <c r="AA129" s="89">
        <f t="shared" si="39"/>
        <v>0</v>
      </c>
      <c r="AB129" s="77">
        <f t="shared" si="40"/>
        <v>0</v>
      </c>
      <c r="AC129" s="210">
        <f t="shared" si="41"/>
        <v>0</v>
      </c>
      <c r="AD129" s="212">
        <f t="shared" si="32"/>
        <v>0</v>
      </c>
      <c r="AE129" s="82"/>
      <c r="AF129" s="50"/>
      <c r="AG129" s="94"/>
      <c r="AH129" s="209">
        <f t="shared" si="42"/>
        <v>0</v>
      </c>
      <c r="AI129" s="92">
        <v>124</v>
      </c>
    </row>
    <row r="130" spans="1:35" hidden="1" x14ac:dyDescent="0.35">
      <c r="A130" s="230"/>
      <c r="B130" s="82">
        <v>125</v>
      </c>
      <c r="C130" s="95">
        <f>VLOOKUP(B:B,'Start List Kids'!C:F,2,FALSE)</f>
        <v>0</v>
      </c>
      <c r="D130" s="114">
        <f>VLOOKUP(B:B,'Start List Kids'!C:F,4,FALSE)</f>
        <v>0</v>
      </c>
      <c r="E130" s="83"/>
      <c r="F130" s="84"/>
      <c r="G130" s="403"/>
      <c r="H130" s="85"/>
      <c r="I130" s="84"/>
      <c r="J130" s="84"/>
      <c r="K130" s="83"/>
      <c r="L130" s="84"/>
      <c r="M130" s="86"/>
      <c r="N130" s="83"/>
      <c r="O130" s="84"/>
      <c r="P130" s="86"/>
      <c r="Q130" s="83"/>
      <c r="R130" s="84"/>
      <c r="S130" s="403"/>
      <c r="T130" s="69">
        <f t="shared" si="33"/>
        <v>0</v>
      </c>
      <c r="U130" s="87">
        <f t="shared" si="34"/>
        <v>0</v>
      </c>
      <c r="V130" s="71">
        <f t="shared" si="35"/>
        <v>0</v>
      </c>
      <c r="W130" s="72">
        <f t="shared" si="29"/>
        <v>0</v>
      </c>
      <c r="X130" s="88">
        <f t="shared" si="36"/>
        <v>0</v>
      </c>
      <c r="Y130" s="74">
        <f t="shared" si="37"/>
        <v>0</v>
      </c>
      <c r="Z130" s="75">
        <f t="shared" si="38"/>
        <v>0</v>
      </c>
      <c r="AA130" s="89">
        <f t="shared" si="39"/>
        <v>0</v>
      </c>
      <c r="AB130" s="77">
        <f t="shared" si="40"/>
        <v>0</v>
      </c>
      <c r="AC130" s="210">
        <f t="shared" si="41"/>
        <v>0</v>
      </c>
      <c r="AD130" s="212">
        <f t="shared" si="32"/>
        <v>0</v>
      </c>
      <c r="AE130" s="82"/>
      <c r="AF130" s="50"/>
      <c r="AG130" s="94"/>
      <c r="AH130" s="209">
        <f t="shared" si="42"/>
        <v>0</v>
      </c>
      <c r="AI130" s="92">
        <v>125</v>
      </c>
    </row>
    <row r="131" spans="1:35" hidden="1" x14ac:dyDescent="0.35">
      <c r="A131" s="230"/>
      <c r="B131" s="82">
        <v>126</v>
      </c>
      <c r="C131" s="95">
        <f>VLOOKUP(B:B,'Start List Kids'!C:F,2,FALSE)</f>
        <v>0</v>
      </c>
      <c r="D131" s="114">
        <f>VLOOKUP(B:B,'Start List Kids'!C:F,4,FALSE)</f>
        <v>0</v>
      </c>
      <c r="E131" s="83"/>
      <c r="F131" s="84"/>
      <c r="G131" s="403"/>
      <c r="H131" s="85"/>
      <c r="I131" s="84"/>
      <c r="J131" s="84"/>
      <c r="K131" s="83"/>
      <c r="L131" s="84"/>
      <c r="M131" s="86"/>
      <c r="N131" s="83"/>
      <c r="O131" s="84"/>
      <c r="P131" s="86"/>
      <c r="Q131" s="83"/>
      <c r="R131" s="84"/>
      <c r="S131" s="403"/>
      <c r="T131" s="69">
        <f t="shared" si="33"/>
        <v>0</v>
      </c>
      <c r="U131" s="87">
        <f t="shared" si="34"/>
        <v>0</v>
      </c>
      <c r="V131" s="71">
        <f t="shared" si="35"/>
        <v>0</v>
      </c>
      <c r="W131" s="72">
        <f t="shared" si="29"/>
        <v>0</v>
      </c>
      <c r="X131" s="88">
        <f t="shared" si="36"/>
        <v>0</v>
      </c>
      <c r="Y131" s="74">
        <f t="shared" si="37"/>
        <v>0</v>
      </c>
      <c r="Z131" s="75">
        <f t="shared" si="38"/>
        <v>0</v>
      </c>
      <c r="AA131" s="89">
        <f t="shared" si="39"/>
        <v>0</v>
      </c>
      <c r="AB131" s="77">
        <f t="shared" si="40"/>
        <v>0</v>
      </c>
      <c r="AC131" s="210">
        <f t="shared" si="41"/>
        <v>0</v>
      </c>
      <c r="AD131" s="212">
        <f t="shared" si="32"/>
        <v>0</v>
      </c>
      <c r="AE131" s="82"/>
      <c r="AF131" s="50"/>
      <c r="AG131" s="94"/>
      <c r="AH131" s="209">
        <f t="shared" si="42"/>
        <v>0</v>
      </c>
      <c r="AI131" s="92">
        <v>126</v>
      </c>
    </row>
    <row r="132" spans="1:35" hidden="1" x14ac:dyDescent="0.35">
      <c r="A132" s="230"/>
      <c r="B132" s="82">
        <v>127</v>
      </c>
      <c r="C132" s="95">
        <f>VLOOKUP(B:B,'Start List Kids'!C:F,2,FALSE)</f>
        <v>0</v>
      </c>
      <c r="D132" s="114">
        <f>VLOOKUP(B:B,'Start List Kids'!C:F,4,FALSE)</f>
        <v>0</v>
      </c>
      <c r="E132" s="83"/>
      <c r="F132" s="84"/>
      <c r="G132" s="403"/>
      <c r="H132" s="85"/>
      <c r="I132" s="84"/>
      <c r="J132" s="84"/>
      <c r="K132" s="83"/>
      <c r="L132" s="84"/>
      <c r="M132" s="86"/>
      <c r="N132" s="83"/>
      <c r="O132" s="84"/>
      <c r="P132" s="86"/>
      <c r="Q132" s="83"/>
      <c r="R132" s="84"/>
      <c r="S132" s="403"/>
      <c r="T132" s="69">
        <f t="shared" si="33"/>
        <v>0</v>
      </c>
      <c r="U132" s="87">
        <f t="shared" si="34"/>
        <v>0</v>
      </c>
      <c r="V132" s="71">
        <f t="shared" si="35"/>
        <v>0</v>
      </c>
      <c r="W132" s="72">
        <f t="shared" si="29"/>
        <v>0</v>
      </c>
      <c r="X132" s="88">
        <f t="shared" si="36"/>
        <v>0</v>
      </c>
      <c r="Y132" s="74">
        <f t="shared" si="37"/>
        <v>0</v>
      </c>
      <c r="Z132" s="75">
        <f t="shared" si="38"/>
        <v>0</v>
      </c>
      <c r="AA132" s="89">
        <f t="shared" si="39"/>
        <v>0</v>
      </c>
      <c r="AB132" s="77">
        <f t="shared" si="40"/>
        <v>0</v>
      </c>
      <c r="AC132" s="210">
        <f t="shared" si="41"/>
        <v>0</v>
      </c>
      <c r="AD132" s="212">
        <f t="shared" si="32"/>
        <v>0</v>
      </c>
      <c r="AE132" s="82"/>
      <c r="AF132" s="50"/>
      <c r="AG132" s="94"/>
      <c r="AH132" s="209">
        <f t="shared" si="42"/>
        <v>0</v>
      </c>
      <c r="AI132" s="92">
        <v>127</v>
      </c>
    </row>
    <row r="133" spans="1:35" hidden="1" x14ac:dyDescent="0.35">
      <c r="A133" s="230"/>
      <c r="B133" s="82">
        <v>128</v>
      </c>
      <c r="C133" s="95">
        <f>VLOOKUP(B:B,'Start List Kids'!C:F,2,FALSE)</f>
        <v>0</v>
      </c>
      <c r="D133" s="114">
        <f>VLOOKUP(B:B,'Start List Kids'!C:F,4,FALSE)</f>
        <v>0</v>
      </c>
      <c r="E133" s="83"/>
      <c r="F133" s="84"/>
      <c r="G133" s="403"/>
      <c r="H133" s="85"/>
      <c r="I133" s="84"/>
      <c r="J133" s="84"/>
      <c r="K133" s="83"/>
      <c r="L133" s="84"/>
      <c r="M133" s="86"/>
      <c r="N133" s="83"/>
      <c r="O133" s="84"/>
      <c r="P133" s="86"/>
      <c r="Q133" s="83"/>
      <c r="R133" s="84"/>
      <c r="S133" s="403"/>
      <c r="T133" s="69">
        <f t="shared" si="33"/>
        <v>0</v>
      </c>
      <c r="U133" s="87">
        <f t="shared" si="34"/>
        <v>0</v>
      </c>
      <c r="V133" s="71">
        <f t="shared" si="35"/>
        <v>0</v>
      </c>
      <c r="W133" s="72">
        <f t="shared" si="29"/>
        <v>0</v>
      </c>
      <c r="X133" s="88">
        <f t="shared" si="36"/>
        <v>0</v>
      </c>
      <c r="Y133" s="74">
        <f t="shared" si="37"/>
        <v>0</v>
      </c>
      <c r="Z133" s="75">
        <f t="shared" si="38"/>
        <v>0</v>
      </c>
      <c r="AA133" s="89">
        <f t="shared" si="39"/>
        <v>0</v>
      </c>
      <c r="AB133" s="77">
        <f t="shared" si="40"/>
        <v>0</v>
      </c>
      <c r="AC133" s="210">
        <f t="shared" si="41"/>
        <v>0</v>
      </c>
      <c r="AD133" s="212">
        <f t="shared" si="32"/>
        <v>0</v>
      </c>
      <c r="AE133" s="82"/>
      <c r="AF133" s="50"/>
      <c r="AG133" s="94"/>
      <c r="AH133" s="209">
        <f t="shared" si="42"/>
        <v>0</v>
      </c>
      <c r="AI133" s="92">
        <v>128</v>
      </c>
    </row>
    <row r="134" spans="1:35" hidden="1" x14ac:dyDescent="0.35">
      <c r="A134" s="230"/>
      <c r="B134" s="82">
        <v>129</v>
      </c>
      <c r="C134" s="95">
        <f>VLOOKUP(B:B,'Start List Kids'!C:F,2,FALSE)</f>
        <v>0</v>
      </c>
      <c r="D134" s="114">
        <f>VLOOKUP(B:B,'Start List Kids'!C:F,4,FALSE)</f>
        <v>0</v>
      </c>
      <c r="E134" s="83"/>
      <c r="F134" s="84"/>
      <c r="G134" s="403"/>
      <c r="H134" s="85"/>
      <c r="I134" s="84"/>
      <c r="J134" s="84"/>
      <c r="K134" s="83"/>
      <c r="L134" s="84"/>
      <c r="M134" s="86"/>
      <c r="N134" s="83"/>
      <c r="O134" s="84"/>
      <c r="P134" s="86"/>
      <c r="Q134" s="83"/>
      <c r="R134" s="84"/>
      <c r="S134" s="403"/>
      <c r="T134" s="69">
        <f t="shared" si="33"/>
        <v>0</v>
      </c>
      <c r="U134" s="87">
        <f t="shared" si="34"/>
        <v>0</v>
      </c>
      <c r="V134" s="71">
        <f t="shared" si="35"/>
        <v>0</v>
      </c>
      <c r="W134" s="72">
        <f t="shared" si="29"/>
        <v>0</v>
      </c>
      <c r="X134" s="88">
        <f t="shared" si="36"/>
        <v>0</v>
      </c>
      <c r="Y134" s="74">
        <f t="shared" si="37"/>
        <v>0</v>
      </c>
      <c r="Z134" s="75">
        <f t="shared" si="38"/>
        <v>0</v>
      </c>
      <c r="AA134" s="89">
        <f t="shared" si="39"/>
        <v>0</v>
      </c>
      <c r="AB134" s="77">
        <f t="shared" si="40"/>
        <v>0</v>
      </c>
      <c r="AC134" s="210">
        <f t="shared" si="41"/>
        <v>0</v>
      </c>
      <c r="AD134" s="212">
        <f t="shared" si="32"/>
        <v>0</v>
      </c>
      <c r="AE134" s="82"/>
      <c r="AF134" s="50"/>
      <c r="AG134" s="94"/>
      <c r="AH134" s="209">
        <f t="shared" si="42"/>
        <v>0</v>
      </c>
      <c r="AI134" s="92">
        <v>129</v>
      </c>
    </row>
    <row r="135" spans="1:35" hidden="1" x14ac:dyDescent="0.35">
      <c r="A135" s="230"/>
      <c r="B135" s="82">
        <v>130</v>
      </c>
      <c r="C135" s="95">
        <f>VLOOKUP(B:B,'Start List Kids'!C:F,2,FALSE)</f>
        <v>0</v>
      </c>
      <c r="D135" s="114">
        <f>VLOOKUP(B:B,'Start List Kids'!C:F,4,FALSE)</f>
        <v>0</v>
      </c>
      <c r="E135" s="83"/>
      <c r="F135" s="84"/>
      <c r="G135" s="403"/>
      <c r="H135" s="85"/>
      <c r="I135" s="84"/>
      <c r="J135" s="84"/>
      <c r="K135" s="83"/>
      <c r="L135" s="84"/>
      <c r="M135" s="86"/>
      <c r="N135" s="83"/>
      <c r="O135" s="84"/>
      <c r="P135" s="86"/>
      <c r="Q135" s="83"/>
      <c r="R135" s="84"/>
      <c r="S135" s="403"/>
      <c r="T135" s="69">
        <f t="shared" si="33"/>
        <v>0</v>
      </c>
      <c r="U135" s="87">
        <f t="shared" si="34"/>
        <v>0</v>
      </c>
      <c r="V135" s="71">
        <f t="shared" si="35"/>
        <v>0</v>
      </c>
      <c r="W135" s="72">
        <f t="shared" ref="W135:W154" si="43">MAX(F135,I135,L135,O135,R135)</f>
        <v>0</v>
      </c>
      <c r="X135" s="88">
        <f t="shared" si="36"/>
        <v>0</v>
      </c>
      <c r="Y135" s="74">
        <f t="shared" si="37"/>
        <v>0</v>
      </c>
      <c r="Z135" s="75">
        <f t="shared" si="38"/>
        <v>0</v>
      </c>
      <c r="AA135" s="89">
        <f t="shared" si="39"/>
        <v>0</v>
      </c>
      <c r="AB135" s="77">
        <f t="shared" si="40"/>
        <v>0</v>
      </c>
      <c r="AC135" s="210">
        <f t="shared" si="41"/>
        <v>0</v>
      </c>
      <c r="AD135" s="212">
        <f t="shared" si="32"/>
        <v>0</v>
      </c>
      <c r="AE135" s="82"/>
      <c r="AF135" s="50"/>
      <c r="AG135" s="94"/>
      <c r="AH135" s="209">
        <f t="shared" si="42"/>
        <v>0</v>
      </c>
      <c r="AI135" s="92">
        <v>130</v>
      </c>
    </row>
    <row r="136" spans="1:35" hidden="1" x14ac:dyDescent="0.35">
      <c r="A136" s="230"/>
      <c r="B136" s="82">
        <v>131</v>
      </c>
      <c r="C136" s="95">
        <f>VLOOKUP(B:B,'Start List Kids'!C:F,2,FALSE)</f>
        <v>0</v>
      </c>
      <c r="D136" s="114">
        <f>VLOOKUP(B:B,'Start List Kids'!C:F,4,FALSE)</f>
        <v>0</v>
      </c>
      <c r="E136" s="83"/>
      <c r="F136" s="84"/>
      <c r="G136" s="403"/>
      <c r="H136" s="85"/>
      <c r="I136" s="84"/>
      <c r="J136" s="84"/>
      <c r="K136" s="83"/>
      <c r="L136" s="84"/>
      <c r="M136" s="86"/>
      <c r="N136" s="83"/>
      <c r="O136" s="84"/>
      <c r="P136" s="86"/>
      <c r="Q136" s="83"/>
      <c r="R136" s="84"/>
      <c r="S136" s="403"/>
      <c r="T136" s="69">
        <f t="shared" si="33"/>
        <v>0</v>
      </c>
      <c r="U136" s="87">
        <f t="shared" si="34"/>
        <v>0</v>
      </c>
      <c r="V136" s="71">
        <f t="shared" si="35"/>
        <v>0</v>
      </c>
      <c r="W136" s="72">
        <f t="shared" si="43"/>
        <v>0</v>
      </c>
      <c r="X136" s="88">
        <f t="shared" si="36"/>
        <v>0</v>
      </c>
      <c r="Y136" s="74">
        <f t="shared" si="37"/>
        <v>0</v>
      </c>
      <c r="Z136" s="75">
        <f t="shared" si="38"/>
        <v>0</v>
      </c>
      <c r="AA136" s="89">
        <f t="shared" si="39"/>
        <v>0</v>
      </c>
      <c r="AB136" s="77">
        <f t="shared" si="40"/>
        <v>0</v>
      </c>
      <c r="AC136" s="210">
        <f t="shared" si="41"/>
        <v>0</v>
      </c>
      <c r="AD136" s="212">
        <f t="shared" ref="AD136:AD154" si="44">AC136/$AD$5</f>
        <v>0</v>
      </c>
      <c r="AE136" s="82"/>
      <c r="AF136" s="50"/>
      <c r="AG136" s="94"/>
      <c r="AH136" s="209">
        <f t="shared" si="42"/>
        <v>0</v>
      </c>
      <c r="AI136" s="92">
        <v>131</v>
      </c>
    </row>
    <row r="137" spans="1:35" hidden="1" x14ac:dyDescent="0.35">
      <c r="A137" s="230"/>
      <c r="B137" s="82">
        <v>132</v>
      </c>
      <c r="C137" s="95">
        <f>VLOOKUP(B:B,'Start List Kids'!C:F,2,FALSE)</f>
        <v>0</v>
      </c>
      <c r="D137" s="114">
        <f>VLOOKUP(B:B,'Start List Kids'!C:F,4,FALSE)</f>
        <v>0</v>
      </c>
      <c r="E137" s="83"/>
      <c r="F137" s="84"/>
      <c r="G137" s="403"/>
      <c r="H137" s="85"/>
      <c r="I137" s="84"/>
      <c r="J137" s="84"/>
      <c r="K137" s="83"/>
      <c r="L137" s="84"/>
      <c r="M137" s="86"/>
      <c r="N137" s="83"/>
      <c r="O137" s="84"/>
      <c r="P137" s="86"/>
      <c r="Q137" s="83"/>
      <c r="R137" s="84"/>
      <c r="S137" s="403"/>
      <c r="T137" s="69">
        <f t="shared" si="33"/>
        <v>0</v>
      </c>
      <c r="U137" s="87">
        <f t="shared" si="34"/>
        <v>0</v>
      </c>
      <c r="V137" s="71">
        <f t="shared" si="35"/>
        <v>0</v>
      </c>
      <c r="W137" s="72">
        <f t="shared" si="43"/>
        <v>0</v>
      </c>
      <c r="X137" s="88">
        <f t="shared" si="36"/>
        <v>0</v>
      </c>
      <c r="Y137" s="74">
        <f t="shared" si="37"/>
        <v>0</v>
      </c>
      <c r="Z137" s="75">
        <f t="shared" si="38"/>
        <v>0</v>
      </c>
      <c r="AA137" s="89">
        <f t="shared" si="39"/>
        <v>0</v>
      </c>
      <c r="AB137" s="77">
        <f t="shared" si="40"/>
        <v>0</v>
      </c>
      <c r="AC137" s="210">
        <f t="shared" si="41"/>
        <v>0</v>
      </c>
      <c r="AD137" s="212">
        <f t="shared" si="44"/>
        <v>0</v>
      </c>
      <c r="AE137" s="82"/>
      <c r="AF137" s="50"/>
      <c r="AG137" s="94"/>
      <c r="AH137" s="209">
        <f t="shared" si="42"/>
        <v>0</v>
      </c>
      <c r="AI137" s="92">
        <v>132</v>
      </c>
    </row>
    <row r="138" spans="1:35" hidden="1" x14ac:dyDescent="0.35">
      <c r="A138" s="230"/>
      <c r="B138" s="82">
        <v>133</v>
      </c>
      <c r="C138" s="95">
        <f>VLOOKUP(B:B,'Start List Kids'!C:F,2,FALSE)</f>
        <v>0</v>
      </c>
      <c r="D138" s="114">
        <f>VLOOKUP(B:B,'Start List Kids'!C:F,4,FALSE)</f>
        <v>0</v>
      </c>
      <c r="E138" s="83"/>
      <c r="F138" s="84"/>
      <c r="G138" s="403"/>
      <c r="H138" s="85"/>
      <c r="I138" s="84"/>
      <c r="J138" s="84"/>
      <c r="K138" s="83"/>
      <c r="L138" s="84"/>
      <c r="M138" s="86"/>
      <c r="N138" s="83"/>
      <c r="O138" s="84"/>
      <c r="P138" s="86"/>
      <c r="Q138" s="83"/>
      <c r="R138" s="84"/>
      <c r="S138" s="403"/>
      <c r="T138" s="69">
        <f t="shared" si="33"/>
        <v>0</v>
      </c>
      <c r="U138" s="87">
        <f t="shared" si="34"/>
        <v>0</v>
      </c>
      <c r="V138" s="71">
        <f t="shared" si="35"/>
        <v>0</v>
      </c>
      <c r="W138" s="72">
        <f t="shared" si="43"/>
        <v>0</v>
      </c>
      <c r="X138" s="88">
        <f t="shared" si="36"/>
        <v>0</v>
      </c>
      <c r="Y138" s="74">
        <f t="shared" si="37"/>
        <v>0</v>
      </c>
      <c r="Z138" s="75">
        <f t="shared" si="38"/>
        <v>0</v>
      </c>
      <c r="AA138" s="89">
        <f t="shared" si="39"/>
        <v>0</v>
      </c>
      <c r="AB138" s="77">
        <f t="shared" si="40"/>
        <v>0</v>
      </c>
      <c r="AC138" s="210">
        <f t="shared" si="41"/>
        <v>0</v>
      </c>
      <c r="AD138" s="212">
        <f t="shared" si="44"/>
        <v>0</v>
      </c>
      <c r="AE138" s="82"/>
      <c r="AF138" s="50"/>
      <c r="AG138" s="94"/>
      <c r="AH138" s="209">
        <f t="shared" si="42"/>
        <v>0</v>
      </c>
      <c r="AI138" s="92">
        <v>133</v>
      </c>
    </row>
    <row r="139" spans="1:35" hidden="1" x14ac:dyDescent="0.35">
      <c r="A139" s="230"/>
      <c r="B139" s="82">
        <v>134</v>
      </c>
      <c r="C139" s="95">
        <f>VLOOKUP(B:B,'Start List Kids'!C:F,2,FALSE)</f>
        <v>0</v>
      </c>
      <c r="D139" s="114">
        <f>VLOOKUP(B:B,'Start List Kids'!C:F,4,FALSE)</f>
        <v>0</v>
      </c>
      <c r="E139" s="83"/>
      <c r="F139" s="84"/>
      <c r="G139" s="403"/>
      <c r="H139" s="85"/>
      <c r="I139" s="84"/>
      <c r="J139" s="84"/>
      <c r="K139" s="83"/>
      <c r="L139" s="84"/>
      <c r="M139" s="86"/>
      <c r="N139" s="83"/>
      <c r="O139" s="84"/>
      <c r="P139" s="86"/>
      <c r="Q139" s="83"/>
      <c r="R139" s="84"/>
      <c r="S139" s="403"/>
      <c r="T139" s="69">
        <f t="shared" si="33"/>
        <v>0</v>
      </c>
      <c r="U139" s="87">
        <f t="shared" si="34"/>
        <v>0</v>
      </c>
      <c r="V139" s="71">
        <f t="shared" si="35"/>
        <v>0</v>
      </c>
      <c r="W139" s="72">
        <f t="shared" si="43"/>
        <v>0</v>
      </c>
      <c r="X139" s="88">
        <f t="shared" si="36"/>
        <v>0</v>
      </c>
      <c r="Y139" s="74">
        <f t="shared" si="37"/>
        <v>0</v>
      </c>
      <c r="Z139" s="75">
        <f t="shared" si="38"/>
        <v>0</v>
      </c>
      <c r="AA139" s="89">
        <f t="shared" si="39"/>
        <v>0</v>
      </c>
      <c r="AB139" s="77">
        <f t="shared" si="40"/>
        <v>0</v>
      </c>
      <c r="AC139" s="210">
        <f t="shared" si="41"/>
        <v>0</v>
      </c>
      <c r="AD139" s="212">
        <f t="shared" si="44"/>
        <v>0</v>
      </c>
      <c r="AE139" s="82"/>
      <c r="AF139" s="50"/>
      <c r="AG139" s="94"/>
      <c r="AH139" s="209">
        <f t="shared" si="42"/>
        <v>0</v>
      </c>
      <c r="AI139" s="92">
        <v>134</v>
      </c>
    </row>
    <row r="140" spans="1:35" hidden="1" x14ac:dyDescent="0.35">
      <c r="A140" s="230"/>
      <c r="B140" s="82">
        <v>135</v>
      </c>
      <c r="C140" s="95">
        <f>VLOOKUP(B:B,'Start List Kids'!C:F,2,FALSE)</f>
        <v>0</v>
      </c>
      <c r="D140" s="114">
        <f>VLOOKUP(B:B,'Start List Kids'!C:F,4,FALSE)</f>
        <v>0</v>
      </c>
      <c r="E140" s="83"/>
      <c r="F140" s="84"/>
      <c r="G140" s="403"/>
      <c r="H140" s="85"/>
      <c r="I140" s="84"/>
      <c r="J140" s="84"/>
      <c r="K140" s="83"/>
      <c r="L140" s="84"/>
      <c r="M140" s="86"/>
      <c r="N140" s="83"/>
      <c r="O140" s="84"/>
      <c r="P140" s="86"/>
      <c r="Q140" s="83"/>
      <c r="R140" s="84"/>
      <c r="S140" s="403"/>
      <c r="T140" s="69">
        <f t="shared" si="33"/>
        <v>0</v>
      </c>
      <c r="U140" s="87">
        <f t="shared" si="34"/>
        <v>0</v>
      </c>
      <c r="V140" s="71">
        <f t="shared" si="35"/>
        <v>0</v>
      </c>
      <c r="W140" s="72">
        <f t="shared" si="43"/>
        <v>0</v>
      </c>
      <c r="X140" s="88">
        <f t="shared" si="36"/>
        <v>0</v>
      </c>
      <c r="Y140" s="74">
        <f t="shared" si="37"/>
        <v>0</v>
      </c>
      <c r="Z140" s="75">
        <f t="shared" si="38"/>
        <v>0</v>
      </c>
      <c r="AA140" s="89">
        <f t="shared" si="39"/>
        <v>0</v>
      </c>
      <c r="AB140" s="77">
        <f t="shared" si="40"/>
        <v>0</v>
      </c>
      <c r="AC140" s="210">
        <f t="shared" si="41"/>
        <v>0</v>
      </c>
      <c r="AD140" s="212">
        <f t="shared" si="44"/>
        <v>0</v>
      </c>
      <c r="AE140" s="82"/>
      <c r="AF140" s="50"/>
      <c r="AG140" s="94"/>
      <c r="AH140" s="209">
        <f t="shared" si="42"/>
        <v>0</v>
      </c>
      <c r="AI140" s="92">
        <v>135</v>
      </c>
    </row>
    <row r="141" spans="1:35" hidden="1" x14ac:dyDescent="0.35">
      <c r="A141" s="230"/>
      <c r="B141" s="82">
        <v>136</v>
      </c>
      <c r="C141" s="95">
        <f>VLOOKUP(B:B,'Start List Kids'!C:F,2,FALSE)</f>
        <v>0</v>
      </c>
      <c r="D141" s="114">
        <f>VLOOKUP(B:B,'Start List Kids'!C:F,4,FALSE)</f>
        <v>0</v>
      </c>
      <c r="E141" s="83"/>
      <c r="F141" s="84"/>
      <c r="G141" s="403"/>
      <c r="H141" s="85"/>
      <c r="I141" s="84"/>
      <c r="J141" s="84"/>
      <c r="K141" s="83"/>
      <c r="L141" s="84"/>
      <c r="M141" s="86"/>
      <c r="N141" s="83"/>
      <c r="O141" s="84"/>
      <c r="P141" s="86"/>
      <c r="Q141" s="83"/>
      <c r="R141" s="84"/>
      <c r="S141" s="403"/>
      <c r="T141" s="69">
        <f t="shared" si="33"/>
        <v>0</v>
      </c>
      <c r="U141" s="87">
        <f t="shared" si="34"/>
        <v>0</v>
      </c>
      <c r="V141" s="71">
        <f t="shared" si="35"/>
        <v>0</v>
      </c>
      <c r="W141" s="72">
        <f t="shared" si="43"/>
        <v>0</v>
      </c>
      <c r="X141" s="88">
        <f t="shared" si="36"/>
        <v>0</v>
      </c>
      <c r="Y141" s="74">
        <f t="shared" si="37"/>
        <v>0</v>
      </c>
      <c r="Z141" s="75">
        <f t="shared" si="38"/>
        <v>0</v>
      </c>
      <c r="AA141" s="89">
        <f t="shared" si="39"/>
        <v>0</v>
      </c>
      <c r="AB141" s="77">
        <f t="shared" si="40"/>
        <v>0</v>
      </c>
      <c r="AC141" s="210">
        <f t="shared" si="41"/>
        <v>0</v>
      </c>
      <c r="AD141" s="212">
        <f t="shared" si="44"/>
        <v>0</v>
      </c>
      <c r="AE141" s="82"/>
      <c r="AF141" s="50"/>
      <c r="AG141" s="94"/>
      <c r="AH141" s="209">
        <f t="shared" si="42"/>
        <v>0</v>
      </c>
      <c r="AI141" s="92">
        <v>136</v>
      </c>
    </row>
    <row r="142" spans="1:35" hidden="1" x14ac:dyDescent="0.35">
      <c r="A142" s="230"/>
      <c r="B142" s="82">
        <v>137</v>
      </c>
      <c r="C142" s="95">
        <f>VLOOKUP(B:B,'Start List Kids'!C:F,2,FALSE)</f>
        <v>0</v>
      </c>
      <c r="D142" s="114">
        <f>VLOOKUP(B:B,'Start List Kids'!C:F,4,FALSE)</f>
        <v>0</v>
      </c>
      <c r="E142" s="83"/>
      <c r="F142" s="84"/>
      <c r="G142" s="403"/>
      <c r="H142" s="85"/>
      <c r="I142" s="84"/>
      <c r="J142" s="84"/>
      <c r="K142" s="83"/>
      <c r="L142" s="84"/>
      <c r="M142" s="86"/>
      <c r="N142" s="83"/>
      <c r="O142" s="84"/>
      <c r="P142" s="86"/>
      <c r="Q142" s="83"/>
      <c r="R142" s="84"/>
      <c r="S142" s="403"/>
      <c r="T142" s="69">
        <f t="shared" si="33"/>
        <v>0</v>
      </c>
      <c r="U142" s="87">
        <f t="shared" si="34"/>
        <v>0</v>
      </c>
      <c r="V142" s="71">
        <f t="shared" si="35"/>
        <v>0</v>
      </c>
      <c r="W142" s="72">
        <f t="shared" si="43"/>
        <v>0</v>
      </c>
      <c r="X142" s="88">
        <f t="shared" si="36"/>
        <v>0</v>
      </c>
      <c r="Y142" s="74">
        <f t="shared" si="37"/>
        <v>0</v>
      </c>
      <c r="Z142" s="75">
        <f t="shared" si="38"/>
        <v>0</v>
      </c>
      <c r="AA142" s="89">
        <f t="shared" si="39"/>
        <v>0</v>
      </c>
      <c r="AB142" s="77">
        <f t="shared" si="40"/>
        <v>0</v>
      </c>
      <c r="AC142" s="210">
        <f t="shared" si="41"/>
        <v>0</v>
      </c>
      <c r="AD142" s="212">
        <f t="shared" si="44"/>
        <v>0</v>
      </c>
      <c r="AE142" s="82"/>
      <c r="AF142" s="50"/>
      <c r="AG142" s="94"/>
      <c r="AH142" s="209">
        <f t="shared" si="42"/>
        <v>0</v>
      </c>
      <c r="AI142" s="92">
        <v>137</v>
      </c>
    </row>
    <row r="143" spans="1:35" hidden="1" x14ac:dyDescent="0.35">
      <c r="A143" s="230"/>
      <c r="B143" s="82">
        <v>138</v>
      </c>
      <c r="C143" s="95">
        <f>VLOOKUP(B:B,'Start List Kids'!C:F,2,FALSE)</f>
        <v>0</v>
      </c>
      <c r="D143" s="114">
        <f>VLOOKUP(B:B,'Start List Kids'!C:F,4,FALSE)</f>
        <v>0</v>
      </c>
      <c r="E143" s="83"/>
      <c r="F143" s="84"/>
      <c r="G143" s="403"/>
      <c r="H143" s="85"/>
      <c r="I143" s="84"/>
      <c r="J143" s="84"/>
      <c r="K143" s="83"/>
      <c r="L143" s="84"/>
      <c r="M143" s="86"/>
      <c r="N143" s="83"/>
      <c r="O143" s="84"/>
      <c r="P143" s="86"/>
      <c r="Q143" s="83"/>
      <c r="R143" s="84"/>
      <c r="S143" s="403"/>
      <c r="T143" s="69">
        <f t="shared" si="33"/>
        <v>0</v>
      </c>
      <c r="U143" s="87">
        <f t="shared" si="34"/>
        <v>0</v>
      </c>
      <c r="V143" s="71">
        <f t="shared" si="35"/>
        <v>0</v>
      </c>
      <c r="W143" s="72">
        <f t="shared" si="43"/>
        <v>0</v>
      </c>
      <c r="X143" s="88">
        <f t="shared" si="36"/>
        <v>0</v>
      </c>
      <c r="Y143" s="74">
        <f t="shared" si="37"/>
        <v>0</v>
      </c>
      <c r="Z143" s="75">
        <f t="shared" si="38"/>
        <v>0</v>
      </c>
      <c r="AA143" s="89">
        <f t="shared" si="39"/>
        <v>0</v>
      </c>
      <c r="AB143" s="77">
        <f t="shared" si="40"/>
        <v>0</v>
      </c>
      <c r="AC143" s="210">
        <f t="shared" si="41"/>
        <v>0</v>
      </c>
      <c r="AD143" s="212">
        <f t="shared" si="44"/>
        <v>0</v>
      </c>
      <c r="AE143" s="82"/>
      <c r="AF143" s="50"/>
      <c r="AG143" s="94"/>
      <c r="AH143" s="209">
        <f t="shared" si="42"/>
        <v>0</v>
      </c>
      <c r="AI143" s="92">
        <v>138</v>
      </c>
    </row>
    <row r="144" spans="1:35" hidden="1" x14ac:dyDescent="0.35">
      <c r="A144" s="230"/>
      <c r="B144" s="82">
        <v>139</v>
      </c>
      <c r="C144" s="95">
        <f>VLOOKUP(B:B,'Start List Kids'!C:F,2,FALSE)</f>
        <v>0</v>
      </c>
      <c r="D144" s="114">
        <f>VLOOKUP(B:B,'Start List Kids'!C:F,4,FALSE)</f>
        <v>0</v>
      </c>
      <c r="E144" s="83"/>
      <c r="F144" s="84"/>
      <c r="G144" s="403"/>
      <c r="H144" s="85"/>
      <c r="I144" s="84"/>
      <c r="J144" s="84"/>
      <c r="K144" s="83"/>
      <c r="L144" s="84"/>
      <c r="M144" s="86"/>
      <c r="N144" s="83"/>
      <c r="O144" s="84"/>
      <c r="P144" s="86"/>
      <c r="Q144" s="83"/>
      <c r="R144" s="84"/>
      <c r="S144" s="403"/>
      <c r="T144" s="69">
        <f t="shared" si="33"/>
        <v>0</v>
      </c>
      <c r="U144" s="87">
        <f t="shared" si="34"/>
        <v>0</v>
      </c>
      <c r="V144" s="71">
        <f t="shared" si="35"/>
        <v>0</v>
      </c>
      <c r="W144" s="72">
        <f t="shared" si="43"/>
        <v>0</v>
      </c>
      <c r="X144" s="88">
        <f t="shared" si="36"/>
        <v>0</v>
      </c>
      <c r="Y144" s="74">
        <f t="shared" si="37"/>
        <v>0</v>
      </c>
      <c r="Z144" s="75">
        <f t="shared" si="38"/>
        <v>0</v>
      </c>
      <c r="AA144" s="89">
        <f t="shared" si="39"/>
        <v>0</v>
      </c>
      <c r="AB144" s="77">
        <f t="shared" si="40"/>
        <v>0</v>
      </c>
      <c r="AC144" s="210">
        <f t="shared" si="41"/>
        <v>0</v>
      </c>
      <c r="AD144" s="212">
        <f t="shared" si="44"/>
        <v>0</v>
      </c>
      <c r="AE144" s="82"/>
      <c r="AF144" s="50"/>
      <c r="AG144" s="94"/>
      <c r="AH144" s="209">
        <f t="shared" si="42"/>
        <v>0</v>
      </c>
      <c r="AI144" s="92">
        <v>139</v>
      </c>
    </row>
    <row r="145" spans="1:35" hidden="1" x14ac:dyDescent="0.35">
      <c r="A145" s="230"/>
      <c r="B145" s="82">
        <v>140</v>
      </c>
      <c r="C145" s="95">
        <f>VLOOKUP(B:B,'Start List Kids'!C:F,2,FALSE)</f>
        <v>0</v>
      </c>
      <c r="D145" s="114">
        <f>VLOOKUP(B:B,'Start List Kids'!C:F,4,FALSE)</f>
        <v>0</v>
      </c>
      <c r="E145" s="83"/>
      <c r="F145" s="84"/>
      <c r="G145" s="403"/>
      <c r="H145" s="85"/>
      <c r="I145" s="84"/>
      <c r="J145" s="84"/>
      <c r="K145" s="83"/>
      <c r="L145" s="84"/>
      <c r="M145" s="86"/>
      <c r="N145" s="83"/>
      <c r="O145" s="84"/>
      <c r="P145" s="86"/>
      <c r="Q145" s="83"/>
      <c r="R145" s="84"/>
      <c r="S145" s="403"/>
      <c r="T145" s="69">
        <f t="shared" si="33"/>
        <v>0</v>
      </c>
      <c r="U145" s="87">
        <f t="shared" si="34"/>
        <v>0</v>
      </c>
      <c r="V145" s="71">
        <f t="shared" si="35"/>
        <v>0</v>
      </c>
      <c r="W145" s="72">
        <f t="shared" si="43"/>
        <v>0</v>
      </c>
      <c r="X145" s="88">
        <f t="shared" si="36"/>
        <v>0</v>
      </c>
      <c r="Y145" s="74">
        <f t="shared" si="37"/>
        <v>0</v>
      </c>
      <c r="Z145" s="75">
        <f t="shared" si="38"/>
        <v>0</v>
      </c>
      <c r="AA145" s="89">
        <f t="shared" si="39"/>
        <v>0</v>
      </c>
      <c r="AB145" s="77">
        <f t="shared" si="40"/>
        <v>0</v>
      </c>
      <c r="AC145" s="210">
        <f t="shared" si="41"/>
        <v>0</v>
      </c>
      <c r="AD145" s="212">
        <f t="shared" si="44"/>
        <v>0</v>
      </c>
      <c r="AE145" s="82"/>
      <c r="AF145" s="50"/>
      <c r="AG145" s="94"/>
      <c r="AH145" s="209">
        <f t="shared" si="42"/>
        <v>0</v>
      </c>
      <c r="AI145" s="92">
        <v>140</v>
      </c>
    </row>
    <row r="146" spans="1:35" hidden="1" x14ac:dyDescent="0.35">
      <c r="A146" s="230"/>
      <c r="B146" s="82">
        <v>141</v>
      </c>
      <c r="C146" s="95">
        <f>VLOOKUP(B:B,'Start List Kids'!C:F,2,FALSE)</f>
        <v>0</v>
      </c>
      <c r="D146" s="114">
        <f>VLOOKUP(B:B,'Start List Kids'!C:F,4,FALSE)</f>
        <v>0</v>
      </c>
      <c r="E146" s="83"/>
      <c r="F146" s="84"/>
      <c r="G146" s="403"/>
      <c r="H146" s="85"/>
      <c r="I146" s="84"/>
      <c r="J146" s="84"/>
      <c r="K146" s="83"/>
      <c r="L146" s="84"/>
      <c r="M146" s="86"/>
      <c r="N146" s="83"/>
      <c r="O146" s="84"/>
      <c r="P146" s="86"/>
      <c r="Q146" s="83"/>
      <c r="R146" s="84"/>
      <c r="S146" s="403"/>
      <c r="T146" s="69">
        <f t="shared" si="33"/>
        <v>0</v>
      </c>
      <c r="U146" s="87">
        <f t="shared" si="34"/>
        <v>0</v>
      </c>
      <c r="V146" s="71">
        <f t="shared" si="35"/>
        <v>0</v>
      </c>
      <c r="W146" s="72">
        <f t="shared" si="43"/>
        <v>0</v>
      </c>
      <c r="X146" s="88">
        <f t="shared" si="36"/>
        <v>0</v>
      </c>
      <c r="Y146" s="74">
        <f t="shared" si="37"/>
        <v>0</v>
      </c>
      <c r="Z146" s="75">
        <f t="shared" si="38"/>
        <v>0</v>
      </c>
      <c r="AA146" s="89">
        <f t="shared" si="39"/>
        <v>0</v>
      </c>
      <c r="AB146" s="77">
        <f t="shared" si="40"/>
        <v>0</v>
      </c>
      <c r="AC146" s="210">
        <f t="shared" si="41"/>
        <v>0</v>
      </c>
      <c r="AD146" s="212">
        <f t="shared" si="44"/>
        <v>0</v>
      </c>
      <c r="AE146" s="82"/>
      <c r="AF146" s="50"/>
      <c r="AG146" s="94"/>
      <c r="AH146" s="209">
        <f t="shared" si="42"/>
        <v>0</v>
      </c>
      <c r="AI146" s="92">
        <v>141</v>
      </c>
    </row>
    <row r="147" spans="1:35" hidden="1" x14ac:dyDescent="0.35">
      <c r="A147" s="230"/>
      <c r="B147" s="82">
        <v>142</v>
      </c>
      <c r="C147" s="95">
        <f>VLOOKUP(B:B,'Start List Kids'!C:F,2,FALSE)</f>
        <v>0</v>
      </c>
      <c r="D147" s="114">
        <f>VLOOKUP(B:B,'Start List Kids'!C:F,4,FALSE)</f>
        <v>0</v>
      </c>
      <c r="E147" s="83"/>
      <c r="F147" s="84"/>
      <c r="G147" s="403"/>
      <c r="H147" s="85"/>
      <c r="I147" s="84"/>
      <c r="J147" s="84"/>
      <c r="K147" s="83"/>
      <c r="L147" s="84"/>
      <c r="M147" s="86"/>
      <c r="N147" s="83"/>
      <c r="O147" s="84"/>
      <c r="P147" s="86"/>
      <c r="Q147" s="83"/>
      <c r="R147" s="84"/>
      <c r="S147" s="403"/>
      <c r="T147" s="69">
        <f t="shared" si="33"/>
        <v>0</v>
      </c>
      <c r="U147" s="87">
        <f t="shared" si="34"/>
        <v>0</v>
      </c>
      <c r="V147" s="71">
        <f t="shared" si="35"/>
        <v>0</v>
      </c>
      <c r="W147" s="72">
        <f t="shared" si="43"/>
        <v>0</v>
      </c>
      <c r="X147" s="88">
        <f t="shared" si="36"/>
        <v>0</v>
      </c>
      <c r="Y147" s="74">
        <f t="shared" si="37"/>
        <v>0</v>
      </c>
      <c r="Z147" s="75">
        <f t="shared" si="38"/>
        <v>0</v>
      </c>
      <c r="AA147" s="89">
        <f t="shared" si="39"/>
        <v>0</v>
      </c>
      <c r="AB147" s="77">
        <f t="shared" si="40"/>
        <v>0</v>
      </c>
      <c r="AC147" s="210">
        <f t="shared" si="41"/>
        <v>0</v>
      </c>
      <c r="AD147" s="212">
        <f t="shared" si="44"/>
        <v>0</v>
      </c>
      <c r="AE147" s="82"/>
      <c r="AF147" s="50"/>
      <c r="AG147" s="94"/>
      <c r="AH147" s="209">
        <f t="shared" si="42"/>
        <v>0</v>
      </c>
      <c r="AI147" s="92">
        <v>142</v>
      </c>
    </row>
    <row r="148" spans="1:35" hidden="1" x14ac:dyDescent="0.35">
      <c r="A148" s="230"/>
      <c r="B148" s="82">
        <v>143</v>
      </c>
      <c r="C148" s="95">
        <f>VLOOKUP(B:B,'Start List Kids'!C:F,2,FALSE)</f>
        <v>0</v>
      </c>
      <c r="D148" s="114">
        <f>VLOOKUP(B:B,'Start List Kids'!C:F,4,FALSE)</f>
        <v>0</v>
      </c>
      <c r="E148" s="83"/>
      <c r="F148" s="84"/>
      <c r="G148" s="403"/>
      <c r="H148" s="85"/>
      <c r="I148" s="84"/>
      <c r="J148" s="84"/>
      <c r="K148" s="83"/>
      <c r="L148" s="84"/>
      <c r="M148" s="86"/>
      <c r="N148" s="83"/>
      <c r="O148" s="84"/>
      <c r="P148" s="86"/>
      <c r="Q148" s="83"/>
      <c r="R148" s="84"/>
      <c r="S148" s="403"/>
      <c r="T148" s="69">
        <f t="shared" si="33"/>
        <v>0</v>
      </c>
      <c r="U148" s="87">
        <f t="shared" si="34"/>
        <v>0</v>
      </c>
      <c r="V148" s="71">
        <f t="shared" si="35"/>
        <v>0</v>
      </c>
      <c r="W148" s="72">
        <f t="shared" si="43"/>
        <v>0</v>
      </c>
      <c r="X148" s="88">
        <f t="shared" si="36"/>
        <v>0</v>
      </c>
      <c r="Y148" s="74">
        <f t="shared" si="37"/>
        <v>0</v>
      </c>
      <c r="Z148" s="75">
        <f t="shared" si="38"/>
        <v>0</v>
      </c>
      <c r="AA148" s="89">
        <f t="shared" si="39"/>
        <v>0</v>
      </c>
      <c r="AB148" s="77">
        <f t="shared" si="40"/>
        <v>0</v>
      </c>
      <c r="AC148" s="210">
        <f t="shared" si="41"/>
        <v>0</v>
      </c>
      <c r="AD148" s="212">
        <f t="shared" si="44"/>
        <v>0</v>
      </c>
      <c r="AE148" s="82"/>
      <c r="AF148" s="50"/>
      <c r="AG148" s="94"/>
      <c r="AH148" s="209">
        <f t="shared" si="42"/>
        <v>0</v>
      </c>
      <c r="AI148" s="92">
        <v>143</v>
      </c>
    </row>
    <row r="149" spans="1:35" hidden="1" x14ac:dyDescent="0.35">
      <c r="A149" s="230"/>
      <c r="B149" s="82">
        <v>144</v>
      </c>
      <c r="C149" s="95">
        <f>VLOOKUP(B:B,'Start List Kids'!C:F,2,FALSE)</f>
        <v>0</v>
      </c>
      <c r="D149" s="114">
        <f>VLOOKUP(B:B,'Start List Kids'!C:F,4,FALSE)</f>
        <v>0</v>
      </c>
      <c r="E149" s="83"/>
      <c r="F149" s="84"/>
      <c r="G149" s="403"/>
      <c r="H149" s="85"/>
      <c r="I149" s="84"/>
      <c r="J149" s="84"/>
      <c r="K149" s="83"/>
      <c r="L149" s="84"/>
      <c r="M149" s="86"/>
      <c r="N149" s="83"/>
      <c r="O149" s="84"/>
      <c r="P149" s="86"/>
      <c r="Q149" s="83"/>
      <c r="R149" s="84"/>
      <c r="S149" s="403"/>
      <c r="T149" s="69">
        <f t="shared" si="33"/>
        <v>0</v>
      </c>
      <c r="U149" s="87">
        <f t="shared" si="34"/>
        <v>0</v>
      </c>
      <c r="V149" s="71">
        <f t="shared" si="35"/>
        <v>0</v>
      </c>
      <c r="W149" s="72">
        <f t="shared" si="43"/>
        <v>0</v>
      </c>
      <c r="X149" s="88">
        <f t="shared" si="36"/>
        <v>0</v>
      </c>
      <c r="Y149" s="74">
        <f t="shared" si="37"/>
        <v>0</v>
      </c>
      <c r="Z149" s="75">
        <f t="shared" si="38"/>
        <v>0</v>
      </c>
      <c r="AA149" s="89">
        <f t="shared" si="39"/>
        <v>0</v>
      </c>
      <c r="AB149" s="77">
        <f t="shared" si="40"/>
        <v>0</v>
      </c>
      <c r="AC149" s="210">
        <f t="shared" si="41"/>
        <v>0</v>
      </c>
      <c r="AD149" s="212">
        <f t="shared" si="44"/>
        <v>0</v>
      </c>
      <c r="AE149" s="82"/>
      <c r="AF149" s="50"/>
      <c r="AG149" s="94"/>
      <c r="AH149" s="209">
        <f t="shared" si="42"/>
        <v>0</v>
      </c>
      <c r="AI149" s="92">
        <v>144</v>
      </c>
    </row>
    <row r="150" spans="1:35" hidden="1" x14ac:dyDescent="0.35">
      <c r="A150" s="230"/>
      <c r="B150" s="82">
        <v>145</v>
      </c>
      <c r="C150" s="95">
        <f>VLOOKUP(B:B,'Start List Kids'!C:F,2,FALSE)</f>
        <v>0</v>
      </c>
      <c r="D150" s="114">
        <f>VLOOKUP(B:B,'Start List Kids'!C:F,4,FALSE)</f>
        <v>0</v>
      </c>
      <c r="E150" s="83"/>
      <c r="F150" s="84"/>
      <c r="G150" s="403"/>
      <c r="H150" s="85"/>
      <c r="I150" s="84"/>
      <c r="J150" s="84"/>
      <c r="K150" s="83"/>
      <c r="L150" s="84"/>
      <c r="M150" s="86"/>
      <c r="N150" s="83"/>
      <c r="O150" s="84"/>
      <c r="P150" s="86"/>
      <c r="Q150" s="83"/>
      <c r="R150" s="84"/>
      <c r="S150" s="403"/>
      <c r="T150" s="69">
        <f t="shared" si="33"/>
        <v>0</v>
      </c>
      <c r="U150" s="87">
        <f t="shared" si="34"/>
        <v>0</v>
      </c>
      <c r="V150" s="71">
        <f t="shared" si="35"/>
        <v>0</v>
      </c>
      <c r="W150" s="72">
        <f t="shared" si="43"/>
        <v>0</v>
      </c>
      <c r="X150" s="88">
        <f t="shared" si="36"/>
        <v>0</v>
      </c>
      <c r="Y150" s="74">
        <f t="shared" si="37"/>
        <v>0</v>
      </c>
      <c r="Z150" s="75">
        <f t="shared" si="38"/>
        <v>0</v>
      </c>
      <c r="AA150" s="89">
        <f t="shared" si="39"/>
        <v>0</v>
      </c>
      <c r="AB150" s="77">
        <f t="shared" si="40"/>
        <v>0</v>
      </c>
      <c r="AC150" s="210">
        <f t="shared" si="41"/>
        <v>0</v>
      </c>
      <c r="AD150" s="212">
        <f t="shared" si="44"/>
        <v>0</v>
      </c>
      <c r="AE150" s="82"/>
      <c r="AF150" s="50"/>
      <c r="AG150" s="94"/>
      <c r="AH150" s="209">
        <f t="shared" si="42"/>
        <v>0</v>
      </c>
      <c r="AI150" s="92">
        <v>145</v>
      </c>
    </row>
    <row r="151" spans="1:35" hidden="1" x14ac:dyDescent="0.35">
      <c r="A151" s="230"/>
      <c r="B151" s="82">
        <v>146</v>
      </c>
      <c r="C151" s="95">
        <f>VLOOKUP(B:B,'Start List Kids'!C:F,2,FALSE)</f>
        <v>0</v>
      </c>
      <c r="D151" s="114">
        <f>VLOOKUP(B:B,'Start List Kids'!C:F,4,FALSE)</f>
        <v>0</v>
      </c>
      <c r="E151" s="83"/>
      <c r="F151" s="84"/>
      <c r="G151" s="403"/>
      <c r="H151" s="85"/>
      <c r="I151" s="84"/>
      <c r="J151" s="84"/>
      <c r="K151" s="83"/>
      <c r="L151" s="84"/>
      <c r="M151" s="86"/>
      <c r="N151" s="83"/>
      <c r="O151" s="84"/>
      <c r="P151" s="86"/>
      <c r="Q151" s="83"/>
      <c r="R151" s="84"/>
      <c r="S151" s="403"/>
      <c r="T151" s="69">
        <f t="shared" si="33"/>
        <v>0</v>
      </c>
      <c r="U151" s="87">
        <f t="shared" si="34"/>
        <v>0</v>
      </c>
      <c r="V151" s="71">
        <f t="shared" si="35"/>
        <v>0</v>
      </c>
      <c r="W151" s="72">
        <f t="shared" si="43"/>
        <v>0</v>
      </c>
      <c r="X151" s="88">
        <f t="shared" si="36"/>
        <v>0</v>
      </c>
      <c r="Y151" s="74">
        <f t="shared" si="37"/>
        <v>0</v>
      </c>
      <c r="Z151" s="75">
        <f t="shared" si="38"/>
        <v>0</v>
      </c>
      <c r="AA151" s="89">
        <f t="shared" si="39"/>
        <v>0</v>
      </c>
      <c r="AB151" s="77">
        <f t="shared" si="40"/>
        <v>0</v>
      </c>
      <c r="AC151" s="210">
        <f t="shared" si="41"/>
        <v>0</v>
      </c>
      <c r="AD151" s="212">
        <f t="shared" si="44"/>
        <v>0</v>
      </c>
      <c r="AE151" s="82"/>
      <c r="AF151" s="50"/>
      <c r="AG151" s="94"/>
      <c r="AH151" s="209">
        <f t="shared" si="42"/>
        <v>0</v>
      </c>
      <c r="AI151" s="92">
        <v>146</v>
      </c>
    </row>
    <row r="152" spans="1:35" hidden="1" x14ac:dyDescent="0.35">
      <c r="A152" s="230"/>
      <c r="B152" s="82">
        <v>147</v>
      </c>
      <c r="C152" s="95">
        <f>VLOOKUP(B:B,'Start List Kids'!C:F,2,FALSE)</f>
        <v>0</v>
      </c>
      <c r="D152" s="114">
        <f>VLOOKUP(B:B,'Start List Kids'!C:F,4,FALSE)</f>
        <v>0</v>
      </c>
      <c r="E152" s="83"/>
      <c r="F152" s="84"/>
      <c r="G152" s="403"/>
      <c r="H152" s="85"/>
      <c r="I152" s="84"/>
      <c r="J152" s="84"/>
      <c r="K152" s="83"/>
      <c r="L152" s="84"/>
      <c r="M152" s="86"/>
      <c r="N152" s="83"/>
      <c r="O152" s="84"/>
      <c r="P152" s="86"/>
      <c r="Q152" s="83"/>
      <c r="R152" s="84"/>
      <c r="S152" s="403"/>
      <c r="T152" s="69">
        <f t="shared" si="33"/>
        <v>0</v>
      </c>
      <c r="U152" s="87">
        <f t="shared" si="34"/>
        <v>0</v>
      </c>
      <c r="V152" s="71">
        <f t="shared" si="35"/>
        <v>0</v>
      </c>
      <c r="W152" s="72">
        <f t="shared" si="43"/>
        <v>0</v>
      </c>
      <c r="X152" s="88">
        <f t="shared" si="36"/>
        <v>0</v>
      </c>
      <c r="Y152" s="74">
        <f t="shared" si="37"/>
        <v>0</v>
      </c>
      <c r="Z152" s="75">
        <f t="shared" si="38"/>
        <v>0</v>
      </c>
      <c r="AA152" s="89">
        <f t="shared" si="39"/>
        <v>0</v>
      </c>
      <c r="AB152" s="77">
        <f t="shared" si="40"/>
        <v>0</v>
      </c>
      <c r="AC152" s="210">
        <f t="shared" si="41"/>
        <v>0</v>
      </c>
      <c r="AD152" s="212">
        <f t="shared" si="44"/>
        <v>0</v>
      </c>
      <c r="AE152" s="82"/>
      <c r="AF152" s="50"/>
      <c r="AG152" s="94"/>
      <c r="AH152" s="209">
        <f t="shared" si="42"/>
        <v>0</v>
      </c>
      <c r="AI152" s="92">
        <v>147</v>
      </c>
    </row>
    <row r="153" spans="1:35" hidden="1" x14ac:dyDescent="0.35">
      <c r="A153" s="230"/>
      <c r="B153" s="82">
        <v>148</v>
      </c>
      <c r="C153" s="95">
        <f>VLOOKUP(B:B,'Start List Kids'!C:F,2,FALSE)</f>
        <v>0</v>
      </c>
      <c r="D153" s="114">
        <f>VLOOKUP(B:B,'Start List Kids'!C:F,4,FALSE)</f>
        <v>0</v>
      </c>
      <c r="E153" s="83"/>
      <c r="F153" s="84"/>
      <c r="G153" s="403"/>
      <c r="H153" s="85"/>
      <c r="I153" s="84"/>
      <c r="J153" s="84"/>
      <c r="K153" s="83"/>
      <c r="L153" s="84"/>
      <c r="M153" s="86"/>
      <c r="N153" s="83"/>
      <c r="O153" s="84"/>
      <c r="P153" s="86"/>
      <c r="Q153" s="83"/>
      <c r="R153" s="84"/>
      <c r="S153" s="403"/>
      <c r="T153" s="69">
        <f t="shared" si="33"/>
        <v>0</v>
      </c>
      <c r="U153" s="87">
        <f t="shared" si="34"/>
        <v>0</v>
      </c>
      <c r="V153" s="71">
        <f t="shared" si="35"/>
        <v>0</v>
      </c>
      <c r="W153" s="72">
        <f t="shared" si="43"/>
        <v>0</v>
      </c>
      <c r="X153" s="88">
        <f t="shared" si="36"/>
        <v>0</v>
      </c>
      <c r="Y153" s="74">
        <f t="shared" si="37"/>
        <v>0</v>
      </c>
      <c r="Z153" s="75">
        <f t="shared" si="38"/>
        <v>0</v>
      </c>
      <c r="AA153" s="89">
        <f t="shared" si="39"/>
        <v>0</v>
      </c>
      <c r="AB153" s="77">
        <f t="shared" si="40"/>
        <v>0</v>
      </c>
      <c r="AC153" s="210">
        <f t="shared" si="41"/>
        <v>0</v>
      </c>
      <c r="AD153" s="212">
        <f t="shared" si="44"/>
        <v>0</v>
      </c>
      <c r="AE153" s="82"/>
      <c r="AF153" s="50"/>
      <c r="AG153" s="94"/>
      <c r="AH153" s="209">
        <f t="shared" si="42"/>
        <v>0</v>
      </c>
      <c r="AI153" s="92">
        <v>148</v>
      </c>
    </row>
    <row r="154" spans="1:35" hidden="1" x14ac:dyDescent="0.35">
      <c r="A154" s="230"/>
      <c r="B154" s="82">
        <v>149</v>
      </c>
      <c r="C154" s="95">
        <f>VLOOKUP(B:B,'Start List Kids'!C:F,2,FALSE)</f>
        <v>0</v>
      </c>
      <c r="D154" s="114">
        <f>VLOOKUP(B:B,'Start List Kids'!C:F,4,FALSE)</f>
        <v>0</v>
      </c>
      <c r="E154" s="83"/>
      <c r="F154" s="84"/>
      <c r="G154" s="403"/>
      <c r="H154" s="85"/>
      <c r="I154" s="84"/>
      <c r="J154" s="84"/>
      <c r="K154" s="83"/>
      <c r="L154" s="84"/>
      <c r="M154" s="86"/>
      <c r="N154" s="83"/>
      <c r="O154" s="84"/>
      <c r="P154" s="86"/>
      <c r="Q154" s="83"/>
      <c r="R154" s="84"/>
      <c r="S154" s="403"/>
      <c r="T154" s="69">
        <f t="shared" si="33"/>
        <v>0</v>
      </c>
      <c r="U154" s="87">
        <f t="shared" si="34"/>
        <v>0</v>
      </c>
      <c r="V154" s="71">
        <f t="shared" si="35"/>
        <v>0</v>
      </c>
      <c r="W154" s="72">
        <f t="shared" si="43"/>
        <v>0</v>
      </c>
      <c r="X154" s="88">
        <f t="shared" si="36"/>
        <v>0</v>
      </c>
      <c r="Y154" s="74">
        <f t="shared" si="37"/>
        <v>0</v>
      </c>
      <c r="Z154" s="75">
        <f t="shared" si="38"/>
        <v>0</v>
      </c>
      <c r="AA154" s="89">
        <f t="shared" si="39"/>
        <v>0</v>
      </c>
      <c r="AB154" s="77">
        <f t="shared" si="40"/>
        <v>0</v>
      </c>
      <c r="AC154" s="210">
        <f t="shared" si="41"/>
        <v>0</v>
      </c>
      <c r="AD154" s="212">
        <f t="shared" si="44"/>
        <v>0</v>
      </c>
      <c r="AE154" s="82"/>
      <c r="AF154" s="50"/>
      <c r="AG154" s="94"/>
      <c r="AH154" s="209">
        <f t="shared" si="42"/>
        <v>0</v>
      </c>
      <c r="AI154" s="92">
        <v>149</v>
      </c>
    </row>
    <row r="155" spans="1:35" x14ac:dyDescent="0.35">
      <c r="Q155" s="679"/>
      <c r="R155" s="679"/>
    </row>
    <row r="156" spans="1:35" x14ac:dyDescent="0.35">
      <c r="Q156" s="679"/>
      <c r="R156" s="679"/>
    </row>
    <row r="157" spans="1:35" x14ac:dyDescent="0.35">
      <c r="Q157" s="679"/>
      <c r="R157" s="679"/>
    </row>
    <row r="158" spans="1:35" x14ac:dyDescent="0.35">
      <c r="Q158" s="679"/>
      <c r="R158" s="679"/>
    </row>
    <row r="159" spans="1:35" x14ac:dyDescent="0.35">
      <c r="Q159" s="679"/>
      <c r="R159" s="679"/>
    </row>
    <row r="160" spans="1:35" x14ac:dyDescent="0.35">
      <c r="Q160" s="679"/>
      <c r="R160" s="679"/>
    </row>
    <row r="161" spans="17:18" x14ac:dyDescent="0.35">
      <c r="Q161" s="679"/>
      <c r="R161" s="679"/>
    </row>
    <row r="162" spans="17:18" x14ac:dyDescent="0.35">
      <c r="Q162" s="679"/>
      <c r="R162" s="679"/>
    </row>
    <row r="163" spans="17:18" x14ac:dyDescent="0.35">
      <c r="Q163" s="679"/>
      <c r="R163" s="679"/>
    </row>
    <row r="164" spans="17:18" x14ac:dyDescent="0.35">
      <c r="Q164" s="679"/>
      <c r="R164" s="679"/>
    </row>
    <row r="165" spans="17:18" x14ac:dyDescent="0.35">
      <c r="Q165" s="679"/>
      <c r="R165" s="679"/>
    </row>
    <row r="166" spans="17:18" x14ac:dyDescent="0.35">
      <c r="Q166" s="679"/>
      <c r="R166" s="679"/>
    </row>
    <row r="167" spans="17:18" x14ac:dyDescent="0.35">
      <c r="Q167" s="679"/>
      <c r="R167" s="679"/>
    </row>
    <row r="168" spans="17:18" x14ac:dyDescent="0.35">
      <c r="Q168" s="679"/>
      <c r="R168" s="679"/>
    </row>
    <row r="169" spans="17:18" x14ac:dyDescent="0.35">
      <c r="Q169" s="679"/>
      <c r="R169" s="679"/>
    </row>
    <row r="170" spans="17:18" x14ac:dyDescent="0.35">
      <c r="Q170" s="679"/>
      <c r="R170" s="679"/>
    </row>
    <row r="171" spans="17:18" x14ac:dyDescent="0.35">
      <c r="Q171" s="679"/>
      <c r="R171" s="679"/>
    </row>
    <row r="172" spans="17:18" x14ac:dyDescent="0.35">
      <c r="Q172" s="679"/>
      <c r="R172" s="679"/>
    </row>
    <row r="173" spans="17:18" x14ac:dyDescent="0.35">
      <c r="Q173" s="679"/>
      <c r="R173" s="679"/>
    </row>
    <row r="174" spans="17:18" x14ac:dyDescent="0.35">
      <c r="Q174" s="679"/>
      <c r="R174" s="679"/>
    </row>
    <row r="175" spans="17:18" x14ac:dyDescent="0.35">
      <c r="Q175" s="679"/>
      <c r="R175" s="679"/>
    </row>
    <row r="176" spans="17:18" x14ac:dyDescent="0.35">
      <c r="Q176" s="679"/>
      <c r="R176" s="679"/>
    </row>
    <row r="177" spans="17:18" x14ac:dyDescent="0.35">
      <c r="Q177" s="679"/>
      <c r="R177" s="679"/>
    </row>
    <row r="178" spans="17:18" x14ac:dyDescent="0.35">
      <c r="Q178" s="679"/>
      <c r="R178" s="679"/>
    </row>
    <row r="179" spans="17:18" x14ac:dyDescent="0.35">
      <c r="Q179" s="679"/>
      <c r="R179" s="679"/>
    </row>
    <row r="180" spans="17:18" x14ac:dyDescent="0.35">
      <c r="Q180" s="679"/>
      <c r="R180" s="679"/>
    </row>
    <row r="181" spans="17:18" x14ac:dyDescent="0.35">
      <c r="Q181" s="679"/>
      <c r="R181" s="679"/>
    </row>
    <row r="182" spans="17:18" x14ac:dyDescent="0.35">
      <c r="Q182" s="679"/>
      <c r="R182" s="679"/>
    </row>
    <row r="183" spans="17:18" x14ac:dyDescent="0.35">
      <c r="Q183" s="679"/>
      <c r="R183" s="679"/>
    </row>
    <row r="184" spans="17:18" x14ac:dyDescent="0.35">
      <c r="Q184" s="679"/>
      <c r="R184" s="679"/>
    </row>
    <row r="185" spans="17:18" x14ac:dyDescent="0.35">
      <c r="Q185" s="679"/>
      <c r="R185" s="679"/>
    </row>
    <row r="186" spans="17:18" x14ac:dyDescent="0.35">
      <c r="Q186" s="679"/>
      <c r="R186" s="679"/>
    </row>
    <row r="187" spans="17:18" x14ac:dyDescent="0.35">
      <c r="Q187" s="679"/>
      <c r="R187" s="679"/>
    </row>
    <row r="188" spans="17:18" x14ac:dyDescent="0.35">
      <c r="Q188" s="679"/>
      <c r="R188" s="679"/>
    </row>
    <row r="189" spans="17:18" x14ac:dyDescent="0.35">
      <c r="Q189" s="679"/>
      <c r="R189" s="679"/>
    </row>
    <row r="190" spans="17:18" x14ac:dyDescent="0.35">
      <c r="Q190" s="679"/>
      <c r="R190" s="679"/>
    </row>
    <row r="191" spans="17:18" x14ac:dyDescent="0.35">
      <c r="Q191" s="679"/>
      <c r="R191" s="679"/>
    </row>
    <row r="192" spans="17:18" x14ac:dyDescent="0.35">
      <c r="Q192" s="679"/>
      <c r="R192" s="679"/>
    </row>
    <row r="193" spans="17:18" x14ac:dyDescent="0.35">
      <c r="Q193" s="679"/>
      <c r="R193" s="679"/>
    </row>
    <row r="194" spans="17:18" x14ac:dyDescent="0.35">
      <c r="Q194" s="679"/>
      <c r="R194" s="679"/>
    </row>
    <row r="195" spans="17:18" x14ac:dyDescent="0.35">
      <c r="Q195" s="679"/>
      <c r="R195" s="679"/>
    </row>
    <row r="196" spans="17:18" x14ac:dyDescent="0.35">
      <c r="Q196" s="679"/>
      <c r="R196" s="679"/>
    </row>
    <row r="197" spans="17:18" x14ac:dyDescent="0.35">
      <c r="Q197" s="679"/>
      <c r="R197" s="679"/>
    </row>
    <row r="198" spans="17:18" x14ac:dyDescent="0.35">
      <c r="Q198" s="679"/>
      <c r="R198" s="679"/>
    </row>
    <row r="199" spans="17:18" x14ac:dyDescent="0.35">
      <c r="Q199" s="679"/>
      <c r="R199" s="679"/>
    </row>
    <row r="200" spans="17:18" x14ac:dyDescent="0.35">
      <c r="Q200" s="679"/>
      <c r="R200" s="679"/>
    </row>
    <row r="201" spans="17:18" x14ac:dyDescent="0.35">
      <c r="Q201" s="679"/>
      <c r="R201" s="679"/>
    </row>
    <row r="202" spans="17:18" x14ac:dyDescent="0.35">
      <c r="Q202" s="679"/>
      <c r="R202" s="679"/>
    </row>
    <row r="203" spans="17:18" x14ac:dyDescent="0.35">
      <c r="Q203" s="679"/>
      <c r="R203" s="679"/>
    </row>
    <row r="204" spans="17:18" x14ac:dyDescent="0.35">
      <c r="Q204" s="679"/>
      <c r="R204" s="679"/>
    </row>
    <row r="205" spans="17:18" x14ac:dyDescent="0.35">
      <c r="Q205" s="679"/>
      <c r="R205" s="679"/>
    </row>
    <row r="206" spans="17:18" x14ac:dyDescent="0.35">
      <c r="Q206" s="679"/>
      <c r="R206" s="679"/>
    </row>
    <row r="207" spans="17:18" x14ac:dyDescent="0.35">
      <c r="Q207" s="679"/>
      <c r="R207" s="679"/>
    </row>
    <row r="208" spans="17:18" x14ac:dyDescent="0.35">
      <c r="Q208" s="679"/>
      <c r="R208" s="679"/>
    </row>
    <row r="209" spans="17:18" x14ac:dyDescent="0.35">
      <c r="Q209" s="679"/>
      <c r="R209" s="679"/>
    </row>
    <row r="210" spans="17:18" x14ac:dyDescent="0.35">
      <c r="Q210" s="679"/>
      <c r="R210" s="679"/>
    </row>
    <row r="211" spans="17:18" x14ac:dyDescent="0.35">
      <c r="Q211" s="679"/>
      <c r="R211" s="679"/>
    </row>
    <row r="212" spans="17:18" x14ac:dyDescent="0.35">
      <c r="Q212" s="679"/>
      <c r="R212" s="679"/>
    </row>
    <row r="213" spans="17:18" x14ac:dyDescent="0.35">
      <c r="Q213" s="679"/>
      <c r="R213" s="679"/>
    </row>
    <row r="214" spans="17:18" x14ac:dyDescent="0.35">
      <c r="Q214" s="679"/>
      <c r="R214" s="679"/>
    </row>
    <row r="215" spans="17:18" x14ac:dyDescent="0.35">
      <c r="Q215" s="679"/>
      <c r="R215" s="679"/>
    </row>
    <row r="216" spans="17:18" x14ac:dyDescent="0.35">
      <c r="Q216" s="679"/>
      <c r="R216" s="679"/>
    </row>
    <row r="217" spans="17:18" x14ac:dyDescent="0.35">
      <c r="Q217" s="679"/>
      <c r="R217" s="679"/>
    </row>
    <row r="218" spans="17:18" x14ac:dyDescent="0.35">
      <c r="Q218" s="679"/>
      <c r="R218" s="679"/>
    </row>
    <row r="219" spans="17:18" x14ac:dyDescent="0.35">
      <c r="Q219" s="679"/>
      <c r="R219" s="679"/>
    </row>
    <row r="220" spans="17:18" x14ac:dyDescent="0.35">
      <c r="Q220" s="679"/>
      <c r="R220" s="679"/>
    </row>
    <row r="221" spans="17:18" x14ac:dyDescent="0.35">
      <c r="Q221" s="679"/>
      <c r="R221" s="679"/>
    </row>
    <row r="222" spans="17:18" x14ac:dyDescent="0.35">
      <c r="Q222" s="679"/>
      <c r="R222" s="679"/>
    </row>
    <row r="223" spans="17:18" x14ac:dyDescent="0.35">
      <c r="Q223" s="679"/>
      <c r="R223" s="679"/>
    </row>
    <row r="224" spans="17:18" x14ac:dyDescent="0.35">
      <c r="Q224" s="679"/>
      <c r="R224" s="679"/>
    </row>
    <row r="225" spans="17:18" x14ac:dyDescent="0.35">
      <c r="Q225" s="679"/>
      <c r="R225" s="679"/>
    </row>
    <row r="226" spans="17:18" x14ac:dyDescent="0.35">
      <c r="Q226" s="679"/>
      <c r="R226" s="679"/>
    </row>
    <row r="227" spans="17:18" x14ac:dyDescent="0.35">
      <c r="Q227" s="679"/>
      <c r="R227" s="679"/>
    </row>
    <row r="228" spans="17:18" x14ac:dyDescent="0.35">
      <c r="Q228" s="679"/>
      <c r="R228" s="679"/>
    </row>
    <row r="229" spans="17:18" x14ac:dyDescent="0.35">
      <c r="Q229" s="679"/>
      <c r="R229" s="679"/>
    </row>
    <row r="230" spans="17:18" x14ac:dyDescent="0.35">
      <c r="Q230" s="679"/>
      <c r="R230" s="679"/>
    </row>
    <row r="231" spans="17:18" x14ac:dyDescent="0.35">
      <c r="Q231" s="679"/>
      <c r="R231" s="679"/>
    </row>
    <row r="232" spans="17:18" x14ac:dyDescent="0.35">
      <c r="Q232" s="679"/>
      <c r="R232" s="679"/>
    </row>
    <row r="233" spans="17:18" x14ac:dyDescent="0.35">
      <c r="Q233" s="679"/>
      <c r="R233" s="679"/>
    </row>
    <row r="234" spans="17:18" x14ac:dyDescent="0.35">
      <c r="Q234" s="679"/>
      <c r="R234" s="679"/>
    </row>
    <row r="235" spans="17:18" x14ac:dyDescent="0.35">
      <c r="Q235" s="679"/>
      <c r="R235" s="679"/>
    </row>
    <row r="236" spans="17:18" x14ac:dyDescent="0.35">
      <c r="Q236" s="679"/>
      <c r="R236" s="679"/>
    </row>
    <row r="237" spans="17:18" x14ac:dyDescent="0.35">
      <c r="Q237" s="679"/>
      <c r="R237" s="679"/>
    </row>
    <row r="238" spans="17:18" x14ac:dyDescent="0.35">
      <c r="Q238" s="679"/>
      <c r="R238" s="679"/>
    </row>
    <row r="239" spans="17:18" x14ac:dyDescent="0.35">
      <c r="Q239" s="679"/>
      <c r="R239" s="679"/>
    </row>
    <row r="240" spans="17:18" x14ac:dyDescent="0.35">
      <c r="Q240" s="679"/>
      <c r="R240" s="679"/>
    </row>
    <row r="241" spans="17:18" x14ac:dyDescent="0.35">
      <c r="Q241" s="679"/>
      <c r="R241" s="679"/>
    </row>
    <row r="242" spans="17:18" x14ac:dyDescent="0.35">
      <c r="Q242" s="679"/>
      <c r="R242" s="679"/>
    </row>
    <row r="243" spans="17:18" x14ac:dyDescent="0.35">
      <c r="Q243" s="679"/>
      <c r="R243" s="679"/>
    </row>
    <row r="244" spans="17:18" x14ac:dyDescent="0.35">
      <c r="Q244" s="679"/>
      <c r="R244" s="679"/>
    </row>
    <row r="245" spans="17:18" x14ac:dyDescent="0.35">
      <c r="Q245" s="679"/>
      <c r="R245" s="679"/>
    </row>
    <row r="246" spans="17:18" x14ac:dyDescent="0.35">
      <c r="Q246" s="679"/>
      <c r="R246" s="679"/>
    </row>
    <row r="247" spans="17:18" x14ac:dyDescent="0.35">
      <c r="Q247" s="679"/>
      <c r="R247" s="679"/>
    </row>
    <row r="248" spans="17:18" x14ac:dyDescent="0.35">
      <c r="Q248" s="679"/>
      <c r="R248" s="679"/>
    </row>
    <row r="249" spans="17:18" x14ac:dyDescent="0.35">
      <c r="Q249" s="679"/>
      <c r="R249" s="679"/>
    </row>
    <row r="250" spans="17:18" x14ac:dyDescent="0.35">
      <c r="Q250" s="679"/>
      <c r="R250" s="679"/>
    </row>
    <row r="251" spans="17:18" x14ac:dyDescent="0.35">
      <c r="Q251" s="679"/>
      <c r="R251" s="679"/>
    </row>
    <row r="252" spans="17:18" x14ac:dyDescent="0.35">
      <c r="Q252" s="679"/>
      <c r="R252" s="679"/>
    </row>
    <row r="253" spans="17:18" x14ac:dyDescent="0.35">
      <c r="Q253" s="679"/>
      <c r="R253" s="679"/>
    </row>
    <row r="254" spans="17:18" x14ac:dyDescent="0.35">
      <c r="Q254" s="679"/>
      <c r="R254" s="679"/>
    </row>
    <row r="255" spans="17:18" x14ac:dyDescent="0.35">
      <c r="Q255" s="679"/>
      <c r="R255" s="679"/>
    </row>
    <row r="256" spans="17:18" x14ac:dyDescent="0.35">
      <c r="Q256" s="679"/>
      <c r="R256" s="679"/>
    </row>
    <row r="257" spans="17:18" x14ac:dyDescent="0.35">
      <c r="Q257" s="679"/>
      <c r="R257" s="679"/>
    </row>
    <row r="258" spans="17:18" x14ac:dyDescent="0.35">
      <c r="Q258" s="679"/>
      <c r="R258" s="679"/>
    </row>
    <row r="259" spans="17:18" x14ac:dyDescent="0.35">
      <c r="Q259" s="679"/>
      <c r="R259" s="679"/>
    </row>
    <row r="260" spans="17:18" x14ac:dyDescent="0.35">
      <c r="Q260" s="679"/>
      <c r="R260" s="679"/>
    </row>
    <row r="261" spans="17:18" x14ac:dyDescent="0.35">
      <c r="Q261" s="679"/>
      <c r="R261" s="679"/>
    </row>
    <row r="262" spans="17:18" x14ac:dyDescent="0.35">
      <c r="Q262" s="679"/>
      <c r="R262" s="679"/>
    </row>
    <row r="263" spans="17:18" x14ac:dyDescent="0.35">
      <c r="Q263" s="679"/>
      <c r="R263" s="679"/>
    </row>
    <row r="264" spans="17:18" x14ac:dyDescent="0.35">
      <c r="Q264" s="679"/>
      <c r="R264" s="679"/>
    </row>
    <row r="265" spans="17:18" x14ac:dyDescent="0.35">
      <c r="Q265" s="679"/>
      <c r="R265" s="679"/>
    </row>
    <row r="266" spans="17:18" x14ac:dyDescent="0.35">
      <c r="Q266" s="679"/>
      <c r="R266" s="679"/>
    </row>
    <row r="267" spans="17:18" x14ac:dyDescent="0.35">
      <c r="Q267" s="679"/>
      <c r="R267" s="679"/>
    </row>
    <row r="268" spans="17:18" x14ac:dyDescent="0.35">
      <c r="Q268" s="679"/>
      <c r="R268" s="679"/>
    </row>
    <row r="269" spans="17:18" x14ac:dyDescent="0.35">
      <c r="Q269" s="679"/>
      <c r="R269" s="679"/>
    </row>
    <row r="270" spans="17:18" x14ac:dyDescent="0.35">
      <c r="Q270" s="679"/>
      <c r="R270" s="679"/>
    </row>
    <row r="271" spans="17:18" x14ac:dyDescent="0.35">
      <c r="Q271" s="679"/>
      <c r="R271" s="679"/>
    </row>
    <row r="272" spans="17:18" x14ac:dyDescent="0.35">
      <c r="Q272" s="679"/>
      <c r="R272" s="679"/>
    </row>
    <row r="273" spans="17:18" x14ac:dyDescent="0.35">
      <c r="Q273" s="679"/>
      <c r="R273" s="679"/>
    </row>
    <row r="274" spans="17:18" x14ac:dyDescent="0.35">
      <c r="Q274" s="679"/>
      <c r="R274" s="679"/>
    </row>
    <row r="275" spans="17:18" x14ac:dyDescent="0.35">
      <c r="Q275" s="679"/>
      <c r="R275" s="679"/>
    </row>
    <row r="276" spans="17:18" x14ac:dyDescent="0.35">
      <c r="Q276" s="679"/>
      <c r="R276" s="679"/>
    </row>
    <row r="277" spans="17:18" x14ac:dyDescent="0.35">
      <c r="Q277" s="679"/>
      <c r="R277" s="679"/>
    </row>
    <row r="278" spans="17:18" x14ac:dyDescent="0.35">
      <c r="Q278" s="679"/>
      <c r="R278" s="679"/>
    </row>
    <row r="279" spans="17:18" x14ac:dyDescent="0.35">
      <c r="Q279" s="679"/>
      <c r="R279" s="679"/>
    </row>
    <row r="280" spans="17:18" x14ac:dyDescent="0.35">
      <c r="Q280" s="679"/>
      <c r="R280" s="679"/>
    </row>
    <row r="281" spans="17:18" x14ac:dyDescent="0.35">
      <c r="Q281" s="679"/>
      <c r="R281" s="679"/>
    </row>
    <row r="282" spans="17:18" x14ac:dyDescent="0.35">
      <c r="Q282" s="679"/>
      <c r="R282" s="679"/>
    </row>
    <row r="283" spans="17:18" x14ac:dyDescent="0.35">
      <c r="Q283" s="679"/>
      <c r="R283" s="679"/>
    </row>
    <row r="284" spans="17:18" x14ac:dyDescent="0.35">
      <c r="Q284" s="679"/>
      <c r="R284" s="679"/>
    </row>
    <row r="285" spans="17:18" x14ac:dyDescent="0.35">
      <c r="Q285" s="679"/>
      <c r="R285" s="679"/>
    </row>
    <row r="286" spans="17:18" x14ac:dyDescent="0.35">
      <c r="Q286" s="679"/>
      <c r="R286" s="679"/>
    </row>
    <row r="287" spans="17:18" x14ac:dyDescent="0.35">
      <c r="Q287" s="679"/>
      <c r="R287" s="679"/>
    </row>
    <row r="288" spans="17:18" x14ac:dyDescent="0.35">
      <c r="Q288" s="679"/>
      <c r="R288" s="679"/>
    </row>
    <row r="289" spans="17:18" x14ac:dyDescent="0.35">
      <c r="Q289" s="679"/>
      <c r="R289" s="679"/>
    </row>
    <row r="290" spans="17:18" x14ac:dyDescent="0.35">
      <c r="Q290" s="679"/>
      <c r="R290" s="679"/>
    </row>
    <row r="291" spans="17:18" x14ac:dyDescent="0.35">
      <c r="Q291" s="679"/>
      <c r="R291" s="679"/>
    </row>
    <row r="292" spans="17:18" x14ac:dyDescent="0.35">
      <c r="Q292" s="679"/>
      <c r="R292" s="679"/>
    </row>
    <row r="293" spans="17:18" x14ac:dyDescent="0.35">
      <c r="Q293" s="679"/>
      <c r="R293" s="679"/>
    </row>
    <row r="294" spans="17:18" x14ac:dyDescent="0.35">
      <c r="Q294" s="679"/>
      <c r="R294" s="679"/>
    </row>
    <row r="295" spans="17:18" x14ac:dyDescent="0.35">
      <c r="Q295" s="679"/>
      <c r="R295" s="679"/>
    </row>
    <row r="296" spans="17:18" x14ac:dyDescent="0.35">
      <c r="Q296" s="679"/>
      <c r="R296" s="679"/>
    </row>
    <row r="297" spans="17:18" x14ac:dyDescent="0.35">
      <c r="Q297" s="679"/>
      <c r="R297" s="679"/>
    </row>
    <row r="298" spans="17:18" x14ac:dyDescent="0.35">
      <c r="Q298" s="679"/>
      <c r="R298" s="679"/>
    </row>
    <row r="299" spans="17:18" x14ac:dyDescent="0.35">
      <c r="Q299" s="679"/>
      <c r="R299" s="679"/>
    </row>
    <row r="300" spans="17:18" x14ac:dyDescent="0.35">
      <c r="Q300" s="679"/>
      <c r="R300" s="679"/>
    </row>
    <row r="301" spans="17:18" x14ac:dyDescent="0.35">
      <c r="Q301" s="679"/>
      <c r="R301" s="679"/>
    </row>
    <row r="302" spans="17:18" x14ac:dyDescent="0.35">
      <c r="Q302" s="679"/>
      <c r="R302" s="679"/>
    </row>
    <row r="303" spans="17:18" x14ac:dyDescent="0.35">
      <c r="Q303" s="679"/>
      <c r="R303" s="679"/>
    </row>
    <row r="304" spans="17:18" x14ac:dyDescent="0.35">
      <c r="Q304" s="679"/>
      <c r="R304" s="679"/>
    </row>
    <row r="305" spans="17:18" x14ac:dyDescent="0.35">
      <c r="Q305" s="679"/>
      <c r="R305" s="679"/>
    </row>
    <row r="306" spans="17:18" x14ac:dyDescent="0.35">
      <c r="Q306" s="679"/>
      <c r="R306" s="679"/>
    </row>
    <row r="307" spans="17:18" x14ac:dyDescent="0.35">
      <c r="Q307" s="679"/>
      <c r="R307" s="679"/>
    </row>
    <row r="308" spans="17:18" x14ac:dyDescent="0.35">
      <c r="Q308" s="679"/>
      <c r="R308" s="679"/>
    </row>
    <row r="309" spans="17:18" x14ac:dyDescent="0.35">
      <c r="Q309" s="679"/>
      <c r="R309" s="679"/>
    </row>
    <row r="310" spans="17:18" x14ac:dyDescent="0.35">
      <c r="Q310" s="679"/>
      <c r="R310" s="679"/>
    </row>
    <row r="311" spans="17:18" x14ac:dyDescent="0.35">
      <c r="Q311" s="679"/>
      <c r="R311" s="679"/>
    </row>
    <row r="312" spans="17:18" x14ac:dyDescent="0.35">
      <c r="Q312" s="679"/>
      <c r="R312" s="679"/>
    </row>
    <row r="313" spans="17:18" x14ac:dyDescent="0.35">
      <c r="Q313" s="679"/>
      <c r="R313" s="679"/>
    </row>
    <row r="314" spans="17:18" x14ac:dyDescent="0.35">
      <c r="Q314" s="679"/>
      <c r="R314" s="679"/>
    </row>
    <row r="315" spans="17:18" x14ac:dyDescent="0.35">
      <c r="Q315" s="679"/>
      <c r="R315" s="679"/>
    </row>
    <row r="316" spans="17:18" x14ac:dyDescent="0.35">
      <c r="Q316" s="679"/>
      <c r="R316" s="679"/>
    </row>
    <row r="317" spans="17:18" x14ac:dyDescent="0.35">
      <c r="Q317" s="679"/>
      <c r="R317" s="679"/>
    </row>
    <row r="318" spans="17:18" x14ac:dyDescent="0.35">
      <c r="Q318" s="679"/>
      <c r="R318" s="679"/>
    </row>
  </sheetData>
  <sheetProtection algorithmName="SHA-512" hashValue="zP8/Wg3ZIGIvEWWR8+nUI3eR7lVuGXJAlYEBHcUwEa3Z6Ic9q7hb0cOVRXnFOkGwTuAJjdx6J3NKMD/wrYzPsg==" saltValue="nComo5fH24jm0NDbUYF/6Q==" spinCount="100000" sheet="1" objects="1" scenarios="1"/>
  <autoFilter ref="B3:AI154" xr:uid="{6DACEC77-8773-4557-AFFD-4A2845CC6C08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">
    <mergeCell ref="B1:G1"/>
    <mergeCell ref="A4:A5"/>
    <mergeCell ref="B4:B5"/>
    <mergeCell ref="C4:C5"/>
    <mergeCell ref="D4:D5"/>
    <mergeCell ref="E3:S3"/>
    <mergeCell ref="E4:G4"/>
    <mergeCell ref="H4:J4"/>
    <mergeCell ref="K4:M4"/>
    <mergeCell ref="N4:P4"/>
    <mergeCell ref="Q4:S4"/>
    <mergeCell ref="AE4:AG4"/>
    <mergeCell ref="AC4:AD4"/>
    <mergeCell ref="T4:V4"/>
    <mergeCell ref="W4:Y4"/>
    <mergeCell ref="Z4:AB4"/>
  </mergeCells>
  <conditionalFormatting sqref="C6:D154">
    <cfRule type="expression" dxfId="14" priority="1">
      <formula>$H6="x"</formula>
    </cfRule>
  </conditionalFormatting>
  <pageMargins left="0.25" right="0.25" top="0.75" bottom="0.75" header="0.3" footer="0.3"/>
  <pageSetup paperSize="9"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B5EE-355F-472A-BB8C-257517C65364}">
  <sheetPr codeName="Sheet11">
    <tabColor rgb="FFFFC000"/>
    <pageSetUpPr fitToPage="1"/>
  </sheetPr>
  <dimension ref="A1:AZ154"/>
  <sheetViews>
    <sheetView zoomScale="75" zoomScaleNormal="75" workbookViewId="0">
      <pane xSplit="4" ySplit="3" topLeftCell="E4" activePane="bottomRight" state="frozen"/>
      <selection pane="topRight" activeCell="F1" sqref="F1"/>
      <selection pane="bottomLeft" activeCell="A4" sqref="A4"/>
      <selection pane="bottomRight" activeCell="D2" sqref="D2"/>
    </sheetView>
  </sheetViews>
  <sheetFormatPr baseColWidth="10" defaultColWidth="11.54296875" defaultRowHeight="14" x14ac:dyDescent="0.3"/>
  <cols>
    <col min="1" max="1" width="6.7265625" style="26" customWidth="1"/>
    <col min="2" max="2" width="6.7265625" style="1" customWidth="1"/>
    <col min="3" max="3" width="22.7265625" style="2" customWidth="1"/>
    <col min="4" max="4" width="7.1796875" style="2" customWidth="1"/>
    <col min="5" max="5" width="9.26953125" style="4" customWidth="1"/>
    <col min="6" max="6" width="10.26953125" style="4" customWidth="1"/>
    <col min="7" max="7" width="9.26953125" style="4" customWidth="1"/>
    <col min="8" max="8" width="10.26953125" style="4" customWidth="1"/>
    <col min="9" max="9" width="9.26953125" style="4" customWidth="1"/>
    <col min="10" max="10" width="10.26953125" style="4" customWidth="1"/>
    <col min="11" max="11" width="9.26953125" style="4" customWidth="1"/>
    <col min="12" max="12" width="10.26953125" style="4" customWidth="1"/>
    <col min="13" max="13" width="9.26953125" style="4" customWidth="1"/>
    <col min="14" max="14" width="10.26953125" style="4" customWidth="1"/>
    <col min="15" max="20" width="7.54296875" style="327" customWidth="1"/>
    <col min="21" max="21" width="23.54296875" style="5" customWidth="1"/>
    <col min="22" max="22" width="11.54296875" style="2" customWidth="1"/>
    <col min="23" max="16384" width="11.54296875" style="2"/>
  </cols>
  <sheetData>
    <row r="1" spans="1:52" s="133" customFormat="1" ht="20" x14ac:dyDescent="0.4">
      <c r="A1" s="122"/>
      <c r="B1" s="463" t="s">
        <v>276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134"/>
      <c r="V1" s="135"/>
    </row>
    <row r="2" spans="1:52" ht="14.5" thickBot="1" x14ac:dyDescent="0.35">
      <c r="A2" s="108"/>
      <c r="C2" s="674"/>
      <c r="D2" s="675"/>
      <c r="E2" s="680"/>
      <c r="F2" s="680"/>
      <c r="G2" s="680"/>
      <c r="O2" s="4"/>
      <c r="P2" s="4"/>
      <c r="Q2" s="4"/>
      <c r="R2" s="4"/>
      <c r="S2" s="4"/>
      <c r="T2" s="4"/>
      <c r="U2" s="334"/>
      <c r="V2" s="4"/>
    </row>
    <row r="3" spans="1:52" ht="18.5" thickBot="1" x14ac:dyDescent="0.35">
      <c r="E3" s="859" t="s">
        <v>98</v>
      </c>
      <c r="F3" s="860"/>
      <c r="G3" s="860"/>
      <c r="H3" s="860"/>
      <c r="I3" s="860"/>
      <c r="J3" s="860"/>
      <c r="K3" s="860"/>
      <c r="L3" s="860"/>
      <c r="M3" s="860"/>
      <c r="N3" s="861"/>
      <c r="O3" s="586"/>
      <c r="P3" s="586"/>
      <c r="Q3" s="586"/>
      <c r="R3" s="586"/>
      <c r="S3" s="586"/>
      <c r="T3" s="586"/>
      <c r="U3" s="586"/>
    </row>
    <row r="4" spans="1:52" s="3" customFormat="1" ht="14.5" customHeight="1" thickBot="1" x14ac:dyDescent="0.4">
      <c r="A4" s="747" t="s">
        <v>0</v>
      </c>
      <c r="B4" s="755" t="s">
        <v>10</v>
      </c>
      <c r="C4" s="745" t="s">
        <v>1</v>
      </c>
      <c r="D4" s="757" t="s">
        <v>2</v>
      </c>
      <c r="E4" s="834" t="s">
        <v>62</v>
      </c>
      <c r="F4" s="862"/>
      <c r="G4" s="834" t="s">
        <v>63</v>
      </c>
      <c r="H4" s="862"/>
      <c r="I4" s="834" t="s">
        <v>64</v>
      </c>
      <c r="J4" s="862"/>
      <c r="K4" s="863" t="s">
        <v>106</v>
      </c>
      <c r="L4" s="864"/>
      <c r="M4" s="863" t="s">
        <v>105</v>
      </c>
      <c r="N4" s="864"/>
      <c r="O4" s="856" t="s">
        <v>137</v>
      </c>
      <c r="P4" s="857"/>
      <c r="Q4" s="858"/>
      <c r="R4" s="856" t="s">
        <v>136</v>
      </c>
      <c r="S4" s="857"/>
      <c r="T4" s="858"/>
      <c r="U4" s="248" t="s">
        <v>110</v>
      </c>
    </row>
    <row r="5" spans="1:52" s="3" customFormat="1" ht="17.25" customHeight="1" thickBot="1" x14ac:dyDescent="0.4">
      <c r="A5" s="748"/>
      <c r="B5" s="756"/>
      <c r="C5" s="746"/>
      <c r="D5" s="758"/>
      <c r="E5" s="250" t="s">
        <v>135</v>
      </c>
      <c r="F5" s="251" t="s">
        <v>136</v>
      </c>
      <c r="G5" s="250" t="s">
        <v>135</v>
      </c>
      <c r="H5" s="251" t="s">
        <v>136</v>
      </c>
      <c r="I5" s="250" t="s">
        <v>135</v>
      </c>
      <c r="J5" s="251" t="s">
        <v>136</v>
      </c>
      <c r="K5" s="252" t="s">
        <v>135</v>
      </c>
      <c r="L5" s="254" t="s">
        <v>136</v>
      </c>
      <c r="M5" s="252" t="s">
        <v>135</v>
      </c>
      <c r="N5" s="254" t="s">
        <v>136</v>
      </c>
      <c r="O5" s="328" t="s">
        <v>109</v>
      </c>
      <c r="P5" s="329" t="s">
        <v>108</v>
      </c>
      <c r="Q5" s="330" t="s">
        <v>107</v>
      </c>
      <c r="R5" s="328" t="s">
        <v>109</v>
      </c>
      <c r="S5" s="329" t="s">
        <v>108</v>
      </c>
      <c r="T5" s="330" t="s">
        <v>107</v>
      </c>
      <c r="U5" s="326">
        <v>10</v>
      </c>
      <c r="V5" s="337" t="s">
        <v>173</v>
      </c>
    </row>
    <row r="6" spans="1:52" x14ac:dyDescent="0.3">
      <c r="A6" s="231"/>
      <c r="B6" s="33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338">
        <v>56</v>
      </c>
      <c r="F6" s="340">
        <v>59</v>
      </c>
      <c r="G6" s="338">
        <v>53</v>
      </c>
      <c r="H6" s="339">
        <v>53</v>
      </c>
      <c r="I6" s="338">
        <v>53</v>
      </c>
      <c r="J6" s="339">
        <v>52</v>
      </c>
      <c r="K6" s="187">
        <f>+(E6+G6+I6)/3</f>
        <v>54</v>
      </c>
      <c r="L6" s="190">
        <f>+(F6+H6+J6)/3</f>
        <v>54.666666666666664</v>
      </c>
      <c r="M6" s="187">
        <f>+(E6+G6+I6+K6)/4</f>
        <v>54</v>
      </c>
      <c r="N6" s="190">
        <f>+(F6+H6+J6+L6)/4</f>
        <v>54.666666666666664</v>
      </c>
      <c r="O6" s="404">
        <f>MAX(E6,G6,I6,K6,M6)</f>
        <v>56</v>
      </c>
      <c r="P6" s="405">
        <f>MIN(E6,G6,I6,K6,M6)</f>
        <v>53</v>
      </c>
      <c r="Q6" s="406">
        <f>(SUM(E6,G6,I6,K6,M6)-O6-P6)/3</f>
        <v>53.666666666666664</v>
      </c>
      <c r="R6" s="407">
        <f>MAX(F6,H6,J6,L6,N6)</f>
        <v>59</v>
      </c>
      <c r="S6" s="405">
        <f>MIN(F6,H6,J6,L6,N6)</f>
        <v>52</v>
      </c>
      <c r="T6" s="408">
        <f>(SUM(F6,H6,J6,L6,N6)-R6-S6)/3</f>
        <v>54.111111111111107</v>
      </c>
      <c r="U6" s="335">
        <f>AVERAGE(Q6,T6)/10</f>
        <v>5.3888888888888884</v>
      </c>
    </row>
    <row r="7" spans="1:52" x14ac:dyDescent="0.3">
      <c r="A7" s="230"/>
      <c r="B7" s="29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12">
        <v>60</v>
      </c>
      <c r="F7" s="30">
        <v>55</v>
      </c>
      <c r="G7" s="12">
        <v>80</v>
      </c>
      <c r="H7" s="28">
        <v>50</v>
      </c>
      <c r="I7" s="12">
        <v>75</v>
      </c>
      <c r="J7" s="28">
        <v>50</v>
      </c>
      <c r="K7" s="16">
        <f t="shared" ref="K7:K37" si="0">+(E7+G7+I7)/3</f>
        <v>71.666666666666671</v>
      </c>
      <c r="L7" s="193">
        <f t="shared" ref="L7:L37" si="1">+(F7+H7+J7)/3</f>
        <v>51.666666666666664</v>
      </c>
      <c r="M7" s="16">
        <f t="shared" ref="M7:M37" si="2">+(E7+G7+I7+K7)/4</f>
        <v>71.666666666666671</v>
      </c>
      <c r="N7" s="193">
        <f t="shared" ref="N7:N37" si="3">+(F7+H7+J7+L7)/4</f>
        <v>51.666666666666664</v>
      </c>
      <c r="O7" s="409">
        <f>MAX(E7,G7,I7,K7,M7)</f>
        <v>80</v>
      </c>
      <c r="P7" s="410">
        <f>MIN(E7,G7,I7,K7,M7)</f>
        <v>60</v>
      </c>
      <c r="Q7" s="411">
        <f t="shared" ref="Q7" si="4">(SUM(E7,G7,I7,K7,M7)-O7-P7)/3</f>
        <v>72.777777777777786</v>
      </c>
      <c r="R7" s="412">
        <f t="shared" ref="R7" si="5">MAX(F7,H7,J7,L7,N7)</f>
        <v>55</v>
      </c>
      <c r="S7" s="410">
        <f t="shared" ref="S7" si="6">MIN(F7,H7,J7,L7,N7)</f>
        <v>50</v>
      </c>
      <c r="T7" s="413">
        <f>(SUM(F7,H7,J7,L7,N7)-R7-S7)/3</f>
        <v>51.111111111111107</v>
      </c>
      <c r="U7" s="336">
        <f t="shared" ref="U7:U70" si="7">AVERAGE(Q7,T7)/10</f>
        <v>6.1944444444444446</v>
      </c>
    </row>
    <row r="8" spans="1:52" s="11" customFormat="1" x14ac:dyDescent="0.3">
      <c r="A8" s="230"/>
      <c r="B8" s="29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12">
        <v>55</v>
      </c>
      <c r="F8" s="30">
        <v>52</v>
      </c>
      <c r="G8" s="12">
        <v>52</v>
      </c>
      <c r="H8" s="28">
        <v>53</v>
      </c>
      <c r="I8" s="12">
        <v>52</v>
      </c>
      <c r="J8" s="28">
        <v>49</v>
      </c>
      <c r="K8" s="16">
        <f t="shared" si="0"/>
        <v>53</v>
      </c>
      <c r="L8" s="193">
        <f t="shared" si="1"/>
        <v>51.333333333333336</v>
      </c>
      <c r="M8" s="16">
        <f t="shared" si="2"/>
        <v>53</v>
      </c>
      <c r="N8" s="193">
        <f t="shared" si="3"/>
        <v>51.333333333333336</v>
      </c>
      <c r="O8" s="409">
        <f t="shared" ref="O8:O71" si="8">MAX(E8,G8,I8,K8,M8)</f>
        <v>55</v>
      </c>
      <c r="P8" s="410">
        <f t="shared" ref="P8:P71" si="9">MIN(E8,G8,I8,K8,M8)</f>
        <v>52</v>
      </c>
      <c r="Q8" s="411">
        <f t="shared" ref="Q8:Q71" si="10">(SUM(E8,G8,I8,K8,M8)-O8-P8)/3</f>
        <v>52.666666666666664</v>
      </c>
      <c r="R8" s="412">
        <f t="shared" ref="R8:R71" si="11">MAX(F8,H8,J8,L8,N8)</f>
        <v>53</v>
      </c>
      <c r="S8" s="410">
        <f t="shared" ref="S8:S71" si="12">MIN(F8,H8,J8,L8,N8)</f>
        <v>49</v>
      </c>
      <c r="T8" s="413">
        <f t="shared" ref="T8:T71" si="13">(SUM(F8,H8,J8,L8,N8)-R8-S8)/3</f>
        <v>51.555555555555564</v>
      </c>
      <c r="U8" s="336">
        <f t="shared" si="7"/>
        <v>5.2111111111111112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x14ac:dyDescent="0.3">
      <c r="A9" s="230"/>
      <c r="B9" s="29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12">
        <v>54</v>
      </c>
      <c r="F9" s="30">
        <v>61</v>
      </c>
      <c r="G9" s="12">
        <v>61</v>
      </c>
      <c r="H9" s="28">
        <v>58</v>
      </c>
      <c r="I9" s="12">
        <v>60</v>
      </c>
      <c r="J9" s="28">
        <v>58</v>
      </c>
      <c r="K9" s="16">
        <f t="shared" si="0"/>
        <v>58.333333333333336</v>
      </c>
      <c r="L9" s="193">
        <f t="shared" si="1"/>
        <v>59</v>
      </c>
      <c r="M9" s="16">
        <f t="shared" si="2"/>
        <v>58.333333333333336</v>
      </c>
      <c r="N9" s="193">
        <f t="shared" si="3"/>
        <v>59</v>
      </c>
      <c r="O9" s="409">
        <f t="shared" si="8"/>
        <v>61</v>
      </c>
      <c r="P9" s="410">
        <f t="shared" si="9"/>
        <v>54</v>
      </c>
      <c r="Q9" s="411">
        <f t="shared" si="10"/>
        <v>58.888888888888893</v>
      </c>
      <c r="R9" s="412">
        <f t="shared" si="11"/>
        <v>61</v>
      </c>
      <c r="S9" s="410">
        <f t="shared" si="12"/>
        <v>58</v>
      </c>
      <c r="T9" s="413">
        <f t="shared" si="13"/>
        <v>58.666666666666664</v>
      </c>
      <c r="U9" s="336">
        <f t="shared" si="7"/>
        <v>5.8777777777777782</v>
      </c>
    </row>
    <row r="10" spans="1:52" x14ac:dyDescent="0.3">
      <c r="A10" s="230"/>
      <c r="B10" s="29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12">
        <v>57</v>
      </c>
      <c r="F10" s="30">
        <v>53</v>
      </c>
      <c r="G10" s="12">
        <v>52</v>
      </c>
      <c r="H10" s="28">
        <v>52</v>
      </c>
      <c r="I10" s="12">
        <v>50</v>
      </c>
      <c r="J10" s="28">
        <v>53</v>
      </c>
      <c r="K10" s="16">
        <f t="shared" si="0"/>
        <v>53</v>
      </c>
      <c r="L10" s="193">
        <f t="shared" si="1"/>
        <v>52.666666666666664</v>
      </c>
      <c r="M10" s="16">
        <f t="shared" si="2"/>
        <v>53</v>
      </c>
      <c r="N10" s="193">
        <f t="shared" si="3"/>
        <v>52.666666666666664</v>
      </c>
      <c r="O10" s="409">
        <f t="shared" si="8"/>
        <v>57</v>
      </c>
      <c r="P10" s="410">
        <f t="shared" si="9"/>
        <v>50</v>
      </c>
      <c r="Q10" s="411">
        <f t="shared" si="10"/>
        <v>52.666666666666664</v>
      </c>
      <c r="R10" s="412">
        <f t="shared" si="11"/>
        <v>53</v>
      </c>
      <c r="S10" s="410">
        <f t="shared" si="12"/>
        <v>52</v>
      </c>
      <c r="T10" s="413">
        <f t="shared" si="13"/>
        <v>52.777777777777771</v>
      </c>
      <c r="U10" s="336">
        <f t="shared" si="7"/>
        <v>5.2722222222222213</v>
      </c>
    </row>
    <row r="11" spans="1:52" x14ac:dyDescent="0.3">
      <c r="A11" s="230"/>
      <c r="B11" s="29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12">
        <v>54</v>
      </c>
      <c r="F11" s="30">
        <v>55</v>
      </c>
      <c r="G11" s="12">
        <v>55</v>
      </c>
      <c r="H11" s="28">
        <v>56</v>
      </c>
      <c r="I11" s="12">
        <v>52</v>
      </c>
      <c r="J11" s="28">
        <v>54</v>
      </c>
      <c r="K11" s="16">
        <f t="shared" si="0"/>
        <v>53.666666666666664</v>
      </c>
      <c r="L11" s="193">
        <f t="shared" si="1"/>
        <v>55</v>
      </c>
      <c r="M11" s="16">
        <f t="shared" si="2"/>
        <v>53.666666666666664</v>
      </c>
      <c r="N11" s="193">
        <f t="shared" si="3"/>
        <v>55</v>
      </c>
      <c r="O11" s="409">
        <f t="shared" si="8"/>
        <v>55</v>
      </c>
      <c r="P11" s="410">
        <f t="shared" si="9"/>
        <v>52</v>
      </c>
      <c r="Q11" s="411">
        <f t="shared" si="10"/>
        <v>53.777777777777771</v>
      </c>
      <c r="R11" s="412">
        <f t="shared" si="11"/>
        <v>56</v>
      </c>
      <c r="S11" s="410">
        <f t="shared" si="12"/>
        <v>54</v>
      </c>
      <c r="T11" s="413">
        <f t="shared" si="13"/>
        <v>55</v>
      </c>
      <c r="U11" s="336">
        <f t="shared" si="7"/>
        <v>5.4388888888888882</v>
      </c>
    </row>
    <row r="12" spans="1:52" x14ac:dyDescent="0.3">
      <c r="A12" s="230"/>
      <c r="B12" s="29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12">
        <v>61</v>
      </c>
      <c r="F12" s="30">
        <v>65</v>
      </c>
      <c r="G12" s="12">
        <v>65</v>
      </c>
      <c r="H12" s="28">
        <v>64</v>
      </c>
      <c r="I12" s="12">
        <v>61</v>
      </c>
      <c r="J12" s="28">
        <v>60</v>
      </c>
      <c r="K12" s="16">
        <f t="shared" si="0"/>
        <v>62.333333333333336</v>
      </c>
      <c r="L12" s="193">
        <f t="shared" si="1"/>
        <v>63</v>
      </c>
      <c r="M12" s="16">
        <f t="shared" si="2"/>
        <v>62.333333333333336</v>
      </c>
      <c r="N12" s="193">
        <f t="shared" si="3"/>
        <v>63</v>
      </c>
      <c r="O12" s="409">
        <f t="shared" si="8"/>
        <v>65</v>
      </c>
      <c r="P12" s="410">
        <f t="shared" si="9"/>
        <v>61</v>
      </c>
      <c r="Q12" s="411">
        <f t="shared" si="10"/>
        <v>61.888888888888893</v>
      </c>
      <c r="R12" s="412">
        <f t="shared" si="11"/>
        <v>65</v>
      </c>
      <c r="S12" s="410">
        <f t="shared" si="12"/>
        <v>60</v>
      </c>
      <c r="T12" s="413">
        <f t="shared" si="13"/>
        <v>63.333333333333336</v>
      </c>
      <c r="U12" s="336">
        <f t="shared" si="7"/>
        <v>6.2611111111111111</v>
      </c>
    </row>
    <row r="13" spans="1:52" x14ac:dyDescent="0.3">
      <c r="A13" s="230"/>
      <c r="B13" s="29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12">
        <v>59</v>
      </c>
      <c r="F13" s="30">
        <v>60</v>
      </c>
      <c r="G13" s="12">
        <v>62</v>
      </c>
      <c r="H13" s="28">
        <v>60</v>
      </c>
      <c r="I13" s="12">
        <v>60</v>
      </c>
      <c r="J13" s="28">
        <v>58</v>
      </c>
      <c r="K13" s="16">
        <f t="shared" si="0"/>
        <v>60.333333333333336</v>
      </c>
      <c r="L13" s="193">
        <f t="shared" si="1"/>
        <v>59.333333333333336</v>
      </c>
      <c r="M13" s="16">
        <f t="shared" si="2"/>
        <v>60.333333333333336</v>
      </c>
      <c r="N13" s="193">
        <f t="shared" si="3"/>
        <v>59.333333333333336</v>
      </c>
      <c r="O13" s="409">
        <f t="shared" si="8"/>
        <v>62</v>
      </c>
      <c r="P13" s="410">
        <f t="shared" si="9"/>
        <v>59</v>
      </c>
      <c r="Q13" s="411">
        <f t="shared" si="10"/>
        <v>60.222222222222229</v>
      </c>
      <c r="R13" s="412">
        <f t="shared" si="11"/>
        <v>60</v>
      </c>
      <c r="S13" s="410">
        <f t="shared" si="12"/>
        <v>58</v>
      </c>
      <c r="T13" s="413">
        <f t="shared" si="13"/>
        <v>59.555555555555564</v>
      </c>
      <c r="U13" s="336">
        <f t="shared" si="7"/>
        <v>5.9888888888888898</v>
      </c>
    </row>
    <row r="14" spans="1:52" x14ac:dyDescent="0.3">
      <c r="A14" s="230"/>
      <c r="B14" s="29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12">
        <v>64</v>
      </c>
      <c r="F14" s="30">
        <v>53</v>
      </c>
      <c r="G14" s="12">
        <v>60</v>
      </c>
      <c r="H14" s="28">
        <v>54</v>
      </c>
      <c r="I14" s="12">
        <v>55</v>
      </c>
      <c r="J14" s="28">
        <v>54</v>
      </c>
      <c r="K14" s="16">
        <f t="shared" si="0"/>
        <v>59.666666666666664</v>
      </c>
      <c r="L14" s="193">
        <f t="shared" si="1"/>
        <v>53.666666666666664</v>
      </c>
      <c r="M14" s="16">
        <f t="shared" si="2"/>
        <v>59.666666666666664</v>
      </c>
      <c r="N14" s="193">
        <f t="shared" si="3"/>
        <v>53.666666666666664</v>
      </c>
      <c r="O14" s="409">
        <f t="shared" si="8"/>
        <v>64</v>
      </c>
      <c r="P14" s="410">
        <f t="shared" si="9"/>
        <v>55</v>
      </c>
      <c r="Q14" s="411">
        <f t="shared" si="10"/>
        <v>59.777777777777771</v>
      </c>
      <c r="R14" s="412">
        <f t="shared" si="11"/>
        <v>54</v>
      </c>
      <c r="S14" s="410">
        <f t="shared" si="12"/>
        <v>53</v>
      </c>
      <c r="T14" s="413">
        <f t="shared" si="13"/>
        <v>53.777777777777771</v>
      </c>
      <c r="U14" s="336">
        <f t="shared" si="7"/>
        <v>5.6777777777777771</v>
      </c>
    </row>
    <row r="15" spans="1:52" x14ac:dyDescent="0.3">
      <c r="A15" s="230"/>
      <c r="B15" s="29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12">
        <v>34</v>
      </c>
      <c r="F15" s="30">
        <v>30</v>
      </c>
      <c r="G15" s="12">
        <v>30</v>
      </c>
      <c r="H15" s="28">
        <v>30</v>
      </c>
      <c r="I15" s="12">
        <v>35</v>
      </c>
      <c r="J15" s="28">
        <v>30</v>
      </c>
      <c r="K15" s="16">
        <f t="shared" si="0"/>
        <v>33</v>
      </c>
      <c r="L15" s="193">
        <f t="shared" si="1"/>
        <v>30</v>
      </c>
      <c r="M15" s="16">
        <f t="shared" si="2"/>
        <v>33</v>
      </c>
      <c r="N15" s="193">
        <f t="shared" si="3"/>
        <v>30</v>
      </c>
      <c r="O15" s="409">
        <f t="shared" si="8"/>
        <v>35</v>
      </c>
      <c r="P15" s="410">
        <f t="shared" si="9"/>
        <v>30</v>
      </c>
      <c r="Q15" s="411">
        <f t="shared" si="10"/>
        <v>33.333333333333336</v>
      </c>
      <c r="R15" s="412">
        <f t="shared" si="11"/>
        <v>30</v>
      </c>
      <c r="S15" s="410">
        <f t="shared" si="12"/>
        <v>30</v>
      </c>
      <c r="T15" s="413">
        <f t="shared" si="13"/>
        <v>30</v>
      </c>
      <c r="U15" s="336">
        <f t="shared" si="7"/>
        <v>3.166666666666667</v>
      </c>
    </row>
    <row r="16" spans="1:52" x14ac:dyDescent="0.3">
      <c r="A16" s="230"/>
      <c r="B16" s="29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12">
        <v>62</v>
      </c>
      <c r="F16" s="30">
        <v>60</v>
      </c>
      <c r="G16" s="12">
        <v>70</v>
      </c>
      <c r="H16" s="28">
        <v>60</v>
      </c>
      <c r="I16" s="12">
        <v>70</v>
      </c>
      <c r="J16" s="28">
        <v>61</v>
      </c>
      <c r="K16" s="16">
        <f t="shared" si="0"/>
        <v>67.333333333333329</v>
      </c>
      <c r="L16" s="193">
        <f t="shared" si="1"/>
        <v>60.333333333333336</v>
      </c>
      <c r="M16" s="16">
        <f t="shared" si="2"/>
        <v>67.333333333333329</v>
      </c>
      <c r="N16" s="193">
        <f t="shared" si="3"/>
        <v>60.333333333333336</v>
      </c>
      <c r="O16" s="409">
        <f t="shared" si="8"/>
        <v>70</v>
      </c>
      <c r="P16" s="410">
        <f t="shared" si="9"/>
        <v>62</v>
      </c>
      <c r="Q16" s="411">
        <f t="shared" si="10"/>
        <v>68.222222222222214</v>
      </c>
      <c r="R16" s="412">
        <f t="shared" si="11"/>
        <v>61</v>
      </c>
      <c r="S16" s="410">
        <f t="shared" si="12"/>
        <v>60</v>
      </c>
      <c r="T16" s="413">
        <f t="shared" si="13"/>
        <v>60.222222222222229</v>
      </c>
      <c r="U16" s="336">
        <f t="shared" si="7"/>
        <v>6.4222222222222225</v>
      </c>
    </row>
    <row r="17" spans="1:21" x14ac:dyDescent="0.3">
      <c r="A17" s="230"/>
      <c r="B17" s="29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12">
        <v>50</v>
      </c>
      <c r="F17" s="30">
        <v>51</v>
      </c>
      <c r="G17" s="12">
        <v>49</v>
      </c>
      <c r="H17" s="28">
        <v>50</v>
      </c>
      <c r="I17" s="12">
        <v>53</v>
      </c>
      <c r="J17" s="28">
        <v>50</v>
      </c>
      <c r="K17" s="16">
        <f t="shared" si="0"/>
        <v>50.666666666666664</v>
      </c>
      <c r="L17" s="193">
        <f t="shared" si="1"/>
        <v>50.333333333333336</v>
      </c>
      <c r="M17" s="16">
        <f t="shared" si="2"/>
        <v>50.666666666666664</v>
      </c>
      <c r="N17" s="193">
        <f t="shared" si="3"/>
        <v>50.333333333333336</v>
      </c>
      <c r="O17" s="409">
        <f t="shared" si="8"/>
        <v>53</v>
      </c>
      <c r="P17" s="410">
        <f t="shared" si="9"/>
        <v>49</v>
      </c>
      <c r="Q17" s="411">
        <f t="shared" si="10"/>
        <v>50.444444444444436</v>
      </c>
      <c r="R17" s="412">
        <f t="shared" si="11"/>
        <v>51</v>
      </c>
      <c r="S17" s="410">
        <f t="shared" si="12"/>
        <v>50</v>
      </c>
      <c r="T17" s="413">
        <f t="shared" si="13"/>
        <v>50.222222222222229</v>
      </c>
      <c r="U17" s="336">
        <f t="shared" si="7"/>
        <v>5.0333333333333332</v>
      </c>
    </row>
    <row r="18" spans="1:21" x14ac:dyDescent="0.3">
      <c r="A18" s="230"/>
      <c r="B18" s="29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12">
        <v>55</v>
      </c>
      <c r="F18" s="30">
        <v>52</v>
      </c>
      <c r="G18" s="12">
        <v>58</v>
      </c>
      <c r="H18" s="28">
        <v>53</v>
      </c>
      <c r="I18" s="12">
        <v>62</v>
      </c>
      <c r="J18" s="28">
        <v>54</v>
      </c>
      <c r="K18" s="16">
        <f t="shared" si="0"/>
        <v>58.333333333333336</v>
      </c>
      <c r="L18" s="193">
        <f t="shared" si="1"/>
        <v>53</v>
      </c>
      <c r="M18" s="16">
        <f t="shared" si="2"/>
        <v>58.333333333333336</v>
      </c>
      <c r="N18" s="193">
        <f t="shared" si="3"/>
        <v>53</v>
      </c>
      <c r="O18" s="409">
        <f t="shared" si="8"/>
        <v>62</v>
      </c>
      <c r="P18" s="410">
        <f t="shared" si="9"/>
        <v>55</v>
      </c>
      <c r="Q18" s="411">
        <f t="shared" si="10"/>
        <v>58.222222222222229</v>
      </c>
      <c r="R18" s="412">
        <f t="shared" si="11"/>
        <v>54</v>
      </c>
      <c r="S18" s="410">
        <f t="shared" si="12"/>
        <v>52</v>
      </c>
      <c r="T18" s="413">
        <f t="shared" si="13"/>
        <v>53</v>
      </c>
      <c r="U18" s="336">
        <f t="shared" si="7"/>
        <v>5.5611111111111118</v>
      </c>
    </row>
    <row r="19" spans="1:21" x14ac:dyDescent="0.3">
      <c r="A19" s="230"/>
      <c r="B19" s="29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12">
        <v>57</v>
      </c>
      <c r="F19" s="30">
        <v>50</v>
      </c>
      <c r="G19" s="12">
        <v>55</v>
      </c>
      <c r="H19" s="28">
        <v>50</v>
      </c>
      <c r="I19" s="12">
        <v>63</v>
      </c>
      <c r="J19" s="28">
        <v>53</v>
      </c>
      <c r="K19" s="16">
        <f t="shared" si="0"/>
        <v>58.333333333333336</v>
      </c>
      <c r="L19" s="193">
        <f t="shared" si="1"/>
        <v>51</v>
      </c>
      <c r="M19" s="16">
        <f t="shared" si="2"/>
        <v>58.333333333333336</v>
      </c>
      <c r="N19" s="193">
        <f t="shared" si="3"/>
        <v>51</v>
      </c>
      <c r="O19" s="409">
        <f t="shared" si="8"/>
        <v>63</v>
      </c>
      <c r="P19" s="410">
        <f t="shared" si="9"/>
        <v>55</v>
      </c>
      <c r="Q19" s="411">
        <f t="shared" si="10"/>
        <v>57.888888888888893</v>
      </c>
      <c r="R19" s="412">
        <f t="shared" si="11"/>
        <v>53</v>
      </c>
      <c r="S19" s="410">
        <f t="shared" si="12"/>
        <v>50</v>
      </c>
      <c r="T19" s="413">
        <f t="shared" si="13"/>
        <v>50.666666666666664</v>
      </c>
      <c r="U19" s="336">
        <f t="shared" si="7"/>
        <v>5.427777777777778</v>
      </c>
    </row>
    <row r="20" spans="1:21" x14ac:dyDescent="0.3">
      <c r="A20" s="230"/>
      <c r="B20" s="29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12">
        <v>64</v>
      </c>
      <c r="F20" s="30">
        <v>59</v>
      </c>
      <c r="G20" s="12">
        <v>65</v>
      </c>
      <c r="H20" s="28">
        <v>55</v>
      </c>
      <c r="I20" s="12">
        <v>70</v>
      </c>
      <c r="J20" s="28">
        <v>56</v>
      </c>
      <c r="K20" s="16">
        <f t="shared" si="0"/>
        <v>66.333333333333329</v>
      </c>
      <c r="L20" s="193">
        <f t="shared" si="1"/>
        <v>56.666666666666664</v>
      </c>
      <c r="M20" s="16">
        <f t="shared" si="2"/>
        <v>66.333333333333329</v>
      </c>
      <c r="N20" s="193">
        <f t="shared" si="3"/>
        <v>56.666666666666664</v>
      </c>
      <c r="O20" s="409">
        <f t="shared" si="8"/>
        <v>70</v>
      </c>
      <c r="P20" s="410">
        <f t="shared" si="9"/>
        <v>64</v>
      </c>
      <c r="Q20" s="411">
        <f t="shared" si="10"/>
        <v>65.888888888888872</v>
      </c>
      <c r="R20" s="412">
        <f t="shared" si="11"/>
        <v>59</v>
      </c>
      <c r="S20" s="410">
        <f t="shared" si="12"/>
        <v>55</v>
      </c>
      <c r="T20" s="413">
        <f t="shared" si="13"/>
        <v>56.444444444444436</v>
      </c>
      <c r="U20" s="336">
        <f t="shared" si="7"/>
        <v>6.1166666666666654</v>
      </c>
    </row>
    <row r="21" spans="1:21" x14ac:dyDescent="0.3">
      <c r="A21" s="230"/>
      <c r="B21" s="29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12">
        <v>57</v>
      </c>
      <c r="F21" s="30">
        <v>54</v>
      </c>
      <c r="G21" s="12">
        <v>69</v>
      </c>
      <c r="H21" s="28">
        <v>60</v>
      </c>
      <c r="I21" s="12">
        <v>68</v>
      </c>
      <c r="J21" s="28">
        <v>58</v>
      </c>
      <c r="K21" s="16">
        <f t="shared" si="0"/>
        <v>64.666666666666671</v>
      </c>
      <c r="L21" s="193">
        <f t="shared" si="1"/>
        <v>57.333333333333336</v>
      </c>
      <c r="M21" s="16">
        <f t="shared" si="2"/>
        <v>64.666666666666671</v>
      </c>
      <c r="N21" s="193">
        <f t="shared" si="3"/>
        <v>57.333333333333336</v>
      </c>
      <c r="O21" s="409">
        <f t="shared" si="8"/>
        <v>69</v>
      </c>
      <c r="P21" s="410">
        <f t="shared" si="9"/>
        <v>57</v>
      </c>
      <c r="Q21" s="411">
        <f t="shared" si="10"/>
        <v>65.777777777777786</v>
      </c>
      <c r="R21" s="412">
        <f t="shared" si="11"/>
        <v>60</v>
      </c>
      <c r="S21" s="410">
        <f t="shared" si="12"/>
        <v>54</v>
      </c>
      <c r="T21" s="413">
        <f t="shared" si="13"/>
        <v>57.555555555555564</v>
      </c>
      <c r="U21" s="336">
        <f t="shared" si="7"/>
        <v>6.166666666666667</v>
      </c>
    </row>
    <row r="22" spans="1:21" x14ac:dyDescent="0.3">
      <c r="A22" s="230"/>
      <c r="B22" s="29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12">
        <v>59</v>
      </c>
      <c r="F22" s="30">
        <v>58</v>
      </c>
      <c r="G22" s="12">
        <v>58</v>
      </c>
      <c r="H22" s="28">
        <v>60</v>
      </c>
      <c r="I22" s="12">
        <v>61</v>
      </c>
      <c r="J22" s="28">
        <v>50</v>
      </c>
      <c r="K22" s="16">
        <f t="shared" si="0"/>
        <v>59.333333333333336</v>
      </c>
      <c r="L22" s="193">
        <f t="shared" si="1"/>
        <v>56</v>
      </c>
      <c r="M22" s="16">
        <f t="shared" si="2"/>
        <v>59.333333333333336</v>
      </c>
      <c r="N22" s="193">
        <f t="shared" si="3"/>
        <v>56</v>
      </c>
      <c r="O22" s="409">
        <f t="shared" si="8"/>
        <v>61</v>
      </c>
      <c r="P22" s="410">
        <f t="shared" si="9"/>
        <v>58</v>
      </c>
      <c r="Q22" s="411">
        <f t="shared" si="10"/>
        <v>59.222222222222229</v>
      </c>
      <c r="R22" s="412">
        <f t="shared" si="11"/>
        <v>60</v>
      </c>
      <c r="S22" s="410">
        <f t="shared" si="12"/>
        <v>50</v>
      </c>
      <c r="T22" s="413">
        <f t="shared" si="13"/>
        <v>56.666666666666664</v>
      </c>
      <c r="U22" s="336">
        <f t="shared" si="7"/>
        <v>5.7944444444444443</v>
      </c>
    </row>
    <row r="23" spans="1:21" x14ac:dyDescent="0.3">
      <c r="A23" s="230"/>
      <c r="B23" s="29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12">
        <v>43</v>
      </c>
      <c r="F23" s="30">
        <v>55</v>
      </c>
      <c r="G23" s="12">
        <v>53</v>
      </c>
      <c r="H23" s="28">
        <v>50</v>
      </c>
      <c r="I23" s="12">
        <v>53</v>
      </c>
      <c r="J23" s="28">
        <v>48</v>
      </c>
      <c r="K23" s="16">
        <f t="shared" si="0"/>
        <v>49.666666666666664</v>
      </c>
      <c r="L23" s="193">
        <f t="shared" si="1"/>
        <v>51</v>
      </c>
      <c r="M23" s="16">
        <f t="shared" si="2"/>
        <v>49.666666666666664</v>
      </c>
      <c r="N23" s="193">
        <f t="shared" si="3"/>
        <v>51</v>
      </c>
      <c r="O23" s="409">
        <f t="shared" si="8"/>
        <v>53</v>
      </c>
      <c r="P23" s="410">
        <f t="shared" si="9"/>
        <v>43</v>
      </c>
      <c r="Q23" s="411">
        <f t="shared" si="10"/>
        <v>50.777777777777771</v>
      </c>
      <c r="R23" s="412">
        <f t="shared" si="11"/>
        <v>55</v>
      </c>
      <c r="S23" s="410">
        <f t="shared" si="12"/>
        <v>48</v>
      </c>
      <c r="T23" s="413">
        <f t="shared" si="13"/>
        <v>50.666666666666664</v>
      </c>
      <c r="U23" s="336">
        <f t="shared" si="7"/>
        <v>5.0722222222222211</v>
      </c>
    </row>
    <row r="24" spans="1:21" x14ac:dyDescent="0.3">
      <c r="A24" s="230"/>
      <c r="B24" s="29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12">
        <v>58</v>
      </c>
      <c r="F24" s="30">
        <v>58</v>
      </c>
      <c r="G24" s="12">
        <v>59</v>
      </c>
      <c r="H24" s="28">
        <v>58</v>
      </c>
      <c r="I24" s="12">
        <v>60</v>
      </c>
      <c r="J24" s="28">
        <v>59</v>
      </c>
      <c r="K24" s="16">
        <f t="shared" si="0"/>
        <v>59</v>
      </c>
      <c r="L24" s="193">
        <f t="shared" si="1"/>
        <v>58.333333333333336</v>
      </c>
      <c r="M24" s="16">
        <f t="shared" si="2"/>
        <v>59</v>
      </c>
      <c r="N24" s="193">
        <f t="shared" si="3"/>
        <v>58.333333333333336</v>
      </c>
      <c r="O24" s="409">
        <f t="shared" si="8"/>
        <v>60</v>
      </c>
      <c r="P24" s="410">
        <f t="shared" si="9"/>
        <v>58</v>
      </c>
      <c r="Q24" s="411">
        <f t="shared" si="10"/>
        <v>59</v>
      </c>
      <c r="R24" s="412">
        <f t="shared" si="11"/>
        <v>59</v>
      </c>
      <c r="S24" s="410">
        <f t="shared" si="12"/>
        <v>58</v>
      </c>
      <c r="T24" s="413">
        <f t="shared" si="13"/>
        <v>58.222222222222229</v>
      </c>
      <c r="U24" s="336">
        <f t="shared" si="7"/>
        <v>5.8611111111111116</v>
      </c>
    </row>
    <row r="25" spans="1:21" x14ac:dyDescent="0.3">
      <c r="A25" s="230"/>
      <c r="B25" s="29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12">
        <v>60</v>
      </c>
      <c r="F25" s="30">
        <v>65</v>
      </c>
      <c r="G25" s="12">
        <v>65</v>
      </c>
      <c r="H25" s="28">
        <v>63</v>
      </c>
      <c r="I25" s="12">
        <v>59</v>
      </c>
      <c r="J25" s="28">
        <v>61</v>
      </c>
      <c r="K25" s="16">
        <f t="shared" si="0"/>
        <v>61.333333333333336</v>
      </c>
      <c r="L25" s="193">
        <f t="shared" si="1"/>
        <v>63</v>
      </c>
      <c r="M25" s="16">
        <f t="shared" si="2"/>
        <v>61.333333333333336</v>
      </c>
      <c r="N25" s="193">
        <f t="shared" si="3"/>
        <v>63</v>
      </c>
      <c r="O25" s="409">
        <f t="shared" si="8"/>
        <v>65</v>
      </c>
      <c r="P25" s="410">
        <f t="shared" si="9"/>
        <v>59</v>
      </c>
      <c r="Q25" s="411">
        <f t="shared" si="10"/>
        <v>60.888888888888893</v>
      </c>
      <c r="R25" s="412">
        <f t="shared" si="11"/>
        <v>65</v>
      </c>
      <c r="S25" s="410">
        <f t="shared" si="12"/>
        <v>61</v>
      </c>
      <c r="T25" s="413">
        <f t="shared" si="13"/>
        <v>63</v>
      </c>
      <c r="U25" s="336">
        <f t="shared" si="7"/>
        <v>6.1944444444444446</v>
      </c>
    </row>
    <row r="26" spans="1:21" x14ac:dyDescent="0.3">
      <c r="A26" s="230"/>
      <c r="B26" s="29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12">
        <v>55</v>
      </c>
      <c r="F26" s="30">
        <v>53</v>
      </c>
      <c r="G26" s="12">
        <v>53</v>
      </c>
      <c r="H26" s="28">
        <v>50</v>
      </c>
      <c r="I26" s="12">
        <v>52</v>
      </c>
      <c r="J26" s="28">
        <v>47</v>
      </c>
      <c r="K26" s="16">
        <f t="shared" si="0"/>
        <v>53.333333333333336</v>
      </c>
      <c r="L26" s="193">
        <f t="shared" si="1"/>
        <v>50</v>
      </c>
      <c r="M26" s="16">
        <f t="shared" si="2"/>
        <v>53.333333333333336</v>
      </c>
      <c r="N26" s="193">
        <f t="shared" si="3"/>
        <v>50</v>
      </c>
      <c r="O26" s="409">
        <f t="shared" si="8"/>
        <v>55</v>
      </c>
      <c r="P26" s="410">
        <f t="shared" si="9"/>
        <v>52</v>
      </c>
      <c r="Q26" s="411">
        <f t="shared" si="10"/>
        <v>53.222222222222229</v>
      </c>
      <c r="R26" s="412">
        <f t="shared" si="11"/>
        <v>53</v>
      </c>
      <c r="S26" s="410">
        <f t="shared" si="12"/>
        <v>47</v>
      </c>
      <c r="T26" s="413">
        <f t="shared" si="13"/>
        <v>50</v>
      </c>
      <c r="U26" s="336">
        <f t="shared" si="7"/>
        <v>5.1611111111111114</v>
      </c>
    </row>
    <row r="27" spans="1:21" x14ac:dyDescent="0.3">
      <c r="A27" s="230"/>
      <c r="B27" s="29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12">
        <v>42</v>
      </c>
      <c r="F27" s="30">
        <v>51</v>
      </c>
      <c r="G27" s="12">
        <v>45</v>
      </c>
      <c r="H27" s="28">
        <v>50</v>
      </c>
      <c r="I27" s="12">
        <v>52</v>
      </c>
      <c r="J27" s="28">
        <v>48</v>
      </c>
      <c r="K27" s="16">
        <f t="shared" si="0"/>
        <v>46.333333333333336</v>
      </c>
      <c r="L27" s="193">
        <f t="shared" si="1"/>
        <v>49.666666666666664</v>
      </c>
      <c r="M27" s="16">
        <f t="shared" si="2"/>
        <v>46.333333333333336</v>
      </c>
      <c r="N27" s="193">
        <f t="shared" si="3"/>
        <v>49.666666666666664</v>
      </c>
      <c r="O27" s="409">
        <f t="shared" si="8"/>
        <v>52</v>
      </c>
      <c r="P27" s="410">
        <f t="shared" si="9"/>
        <v>42</v>
      </c>
      <c r="Q27" s="411">
        <f t="shared" si="10"/>
        <v>45.888888888888893</v>
      </c>
      <c r="R27" s="412">
        <f t="shared" si="11"/>
        <v>51</v>
      </c>
      <c r="S27" s="410">
        <f t="shared" si="12"/>
        <v>48</v>
      </c>
      <c r="T27" s="413">
        <f t="shared" si="13"/>
        <v>49.777777777777771</v>
      </c>
      <c r="U27" s="336">
        <f t="shared" si="7"/>
        <v>4.7833333333333332</v>
      </c>
    </row>
    <row r="28" spans="1:21" x14ac:dyDescent="0.3">
      <c r="A28" s="230"/>
      <c r="B28" s="29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12">
        <v>47</v>
      </c>
      <c r="F28" s="30">
        <v>55</v>
      </c>
      <c r="G28" s="12">
        <v>50</v>
      </c>
      <c r="H28" s="28">
        <v>50</v>
      </c>
      <c r="I28" s="12">
        <v>45</v>
      </c>
      <c r="J28" s="28">
        <v>40</v>
      </c>
      <c r="K28" s="16">
        <f t="shared" si="0"/>
        <v>47.333333333333336</v>
      </c>
      <c r="L28" s="193">
        <f t="shared" si="1"/>
        <v>48.333333333333336</v>
      </c>
      <c r="M28" s="16">
        <f t="shared" si="2"/>
        <v>47.333333333333336</v>
      </c>
      <c r="N28" s="193">
        <f t="shared" si="3"/>
        <v>48.333333333333336</v>
      </c>
      <c r="O28" s="409">
        <f t="shared" si="8"/>
        <v>50</v>
      </c>
      <c r="P28" s="410">
        <f t="shared" si="9"/>
        <v>45</v>
      </c>
      <c r="Q28" s="411">
        <f t="shared" si="10"/>
        <v>47.222222222222229</v>
      </c>
      <c r="R28" s="412">
        <f t="shared" si="11"/>
        <v>55</v>
      </c>
      <c r="S28" s="410">
        <f t="shared" si="12"/>
        <v>40</v>
      </c>
      <c r="T28" s="413">
        <f t="shared" si="13"/>
        <v>48.888888888888893</v>
      </c>
      <c r="U28" s="336">
        <f t="shared" si="7"/>
        <v>4.8055555555555554</v>
      </c>
    </row>
    <row r="29" spans="1:21" x14ac:dyDescent="0.3">
      <c r="A29" s="230"/>
      <c r="B29" s="29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12">
        <v>50</v>
      </c>
      <c r="F29" s="30">
        <v>57</v>
      </c>
      <c r="G29" s="12">
        <v>45</v>
      </c>
      <c r="H29" s="28">
        <v>60</v>
      </c>
      <c r="I29" s="12">
        <v>49</v>
      </c>
      <c r="J29" s="28">
        <v>51</v>
      </c>
      <c r="K29" s="16">
        <f t="shared" si="0"/>
        <v>48</v>
      </c>
      <c r="L29" s="193">
        <f t="shared" si="1"/>
        <v>56</v>
      </c>
      <c r="M29" s="16">
        <f t="shared" si="2"/>
        <v>48</v>
      </c>
      <c r="N29" s="193">
        <f t="shared" si="3"/>
        <v>56</v>
      </c>
      <c r="O29" s="409">
        <f t="shared" si="8"/>
        <v>50</v>
      </c>
      <c r="P29" s="410">
        <f t="shared" si="9"/>
        <v>45</v>
      </c>
      <c r="Q29" s="411">
        <f t="shared" si="10"/>
        <v>48.333333333333336</v>
      </c>
      <c r="R29" s="412">
        <f t="shared" si="11"/>
        <v>60</v>
      </c>
      <c r="S29" s="410">
        <f t="shared" si="12"/>
        <v>51</v>
      </c>
      <c r="T29" s="413">
        <f t="shared" si="13"/>
        <v>56.333333333333336</v>
      </c>
      <c r="U29" s="336">
        <f t="shared" si="7"/>
        <v>5.2333333333333334</v>
      </c>
    </row>
    <row r="30" spans="1:21" x14ac:dyDescent="0.3">
      <c r="A30" s="230"/>
      <c r="B30" s="29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12">
        <v>54</v>
      </c>
      <c r="F30" s="30">
        <v>61</v>
      </c>
      <c r="G30" s="12">
        <v>50</v>
      </c>
      <c r="H30" s="28">
        <v>50</v>
      </c>
      <c r="I30" s="12">
        <v>50</v>
      </c>
      <c r="J30" s="28">
        <v>52</v>
      </c>
      <c r="K30" s="16">
        <f t="shared" si="0"/>
        <v>51.333333333333336</v>
      </c>
      <c r="L30" s="193">
        <f t="shared" si="1"/>
        <v>54.333333333333336</v>
      </c>
      <c r="M30" s="16">
        <f t="shared" si="2"/>
        <v>51.333333333333336</v>
      </c>
      <c r="N30" s="193">
        <f t="shared" si="3"/>
        <v>54.333333333333336</v>
      </c>
      <c r="O30" s="409">
        <f t="shared" si="8"/>
        <v>54</v>
      </c>
      <c r="P30" s="410">
        <f t="shared" si="9"/>
        <v>50</v>
      </c>
      <c r="Q30" s="411">
        <f t="shared" si="10"/>
        <v>50.888888888888893</v>
      </c>
      <c r="R30" s="412">
        <f t="shared" si="11"/>
        <v>61</v>
      </c>
      <c r="S30" s="410">
        <f t="shared" si="12"/>
        <v>50</v>
      </c>
      <c r="T30" s="413">
        <f t="shared" si="13"/>
        <v>53.555555555555564</v>
      </c>
      <c r="U30" s="336">
        <f t="shared" si="7"/>
        <v>5.2222222222222232</v>
      </c>
    </row>
    <row r="31" spans="1:21" x14ac:dyDescent="0.3">
      <c r="A31" s="230"/>
      <c r="B31" s="29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12">
        <v>63</v>
      </c>
      <c r="F31" s="30">
        <v>65</v>
      </c>
      <c r="G31" s="12">
        <v>78</v>
      </c>
      <c r="H31" s="28">
        <v>68</v>
      </c>
      <c r="I31" s="12">
        <v>75</v>
      </c>
      <c r="J31" s="28">
        <v>59</v>
      </c>
      <c r="K31" s="16">
        <f t="shared" si="0"/>
        <v>72</v>
      </c>
      <c r="L31" s="193">
        <f t="shared" si="1"/>
        <v>64</v>
      </c>
      <c r="M31" s="16">
        <f t="shared" si="2"/>
        <v>72</v>
      </c>
      <c r="N31" s="193">
        <f t="shared" si="3"/>
        <v>64</v>
      </c>
      <c r="O31" s="409">
        <f t="shared" si="8"/>
        <v>78</v>
      </c>
      <c r="P31" s="410">
        <f t="shared" si="9"/>
        <v>63</v>
      </c>
      <c r="Q31" s="411">
        <f t="shared" si="10"/>
        <v>73</v>
      </c>
      <c r="R31" s="412">
        <f t="shared" si="11"/>
        <v>68</v>
      </c>
      <c r="S31" s="410">
        <f t="shared" si="12"/>
        <v>59</v>
      </c>
      <c r="T31" s="413">
        <f t="shared" si="13"/>
        <v>64.333333333333329</v>
      </c>
      <c r="U31" s="336">
        <f t="shared" si="7"/>
        <v>6.8666666666666654</v>
      </c>
    </row>
    <row r="32" spans="1:21" x14ac:dyDescent="0.3">
      <c r="A32" s="230"/>
      <c r="B32" s="29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12">
        <v>55</v>
      </c>
      <c r="F32" s="30">
        <v>54</v>
      </c>
      <c r="G32" s="12">
        <v>60</v>
      </c>
      <c r="H32" s="28">
        <v>58</v>
      </c>
      <c r="I32" s="12">
        <v>60</v>
      </c>
      <c r="J32" s="28">
        <v>55</v>
      </c>
      <c r="K32" s="16">
        <f t="shared" si="0"/>
        <v>58.333333333333336</v>
      </c>
      <c r="L32" s="193">
        <f t="shared" si="1"/>
        <v>55.666666666666664</v>
      </c>
      <c r="M32" s="16">
        <f t="shared" si="2"/>
        <v>58.333333333333336</v>
      </c>
      <c r="N32" s="193">
        <f t="shared" si="3"/>
        <v>55.666666666666664</v>
      </c>
      <c r="O32" s="409">
        <f t="shared" si="8"/>
        <v>60</v>
      </c>
      <c r="P32" s="410">
        <f t="shared" si="9"/>
        <v>55</v>
      </c>
      <c r="Q32" s="411">
        <f t="shared" si="10"/>
        <v>58.888888888888893</v>
      </c>
      <c r="R32" s="412">
        <f t="shared" si="11"/>
        <v>58</v>
      </c>
      <c r="S32" s="410">
        <f t="shared" si="12"/>
        <v>54</v>
      </c>
      <c r="T32" s="413">
        <f t="shared" si="13"/>
        <v>55.444444444444436</v>
      </c>
      <c r="U32" s="336">
        <f t="shared" si="7"/>
        <v>5.7166666666666668</v>
      </c>
    </row>
    <row r="33" spans="1:21" x14ac:dyDescent="0.3">
      <c r="A33" s="230"/>
      <c r="B33" s="29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12">
        <v>49</v>
      </c>
      <c r="F33" s="30">
        <v>50</v>
      </c>
      <c r="G33" s="12">
        <v>64</v>
      </c>
      <c r="H33" s="28">
        <v>52</v>
      </c>
      <c r="I33" s="12">
        <v>62</v>
      </c>
      <c r="J33" s="28">
        <v>50</v>
      </c>
      <c r="K33" s="16">
        <f t="shared" si="0"/>
        <v>58.333333333333336</v>
      </c>
      <c r="L33" s="193">
        <f t="shared" si="1"/>
        <v>50.666666666666664</v>
      </c>
      <c r="M33" s="16">
        <f t="shared" si="2"/>
        <v>58.333333333333336</v>
      </c>
      <c r="N33" s="193">
        <f t="shared" si="3"/>
        <v>50.666666666666664</v>
      </c>
      <c r="O33" s="409">
        <f t="shared" si="8"/>
        <v>64</v>
      </c>
      <c r="P33" s="410">
        <f t="shared" si="9"/>
        <v>49</v>
      </c>
      <c r="Q33" s="411">
        <f t="shared" si="10"/>
        <v>59.555555555555564</v>
      </c>
      <c r="R33" s="412">
        <f t="shared" si="11"/>
        <v>52</v>
      </c>
      <c r="S33" s="410">
        <f t="shared" si="12"/>
        <v>50</v>
      </c>
      <c r="T33" s="413">
        <f t="shared" si="13"/>
        <v>50.444444444444436</v>
      </c>
      <c r="U33" s="336">
        <f t="shared" si="7"/>
        <v>5.5</v>
      </c>
    </row>
    <row r="34" spans="1:21" x14ac:dyDescent="0.3">
      <c r="A34" s="230"/>
      <c r="B34" s="29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12">
        <v>57</v>
      </c>
      <c r="F34" s="30">
        <v>63</v>
      </c>
      <c r="G34" s="12">
        <v>60</v>
      </c>
      <c r="H34" s="28">
        <v>57</v>
      </c>
      <c r="I34" s="12">
        <v>60</v>
      </c>
      <c r="J34" s="28">
        <v>53</v>
      </c>
      <c r="K34" s="16">
        <f t="shared" si="0"/>
        <v>59</v>
      </c>
      <c r="L34" s="193">
        <f t="shared" si="1"/>
        <v>57.666666666666664</v>
      </c>
      <c r="M34" s="16">
        <f t="shared" si="2"/>
        <v>59</v>
      </c>
      <c r="N34" s="193">
        <f t="shared" si="3"/>
        <v>57.666666666666664</v>
      </c>
      <c r="O34" s="409">
        <f t="shared" si="8"/>
        <v>60</v>
      </c>
      <c r="P34" s="410">
        <f t="shared" si="9"/>
        <v>57</v>
      </c>
      <c r="Q34" s="411">
        <f t="shared" si="10"/>
        <v>59.333333333333336</v>
      </c>
      <c r="R34" s="412">
        <f t="shared" si="11"/>
        <v>63</v>
      </c>
      <c r="S34" s="410">
        <f t="shared" si="12"/>
        <v>53</v>
      </c>
      <c r="T34" s="413">
        <f t="shared" si="13"/>
        <v>57.444444444444436</v>
      </c>
      <c r="U34" s="336">
        <f t="shared" si="7"/>
        <v>5.8388888888888886</v>
      </c>
    </row>
    <row r="35" spans="1:21" x14ac:dyDescent="0.3">
      <c r="A35" s="593" t="s">
        <v>270</v>
      </c>
      <c r="B35" s="633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34"/>
      <c r="F35" s="635"/>
      <c r="G35" s="634"/>
      <c r="H35" s="636"/>
      <c r="I35" s="634"/>
      <c r="J35" s="636"/>
      <c r="K35" s="637">
        <f t="shared" si="0"/>
        <v>0</v>
      </c>
      <c r="L35" s="638">
        <f t="shared" si="1"/>
        <v>0</v>
      </c>
      <c r="M35" s="637">
        <f t="shared" si="2"/>
        <v>0</v>
      </c>
      <c r="N35" s="638">
        <f t="shared" si="3"/>
        <v>0</v>
      </c>
      <c r="O35" s="627">
        <f t="shared" si="8"/>
        <v>0</v>
      </c>
      <c r="P35" s="628">
        <f t="shared" si="9"/>
        <v>0</v>
      </c>
      <c r="Q35" s="629">
        <f t="shared" si="10"/>
        <v>0</v>
      </c>
      <c r="R35" s="630">
        <f t="shared" si="11"/>
        <v>0</v>
      </c>
      <c r="S35" s="628">
        <f t="shared" si="12"/>
        <v>0</v>
      </c>
      <c r="T35" s="631">
        <f t="shared" si="13"/>
        <v>0</v>
      </c>
      <c r="U35" s="639">
        <f t="shared" si="7"/>
        <v>0</v>
      </c>
    </row>
    <row r="36" spans="1:21" x14ac:dyDescent="0.3">
      <c r="A36" s="230"/>
      <c r="B36" s="29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12">
        <v>48</v>
      </c>
      <c r="F36" s="30">
        <v>52</v>
      </c>
      <c r="G36" s="12">
        <v>48</v>
      </c>
      <c r="H36" s="28">
        <v>48</v>
      </c>
      <c r="I36" s="12">
        <v>50</v>
      </c>
      <c r="J36" s="28">
        <v>49</v>
      </c>
      <c r="K36" s="16">
        <f t="shared" si="0"/>
        <v>48.666666666666664</v>
      </c>
      <c r="L36" s="193">
        <f t="shared" si="1"/>
        <v>49.666666666666664</v>
      </c>
      <c r="M36" s="16">
        <f t="shared" si="2"/>
        <v>48.666666666666664</v>
      </c>
      <c r="N36" s="193">
        <f t="shared" si="3"/>
        <v>49.666666666666664</v>
      </c>
      <c r="O36" s="409">
        <f t="shared" si="8"/>
        <v>50</v>
      </c>
      <c r="P36" s="410">
        <f t="shared" si="9"/>
        <v>48</v>
      </c>
      <c r="Q36" s="411">
        <f t="shared" si="10"/>
        <v>48.444444444444436</v>
      </c>
      <c r="R36" s="412">
        <f t="shared" si="11"/>
        <v>52</v>
      </c>
      <c r="S36" s="410">
        <f t="shared" si="12"/>
        <v>48</v>
      </c>
      <c r="T36" s="413">
        <f t="shared" si="13"/>
        <v>49.444444444444436</v>
      </c>
      <c r="U36" s="336">
        <f t="shared" si="7"/>
        <v>4.8944444444444439</v>
      </c>
    </row>
    <row r="37" spans="1:21" hidden="1" x14ac:dyDescent="0.3">
      <c r="A37" s="230"/>
      <c r="B37" s="29">
        <v>32</v>
      </c>
      <c r="C37" s="95">
        <f>VLOOKUP(B:B,'Start List Kids'!C:F,2,FALSE)</f>
        <v>0</v>
      </c>
      <c r="D37" s="114">
        <f>VLOOKUP(B:B,'Start List Kids'!C:F,4,FALSE)</f>
        <v>0</v>
      </c>
      <c r="E37" s="12"/>
      <c r="F37" s="30"/>
      <c r="G37" s="12"/>
      <c r="H37" s="28"/>
      <c r="I37" s="12"/>
      <c r="J37" s="28"/>
      <c r="K37" s="16">
        <f t="shared" si="0"/>
        <v>0</v>
      </c>
      <c r="L37" s="193">
        <f t="shared" si="1"/>
        <v>0</v>
      </c>
      <c r="M37" s="16">
        <f t="shared" si="2"/>
        <v>0</v>
      </c>
      <c r="N37" s="193">
        <f t="shared" si="3"/>
        <v>0</v>
      </c>
      <c r="O37" s="409">
        <f t="shared" si="8"/>
        <v>0</v>
      </c>
      <c r="P37" s="410">
        <f t="shared" si="9"/>
        <v>0</v>
      </c>
      <c r="Q37" s="411">
        <f t="shared" si="10"/>
        <v>0</v>
      </c>
      <c r="R37" s="412">
        <f t="shared" si="11"/>
        <v>0</v>
      </c>
      <c r="S37" s="410">
        <f t="shared" si="12"/>
        <v>0</v>
      </c>
      <c r="T37" s="413">
        <f t="shared" si="13"/>
        <v>0</v>
      </c>
      <c r="U37" s="336">
        <f t="shared" si="7"/>
        <v>0</v>
      </c>
    </row>
    <row r="38" spans="1:21" hidden="1" x14ac:dyDescent="0.3">
      <c r="A38" s="230"/>
      <c r="B38" s="29">
        <v>33</v>
      </c>
      <c r="C38" s="95">
        <f>VLOOKUP(B:B,'Start List Kids'!C:F,2,FALSE)</f>
        <v>0</v>
      </c>
      <c r="D38" s="114">
        <f>VLOOKUP(B:B,'Start List Kids'!C:F,4,FALSE)</f>
        <v>0</v>
      </c>
      <c r="E38" s="12"/>
      <c r="F38" s="30"/>
      <c r="G38" s="12"/>
      <c r="H38" s="28"/>
      <c r="I38" s="12"/>
      <c r="J38" s="28"/>
      <c r="K38" s="16">
        <f t="shared" ref="K38:K69" si="14">+(E38+G38+I38)/3</f>
        <v>0</v>
      </c>
      <c r="L38" s="193">
        <f t="shared" ref="L38:L69" si="15">+(F38+H38+J38)/3</f>
        <v>0</v>
      </c>
      <c r="M38" s="16">
        <f t="shared" ref="M38:M69" si="16">+(E38+G38+I38+K38)/4</f>
        <v>0</v>
      </c>
      <c r="N38" s="193">
        <f t="shared" ref="N38:N69" si="17">+(F38+H38+J38+L38)/4</f>
        <v>0</v>
      </c>
      <c r="O38" s="409">
        <f t="shared" si="8"/>
        <v>0</v>
      </c>
      <c r="P38" s="410">
        <f t="shared" si="9"/>
        <v>0</v>
      </c>
      <c r="Q38" s="411">
        <f t="shared" si="10"/>
        <v>0</v>
      </c>
      <c r="R38" s="412">
        <f t="shared" si="11"/>
        <v>0</v>
      </c>
      <c r="S38" s="410">
        <f t="shared" si="12"/>
        <v>0</v>
      </c>
      <c r="T38" s="413">
        <f t="shared" si="13"/>
        <v>0</v>
      </c>
      <c r="U38" s="336">
        <f t="shared" si="7"/>
        <v>0</v>
      </c>
    </row>
    <row r="39" spans="1:21" hidden="1" x14ac:dyDescent="0.3">
      <c r="A39" s="230"/>
      <c r="B39" s="29">
        <v>34</v>
      </c>
      <c r="C39" s="95">
        <f>VLOOKUP(B:B,'Start List Kids'!C:F,2,FALSE)</f>
        <v>0</v>
      </c>
      <c r="D39" s="114">
        <f>VLOOKUP(B:B,'Start List Kids'!C:F,4,FALSE)</f>
        <v>0</v>
      </c>
      <c r="E39" s="12"/>
      <c r="F39" s="30"/>
      <c r="G39" s="12"/>
      <c r="H39" s="28"/>
      <c r="I39" s="12"/>
      <c r="J39" s="28"/>
      <c r="K39" s="16">
        <f t="shared" si="14"/>
        <v>0</v>
      </c>
      <c r="L39" s="193">
        <f t="shared" si="15"/>
        <v>0</v>
      </c>
      <c r="M39" s="16">
        <f t="shared" si="16"/>
        <v>0</v>
      </c>
      <c r="N39" s="193">
        <f t="shared" si="17"/>
        <v>0</v>
      </c>
      <c r="O39" s="409">
        <f t="shared" si="8"/>
        <v>0</v>
      </c>
      <c r="P39" s="410">
        <f t="shared" si="9"/>
        <v>0</v>
      </c>
      <c r="Q39" s="411">
        <f t="shared" si="10"/>
        <v>0</v>
      </c>
      <c r="R39" s="412">
        <f t="shared" si="11"/>
        <v>0</v>
      </c>
      <c r="S39" s="410">
        <f t="shared" si="12"/>
        <v>0</v>
      </c>
      <c r="T39" s="413">
        <f t="shared" si="13"/>
        <v>0</v>
      </c>
      <c r="U39" s="336">
        <f t="shared" si="7"/>
        <v>0</v>
      </c>
    </row>
    <row r="40" spans="1:21" hidden="1" x14ac:dyDescent="0.3">
      <c r="A40" s="230"/>
      <c r="B40" s="29">
        <v>35</v>
      </c>
      <c r="C40" s="95">
        <f>VLOOKUP(B:B,'Start List Kids'!C:F,2,FALSE)</f>
        <v>0</v>
      </c>
      <c r="D40" s="114">
        <f>VLOOKUP(B:B,'Start List Kids'!C:F,4,FALSE)</f>
        <v>0</v>
      </c>
      <c r="E40" s="12"/>
      <c r="F40" s="30"/>
      <c r="G40" s="12"/>
      <c r="H40" s="28"/>
      <c r="I40" s="12"/>
      <c r="J40" s="28"/>
      <c r="K40" s="16">
        <f t="shared" si="14"/>
        <v>0</v>
      </c>
      <c r="L40" s="193">
        <f t="shared" si="15"/>
        <v>0</v>
      </c>
      <c r="M40" s="16">
        <f t="shared" si="16"/>
        <v>0</v>
      </c>
      <c r="N40" s="193">
        <f t="shared" si="17"/>
        <v>0</v>
      </c>
      <c r="O40" s="409">
        <f t="shared" si="8"/>
        <v>0</v>
      </c>
      <c r="P40" s="410">
        <f t="shared" si="9"/>
        <v>0</v>
      </c>
      <c r="Q40" s="411">
        <f t="shared" si="10"/>
        <v>0</v>
      </c>
      <c r="R40" s="412">
        <f t="shared" si="11"/>
        <v>0</v>
      </c>
      <c r="S40" s="410">
        <f t="shared" si="12"/>
        <v>0</v>
      </c>
      <c r="T40" s="413">
        <f t="shared" si="13"/>
        <v>0</v>
      </c>
      <c r="U40" s="336">
        <f t="shared" si="7"/>
        <v>0</v>
      </c>
    </row>
    <row r="41" spans="1:21" hidden="1" x14ac:dyDescent="0.3">
      <c r="A41" s="230"/>
      <c r="B41" s="29">
        <v>36</v>
      </c>
      <c r="C41" s="95">
        <f>VLOOKUP(B:B,'Start List Kids'!C:F,2,FALSE)</f>
        <v>0</v>
      </c>
      <c r="D41" s="114">
        <f>VLOOKUP(B:B,'Start List Kids'!C:F,4,FALSE)</f>
        <v>0</v>
      </c>
      <c r="E41" s="12"/>
      <c r="F41" s="30"/>
      <c r="G41" s="12"/>
      <c r="H41" s="28"/>
      <c r="I41" s="12"/>
      <c r="J41" s="28"/>
      <c r="K41" s="16">
        <f t="shared" si="14"/>
        <v>0</v>
      </c>
      <c r="L41" s="193">
        <f t="shared" si="15"/>
        <v>0</v>
      </c>
      <c r="M41" s="16">
        <f t="shared" si="16"/>
        <v>0</v>
      </c>
      <c r="N41" s="193">
        <f t="shared" si="17"/>
        <v>0</v>
      </c>
      <c r="O41" s="409">
        <f t="shared" si="8"/>
        <v>0</v>
      </c>
      <c r="P41" s="410">
        <f t="shared" si="9"/>
        <v>0</v>
      </c>
      <c r="Q41" s="411">
        <f t="shared" si="10"/>
        <v>0</v>
      </c>
      <c r="R41" s="412">
        <f t="shared" si="11"/>
        <v>0</v>
      </c>
      <c r="S41" s="410">
        <f t="shared" si="12"/>
        <v>0</v>
      </c>
      <c r="T41" s="413">
        <f t="shared" si="13"/>
        <v>0</v>
      </c>
      <c r="U41" s="336">
        <f t="shared" si="7"/>
        <v>0</v>
      </c>
    </row>
    <row r="42" spans="1:21" hidden="1" x14ac:dyDescent="0.3">
      <c r="A42" s="230"/>
      <c r="B42" s="29">
        <v>37</v>
      </c>
      <c r="C42" s="95">
        <f>VLOOKUP(B:B,'Start List Kids'!C:F,2,FALSE)</f>
        <v>0</v>
      </c>
      <c r="D42" s="114">
        <f>VLOOKUP(B:B,'Start List Kids'!C:F,4,FALSE)</f>
        <v>0</v>
      </c>
      <c r="E42" s="12"/>
      <c r="F42" s="30"/>
      <c r="G42" s="12"/>
      <c r="H42" s="28"/>
      <c r="I42" s="12"/>
      <c r="J42" s="28"/>
      <c r="K42" s="16">
        <f t="shared" si="14"/>
        <v>0</v>
      </c>
      <c r="L42" s="193">
        <f t="shared" si="15"/>
        <v>0</v>
      </c>
      <c r="M42" s="16">
        <f t="shared" si="16"/>
        <v>0</v>
      </c>
      <c r="N42" s="193">
        <f t="shared" si="17"/>
        <v>0</v>
      </c>
      <c r="O42" s="409">
        <f t="shared" si="8"/>
        <v>0</v>
      </c>
      <c r="P42" s="410">
        <f t="shared" si="9"/>
        <v>0</v>
      </c>
      <c r="Q42" s="411">
        <f t="shared" si="10"/>
        <v>0</v>
      </c>
      <c r="R42" s="412">
        <f t="shared" si="11"/>
        <v>0</v>
      </c>
      <c r="S42" s="410">
        <f t="shared" si="12"/>
        <v>0</v>
      </c>
      <c r="T42" s="413">
        <f t="shared" si="13"/>
        <v>0</v>
      </c>
      <c r="U42" s="336">
        <f t="shared" si="7"/>
        <v>0</v>
      </c>
    </row>
    <row r="43" spans="1:21" hidden="1" x14ac:dyDescent="0.3">
      <c r="A43" s="230"/>
      <c r="B43" s="29">
        <v>38</v>
      </c>
      <c r="C43" s="95">
        <f>VLOOKUP(B:B,'Start List Kids'!C:F,2,FALSE)</f>
        <v>0</v>
      </c>
      <c r="D43" s="114">
        <f>VLOOKUP(B:B,'Start List Kids'!C:F,4,FALSE)</f>
        <v>0</v>
      </c>
      <c r="E43" s="12"/>
      <c r="F43" s="30"/>
      <c r="G43" s="12"/>
      <c r="H43" s="28"/>
      <c r="I43" s="12"/>
      <c r="J43" s="28"/>
      <c r="K43" s="16">
        <f t="shared" si="14"/>
        <v>0</v>
      </c>
      <c r="L43" s="193">
        <f t="shared" si="15"/>
        <v>0</v>
      </c>
      <c r="M43" s="16">
        <f t="shared" si="16"/>
        <v>0</v>
      </c>
      <c r="N43" s="193">
        <f t="shared" si="17"/>
        <v>0</v>
      </c>
      <c r="O43" s="409">
        <f t="shared" si="8"/>
        <v>0</v>
      </c>
      <c r="P43" s="410">
        <f t="shared" si="9"/>
        <v>0</v>
      </c>
      <c r="Q43" s="411">
        <f t="shared" si="10"/>
        <v>0</v>
      </c>
      <c r="R43" s="412">
        <f t="shared" si="11"/>
        <v>0</v>
      </c>
      <c r="S43" s="410">
        <f t="shared" si="12"/>
        <v>0</v>
      </c>
      <c r="T43" s="413">
        <f t="shared" si="13"/>
        <v>0</v>
      </c>
      <c r="U43" s="336">
        <f t="shared" si="7"/>
        <v>0</v>
      </c>
    </row>
    <row r="44" spans="1:21" hidden="1" x14ac:dyDescent="0.3">
      <c r="A44" s="230"/>
      <c r="B44" s="29">
        <v>39</v>
      </c>
      <c r="C44" s="95">
        <f>VLOOKUP(B:B,'Start List Kids'!C:F,2,FALSE)</f>
        <v>0</v>
      </c>
      <c r="D44" s="114">
        <f>VLOOKUP(B:B,'Start List Kids'!C:F,4,FALSE)</f>
        <v>0</v>
      </c>
      <c r="E44" s="12"/>
      <c r="F44" s="30"/>
      <c r="G44" s="12"/>
      <c r="H44" s="28"/>
      <c r="I44" s="12"/>
      <c r="J44" s="28"/>
      <c r="K44" s="16">
        <f t="shared" si="14"/>
        <v>0</v>
      </c>
      <c r="L44" s="193">
        <f t="shared" si="15"/>
        <v>0</v>
      </c>
      <c r="M44" s="16">
        <f t="shared" si="16"/>
        <v>0</v>
      </c>
      <c r="N44" s="193">
        <f t="shared" si="17"/>
        <v>0</v>
      </c>
      <c r="O44" s="409">
        <f t="shared" si="8"/>
        <v>0</v>
      </c>
      <c r="P44" s="410">
        <f t="shared" si="9"/>
        <v>0</v>
      </c>
      <c r="Q44" s="411">
        <f t="shared" si="10"/>
        <v>0</v>
      </c>
      <c r="R44" s="412">
        <f t="shared" si="11"/>
        <v>0</v>
      </c>
      <c r="S44" s="410">
        <f t="shared" si="12"/>
        <v>0</v>
      </c>
      <c r="T44" s="413">
        <f t="shared" si="13"/>
        <v>0</v>
      </c>
      <c r="U44" s="336">
        <f t="shared" si="7"/>
        <v>0</v>
      </c>
    </row>
    <row r="45" spans="1:21" hidden="1" x14ac:dyDescent="0.3">
      <c r="A45" s="230"/>
      <c r="B45" s="29">
        <v>40</v>
      </c>
      <c r="C45" s="95">
        <f>VLOOKUP(B:B,'Start List Kids'!C:F,2,FALSE)</f>
        <v>0</v>
      </c>
      <c r="D45" s="114">
        <f>VLOOKUP(B:B,'Start List Kids'!C:F,4,FALSE)</f>
        <v>0</v>
      </c>
      <c r="E45" s="12"/>
      <c r="F45" s="30"/>
      <c r="G45" s="12"/>
      <c r="H45" s="28"/>
      <c r="I45" s="12"/>
      <c r="J45" s="28"/>
      <c r="K45" s="16">
        <f t="shared" si="14"/>
        <v>0</v>
      </c>
      <c r="L45" s="193">
        <f t="shared" si="15"/>
        <v>0</v>
      </c>
      <c r="M45" s="16">
        <f t="shared" si="16"/>
        <v>0</v>
      </c>
      <c r="N45" s="193">
        <f t="shared" si="17"/>
        <v>0</v>
      </c>
      <c r="O45" s="409">
        <f t="shared" si="8"/>
        <v>0</v>
      </c>
      <c r="P45" s="410">
        <f t="shared" si="9"/>
        <v>0</v>
      </c>
      <c r="Q45" s="411">
        <f t="shared" si="10"/>
        <v>0</v>
      </c>
      <c r="R45" s="412">
        <f t="shared" si="11"/>
        <v>0</v>
      </c>
      <c r="S45" s="410">
        <f t="shared" si="12"/>
        <v>0</v>
      </c>
      <c r="T45" s="413">
        <f t="shared" si="13"/>
        <v>0</v>
      </c>
      <c r="U45" s="336">
        <f t="shared" si="7"/>
        <v>0</v>
      </c>
    </row>
    <row r="46" spans="1:21" hidden="1" x14ac:dyDescent="0.3">
      <c r="A46" s="230"/>
      <c r="B46" s="29">
        <v>41</v>
      </c>
      <c r="C46" s="95">
        <f>VLOOKUP(B:B,'Start List Kids'!C:F,2,FALSE)</f>
        <v>0</v>
      </c>
      <c r="D46" s="114">
        <f>VLOOKUP(B:B,'Start List Kids'!C:F,4,FALSE)</f>
        <v>0</v>
      </c>
      <c r="E46" s="12"/>
      <c r="F46" s="30"/>
      <c r="G46" s="12"/>
      <c r="H46" s="28"/>
      <c r="I46" s="12"/>
      <c r="J46" s="28"/>
      <c r="K46" s="16">
        <f t="shared" si="14"/>
        <v>0</v>
      </c>
      <c r="L46" s="193">
        <f t="shared" si="15"/>
        <v>0</v>
      </c>
      <c r="M46" s="16">
        <f t="shared" si="16"/>
        <v>0</v>
      </c>
      <c r="N46" s="193">
        <f t="shared" si="17"/>
        <v>0</v>
      </c>
      <c r="O46" s="409">
        <f t="shared" si="8"/>
        <v>0</v>
      </c>
      <c r="P46" s="410">
        <f t="shared" si="9"/>
        <v>0</v>
      </c>
      <c r="Q46" s="411">
        <f t="shared" si="10"/>
        <v>0</v>
      </c>
      <c r="R46" s="412">
        <f t="shared" si="11"/>
        <v>0</v>
      </c>
      <c r="S46" s="410">
        <f t="shared" si="12"/>
        <v>0</v>
      </c>
      <c r="T46" s="413">
        <f t="shared" si="13"/>
        <v>0</v>
      </c>
      <c r="U46" s="336">
        <f t="shared" si="7"/>
        <v>0</v>
      </c>
    </row>
    <row r="47" spans="1:21" hidden="1" x14ac:dyDescent="0.3">
      <c r="A47" s="230"/>
      <c r="B47" s="29">
        <v>42</v>
      </c>
      <c r="C47" s="95">
        <f>VLOOKUP(B:B,'Start List Kids'!C:F,2,FALSE)</f>
        <v>0</v>
      </c>
      <c r="D47" s="114">
        <f>VLOOKUP(B:B,'Start List Kids'!C:F,4,FALSE)</f>
        <v>0</v>
      </c>
      <c r="E47" s="12"/>
      <c r="F47" s="30"/>
      <c r="G47" s="12"/>
      <c r="H47" s="28"/>
      <c r="I47" s="12"/>
      <c r="J47" s="28"/>
      <c r="K47" s="16">
        <f t="shared" si="14"/>
        <v>0</v>
      </c>
      <c r="L47" s="193">
        <f t="shared" si="15"/>
        <v>0</v>
      </c>
      <c r="M47" s="16">
        <f t="shared" si="16"/>
        <v>0</v>
      </c>
      <c r="N47" s="193">
        <f t="shared" si="17"/>
        <v>0</v>
      </c>
      <c r="O47" s="409">
        <f t="shared" si="8"/>
        <v>0</v>
      </c>
      <c r="P47" s="410">
        <f t="shared" si="9"/>
        <v>0</v>
      </c>
      <c r="Q47" s="411">
        <f t="shared" si="10"/>
        <v>0</v>
      </c>
      <c r="R47" s="412">
        <f t="shared" si="11"/>
        <v>0</v>
      </c>
      <c r="S47" s="410">
        <f t="shared" si="12"/>
        <v>0</v>
      </c>
      <c r="T47" s="413">
        <f t="shared" si="13"/>
        <v>0</v>
      </c>
      <c r="U47" s="336">
        <f t="shared" si="7"/>
        <v>0</v>
      </c>
    </row>
    <row r="48" spans="1:21" hidden="1" x14ac:dyDescent="0.3">
      <c r="A48" s="230"/>
      <c r="B48" s="29">
        <v>43</v>
      </c>
      <c r="C48" s="95">
        <f>VLOOKUP(B:B,'Start List Kids'!C:F,2,FALSE)</f>
        <v>0</v>
      </c>
      <c r="D48" s="114">
        <f>VLOOKUP(B:B,'Start List Kids'!C:F,4,FALSE)</f>
        <v>0</v>
      </c>
      <c r="E48" s="12"/>
      <c r="F48" s="30"/>
      <c r="G48" s="12"/>
      <c r="H48" s="28"/>
      <c r="I48" s="12"/>
      <c r="J48" s="28"/>
      <c r="K48" s="16">
        <f t="shared" si="14"/>
        <v>0</v>
      </c>
      <c r="L48" s="193">
        <f t="shared" si="15"/>
        <v>0</v>
      </c>
      <c r="M48" s="16">
        <f t="shared" si="16"/>
        <v>0</v>
      </c>
      <c r="N48" s="193">
        <f t="shared" si="17"/>
        <v>0</v>
      </c>
      <c r="O48" s="409">
        <f t="shared" si="8"/>
        <v>0</v>
      </c>
      <c r="P48" s="410">
        <f t="shared" si="9"/>
        <v>0</v>
      </c>
      <c r="Q48" s="411">
        <f t="shared" si="10"/>
        <v>0</v>
      </c>
      <c r="R48" s="412">
        <f t="shared" si="11"/>
        <v>0</v>
      </c>
      <c r="S48" s="410">
        <f t="shared" si="12"/>
        <v>0</v>
      </c>
      <c r="T48" s="413">
        <f t="shared" si="13"/>
        <v>0</v>
      </c>
      <c r="U48" s="336">
        <f t="shared" si="7"/>
        <v>0</v>
      </c>
    </row>
    <row r="49" spans="1:21" hidden="1" x14ac:dyDescent="0.3">
      <c r="A49" s="230"/>
      <c r="B49" s="29">
        <v>44</v>
      </c>
      <c r="C49" s="95">
        <f>VLOOKUP(B:B,'Start List Kids'!C:F,2,FALSE)</f>
        <v>0</v>
      </c>
      <c r="D49" s="114">
        <f>VLOOKUP(B:B,'Start List Kids'!C:F,4,FALSE)</f>
        <v>0</v>
      </c>
      <c r="E49" s="12"/>
      <c r="F49" s="30"/>
      <c r="G49" s="12"/>
      <c r="H49" s="28"/>
      <c r="I49" s="12"/>
      <c r="J49" s="28"/>
      <c r="K49" s="16">
        <f t="shared" si="14"/>
        <v>0</v>
      </c>
      <c r="L49" s="193">
        <f t="shared" si="15"/>
        <v>0</v>
      </c>
      <c r="M49" s="16">
        <f t="shared" si="16"/>
        <v>0</v>
      </c>
      <c r="N49" s="193">
        <f t="shared" si="17"/>
        <v>0</v>
      </c>
      <c r="O49" s="409">
        <f t="shared" si="8"/>
        <v>0</v>
      </c>
      <c r="P49" s="410">
        <f t="shared" si="9"/>
        <v>0</v>
      </c>
      <c r="Q49" s="411">
        <f t="shared" si="10"/>
        <v>0</v>
      </c>
      <c r="R49" s="412">
        <f t="shared" si="11"/>
        <v>0</v>
      </c>
      <c r="S49" s="410">
        <f t="shared" si="12"/>
        <v>0</v>
      </c>
      <c r="T49" s="413">
        <f t="shared" si="13"/>
        <v>0</v>
      </c>
      <c r="U49" s="336">
        <f t="shared" si="7"/>
        <v>0</v>
      </c>
    </row>
    <row r="50" spans="1:21" hidden="1" x14ac:dyDescent="0.3">
      <c r="A50" s="230"/>
      <c r="B50" s="29">
        <v>45</v>
      </c>
      <c r="C50" s="95">
        <f>VLOOKUP(B:B,'Start List Kids'!C:F,2,FALSE)</f>
        <v>0</v>
      </c>
      <c r="D50" s="114">
        <f>VLOOKUP(B:B,'Start List Kids'!C:F,4,FALSE)</f>
        <v>0</v>
      </c>
      <c r="E50" s="12"/>
      <c r="F50" s="30"/>
      <c r="G50" s="12"/>
      <c r="H50" s="28"/>
      <c r="I50" s="12"/>
      <c r="J50" s="28"/>
      <c r="K50" s="16">
        <f t="shared" si="14"/>
        <v>0</v>
      </c>
      <c r="L50" s="193">
        <f t="shared" si="15"/>
        <v>0</v>
      </c>
      <c r="M50" s="16">
        <f t="shared" si="16"/>
        <v>0</v>
      </c>
      <c r="N50" s="193">
        <f t="shared" si="17"/>
        <v>0</v>
      </c>
      <c r="O50" s="409">
        <f t="shared" si="8"/>
        <v>0</v>
      </c>
      <c r="P50" s="410">
        <f t="shared" si="9"/>
        <v>0</v>
      </c>
      <c r="Q50" s="411">
        <f t="shared" si="10"/>
        <v>0</v>
      </c>
      <c r="R50" s="412">
        <f t="shared" si="11"/>
        <v>0</v>
      </c>
      <c r="S50" s="410">
        <f t="shared" si="12"/>
        <v>0</v>
      </c>
      <c r="T50" s="413">
        <f t="shared" si="13"/>
        <v>0</v>
      </c>
      <c r="U50" s="336">
        <f t="shared" si="7"/>
        <v>0</v>
      </c>
    </row>
    <row r="51" spans="1:21" hidden="1" x14ac:dyDescent="0.3">
      <c r="A51" s="230"/>
      <c r="B51" s="29">
        <v>46</v>
      </c>
      <c r="C51" s="95">
        <f>VLOOKUP(B:B,'Start List Kids'!C:F,2,FALSE)</f>
        <v>0</v>
      </c>
      <c r="D51" s="114">
        <f>VLOOKUP(B:B,'Start List Kids'!C:F,4,FALSE)</f>
        <v>0</v>
      </c>
      <c r="E51" s="12"/>
      <c r="F51" s="30"/>
      <c r="G51" s="12"/>
      <c r="H51" s="28"/>
      <c r="I51" s="12"/>
      <c r="J51" s="28"/>
      <c r="K51" s="16">
        <f t="shared" si="14"/>
        <v>0</v>
      </c>
      <c r="L51" s="193">
        <f t="shared" si="15"/>
        <v>0</v>
      </c>
      <c r="M51" s="16">
        <f t="shared" si="16"/>
        <v>0</v>
      </c>
      <c r="N51" s="193">
        <f t="shared" si="17"/>
        <v>0</v>
      </c>
      <c r="O51" s="409">
        <f t="shared" si="8"/>
        <v>0</v>
      </c>
      <c r="P51" s="410">
        <f t="shared" si="9"/>
        <v>0</v>
      </c>
      <c r="Q51" s="411">
        <f t="shared" si="10"/>
        <v>0</v>
      </c>
      <c r="R51" s="412">
        <f t="shared" si="11"/>
        <v>0</v>
      </c>
      <c r="S51" s="410">
        <f t="shared" si="12"/>
        <v>0</v>
      </c>
      <c r="T51" s="413">
        <f t="shared" si="13"/>
        <v>0</v>
      </c>
      <c r="U51" s="336">
        <f t="shared" si="7"/>
        <v>0</v>
      </c>
    </row>
    <row r="52" spans="1:21" hidden="1" x14ac:dyDescent="0.3">
      <c r="A52" s="230"/>
      <c r="B52" s="29">
        <v>47</v>
      </c>
      <c r="C52" s="95">
        <f>VLOOKUP(B:B,'Start List Kids'!C:F,2,FALSE)</f>
        <v>0</v>
      </c>
      <c r="D52" s="114">
        <f>VLOOKUP(B:B,'Start List Kids'!C:F,4,FALSE)</f>
        <v>0</v>
      </c>
      <c r="E52" s="12"/>
      <c r="F52" s="30"/>
      <c r="G52" s="12"/>
      <c r="H52" s="28"/>
      <c r="I52" s="12"/>
      <c r="J52" s="28"/>
      <c r="K52" s="16">
        <f t="shared" si="14"/>
        <v>0</v>
      </c>
      <c r="L52" s="193">
        <f t="shared" si="15"/>
        <v>0</v>
      </c>
      <c r="M52" s="16">
        <f t="shared" si="16"/>
        <v>0</v>
      </c>
      <c r="N52" s="193">
        <f t="shared" si="17"/>
        <v>0</v>
      </c>
      <c r="O52" s="409">
        <f t="shared" si="8"/>
        <v>0</v>
      </c>
      <c r="P52" s="410">
        <f t="shared" si="9"/>
        <v>0</v>
      </c>
      <c r="Q52" s="411">
        <f t="shared" si="10"/>
        <v>0</v>
      </c>
      <c r="R52" s="412">
        <f t="shared" si="11"/>
        <v>0</v>
      </c>
      <c r="S52" s="410">
        <f t="shared" si="12"/>
        <v>0</v>
      </c>
      <c r="T52" s="413">
        <f t="shared" si="13"/>
        <v>0</v>
      </c>
      <c r="U52" s="336">
        <f t="shared" si="7"/>
        <v>0</v>
      </c>
    </row>
    <row r="53" spans="1:21" hidden="1" x14ac:dyDescent="0.3">
      <c r="A53" s="230"/>
      <c r="B53" s="29">
        <v>48</v>
      </c>
      <c r="C53" s="95">
        <f>VLOOKUP(B:B,'Start List Kids'!C:F,2,FALSE)</f>
        <v>0</v>
      </c>
      <c r="D53" s="114">
        <f>VLOOKUP(B:B,'Start List Kids'!C:F,4,FALSE)</f>
        <v>0</v>
      </c>
      <c r="E53" s="12"/>
      <c r="F53" s="30"/>
      <c r="G53" s="12"/>
      <c r="H53" s="28"/>
      <c r="I53" s="12"/>
      <c r="J53" s="28"/>
      <c r="K53" s="16">
        <f t="shared" si="14"/>
        <v>0</v>
      </c>
      <c r="L53" s="193">
        <f t="shared" si="15"/>
        <v>0</v>
      </c>
      <c r="M53" s="16">
        <f t="shared" si="16"/>
        <v>0</v>
      </c>
      <c r="N53" s="193">
        <f t="shared" si="17"/>
        <v>0</v>
      </c>
      <c r="O53" s="409">
        <f t="shared" si="8"/>
        <v>0</v>
      </c>
      <c r="P53" s="410">
        <f t="shared" si="9"/>
        <v>0</v>
      </c>
      <c r="Q53" s="411">
        <f t="shared" si="10"/>
        <v>0</v>
      </c>
      <c r="R53" s="412">
        <f t="shared" si="11"/>
        <v>0</v>
      </c>
      <c r="S53" s="410">
        <f t="shared" si="12"/>
        <v>0</v>
      </c>
      <c r="T53" s="413">
        <f t="shared" si="13"/>
        <v>0</v>
      </c>
      <c r="U53" s="336">
        <f t="shared" si="7"/>
        <v>0</v>
      </c>
    </row>
    <row r="54" spans="1:21" hidden="1" x14ac:dyDescent="0.3">
      <c r="A54" s="230"/>
      <c r="B54" s="29">
        <v>49</v>
      </c>
      <c r="C54" s="95">
        <f>VLOOKUP(B:B,'Start List Kids'!C:F,2,FALSE)</f>
        <v>0</v>
      </c>
      <c r="D54" s="114">
        <f>VLOOKUP(B:B,'Start List Kids'!C:F,4,FALSE)</f>
        <v>0</v>
      </c>
      <c r="E54" s="12"/>
      <c r="F54" s="30"/>
      <c r="G54" s="12"/>
      <c r="H54" s="28"/>
      <c r="I54" s="12"/>
      <c r="J54" s="28"/>
      <c r="K54" s="16">
        <f t="shared" si="14"/>
        <v>0</v>
      </c>
      <c r="L54" s="193">
        <f t="shared" si="15"/>
        <v>0</v>
      </c>
      <c r="M54" s="16">
        <f t="shared" si="16"/>
        <v>0</v>
      </c>
      <c r="N54" s="193">
        <f t="shared" si="17"/>
        <v>0</v>
      </c>
      <c r="O54" s="409">
        <f t="shared" si="8"/>
        <v>0</v>
      </c>
      <c r="P54" s="410">
        <f t="shared" si="9"/>
        <v>0</v>
      </c>
      <c r="Q54" s="411">
        <f t="shared" si="10"/>
        <v>0</v>
      </c>
      <c r="R54" s="412">
        <f t="shared" si="11"/>
        <v>0</v>
      </c>
      <c r="S54" s="410">
        <f t="shared" si="12"/>
        <v>0</v>
      </c>
      <c r="T54" s="413">
        <f t="shared" si="13"/>
        <v>0</v>
      </c>
      <c r="U54" s="336">
        <f t="shared" si="7"/>
        <v>0</v>
      </c>
    </row>
    <row r="55" spans="1:21" hidden="1" x14ac:dyDescent="0.3">
      <c r="A55" s="230"/>
      <c r="B55" s="29">
        <v>50</v>
      </c>
      <c r="C55" s="95">
        <f>VLOOKUP(B:B,'Start List Kids'!C:F,2,FALSE)</f>
        <v>0</v>
      </c>
      <c r="D55" s="114">
        <f>VLOOKUP(B:B,'Start List Kids'!C:F,4,FALSE)</f>
        <v>0</v>
      </c>
      <c r="E55" s="12"/>
      <c r="F55" s="30"/>
      <c r="G55" s="12"/>
      <c r="H55" s="28"/>
      <c r="I55" s="12"/>
      <c r="J55" s="28"/>
      <c r="K55" s="16">
        <f t="shared" si="14"/>
        <v>0</v>
      </c>
      <c r="L55" s="193">
        <f t="shared" si="15"/>
        <v>0</v>
      </c>
      <c r="M55" s="16">
        <f t="shared" si="16"/>
        <v>0</v>
      </c>
      <c r="N55" s="193">
        <f t="shared" si="17"/>
        <v>0</v>
      </c>
      <c r="O55" s="409">
        <f t="shared" si="8"/>
        <v>0</v>
      </c>
      <c r="P55" s="410">
        <f t="shared" si="9"/>
        <v>0</v>
      </c>
      <c r="Q55" s="411">
        <f t="shared" si="10"/>
        <v>0</v>
      </c>
      <c r="R55" s="412">
        <f t="shared" si="11"/>
        <v>0</v>
      </c>
      <c r="S55" s="410">
        <f t="shared" si="12"/>
        <v>0</v>
      </c>
      <c r="T55" s="413">
        <f t="shared" si="13"/>
        <v>0</v>
      </c>
      <c r="U55" s="336">
        <f t="shared" si="7"/>
        <v>0</v>
      </c>
    </row>
    <row r="56" spans="1:21" hidden="1" x14ac:dyDescent="0.3">
      <c r="A56" s="230"/>
      <c r="B56" s="29">
        <v>51</v>
      </c>
      <c r="C56" s="95">
        <f>VLOOKUP(B:B,'Start List Kids'!C:F,2,FALSE)</f>
        <v>0</v>
      </c>
      <c r="D56" s="114">
        <f>VLOOKUP(B:B,'Start List Kids'!C:F,4,FALSE)</f>
        <v>0</v>
      </c>
      <c r="E56" s="12"/>
      <c r="F56" s="30"/>
      <c r="G56" s="12"/>
      <c r="H56" s="28"/>
      <c r="I56" s="12"/>
      <c r="J56" s="28"/>
      <c r="K56" s="16">
        <f t="shared" si="14"/>
        <v>0</v>
      </c>
      <c r="L56" s="193">
        <f t="shared" si="15"/>
        <v>0</v>
      </c>
      <c r="M56" s="16">
        <f t="shared" si="16"/>
        <v>0</v>
      </c>
      <c r="N56" s="193">
        <f t="shared" si="17"/>
        <v>0</v>
      </c>
      <c r="O56" s="409">
        <f t="shared" si="8"/>
        <v>0</v>
      </c>
      <c r="P56" s="410">
        <f t="shared" si="9"/>
        <v>0</v>
      </c>
      <c r="Q56" s="411">
        <f t="shared" si="10"/>
        <v>0</v>
      </c>
      <c r="R56" s="412">
        <f t="shared" si="11"/>
        <v>0</v>
      </c>
      <c r="S56" s="410">
        <f t="shared" si="12"/>
        <v>0</v>
      </c>
      <c r="T56" s="413">
        <f t="shared" si="13"/>
        <v>0</v>
      </c>
      <c r="U56" s="336">
        <f t="shared" si="7"/>
        <v>0</v>
      </c>
    </row>
    <row r="57" spans="1:21" hidden="1" x14ac:dyDescent="0.3">
      <c r="A57" s="230"/>
      <c r="B57" s="29">
        <v>52</v>
      </c>
      <c r="C57" s="95">
        <f>VLOOKUP(B:B,'Start List Kids'!C:F,2,FALSE)</f>
        <v>0</v>
      </c>
      <c r="D57" s="114">
        <f>VLOOKUP(B:B,'Start List Kids'!C:F,4,FALSE)</f>
        <v>0</v>
      </c>
      <c r="E57" s="12"/>
      <c r="F57" s="30"/>
      <c r="G57" s="12"/>
      <c r="H57" s="28"/>
      <c r="I57" s="12"/>
      <c r="J57" s="28"/>
      <c r="K57" s="16">
        <f t="shared" si="14"/>
        <v>0</v>
      </c>
      <c r="L57" s="193">
        <f t="shared" si="15"/>
        <v>0</v>
      </c>
      <c r="M57" s="16">
        <f t="shared" si="16"/>
        <v>0</v>
      </c>
      <c r="N57" s="193">
        <f t="shared" si="17"/>
        <v>0</v>
      </c>
      <c r="O57" s="409">
        <f t="shared" si="8"/>
        <v>0</v>
      </c>
      <c r="P57" s="410">
        <f t="shared" si="9"/>
        <v>0</v>
      </c>
      <c r="Q57" s="411">
        <f t="shared" si="10"/>
        <v>0</v>
      </c>
      <c r="R57" s="412">
        <f t="shared" si="11"/>
        <v>0</v>
      </c>
      <c r="S57" s="410">
        <f t="shared" si="12"/>
        <v>0</v>
      </c>
      <c r="T57" s="413">
        <f t="shared" si="13"/>
        <v>0</v>
      </c>
      <c r="U57" s="336">
        <f t="shared" si="7"/>
        <v>0</v>
      </c>
    </row>
    <row r="58" spans="1:21" hidden="1" x14ac:dyDescent="0.3">
      <c r="A58" s="230"/>
      <c r="B58" s="29">
        <v>53</v>
      </c>
      <c r="C58" s="95">
        <f>VLOOKUP(B:B,'Start List Kids'!C:F,2,FALSE)</f>
        <v>0</v>
      </c>
      <c r="D58" s="114">
        <f>VLOOKUP(B:B,'Start List Kids'!C:F,4,FALSE)</f>
        <v>0</v>
      </c>
      <c r="E58" s="12"/>
      <c r="F58" s="30"/>
      <c r="G58" s="12"/>
      <c r="H58" s="28"/>
      <c r="I58" s="12"/>
      <c r="J58" s="28"/>
      <c r="K58" s="16">
        <f t="shared" si="14"/>
        <v>0</v>
      </c>
      <c r="L58" s="193">
        <f t="shared" si="15"/>
        <v>0</v>
      </c>
      <c r="M58" s="16">
        <f t="shared" si="16"/>
        <v>0</v>
      </c>
      <c r="N58" s="193">
        <f t="shared" si="17"/>
        <v>0</v>
      </c>
      <c r="O58" s="409">
        <f t="shared" si="8"/>
        <v>0</v>
      </c>
      <c r="P58" s="410">
        <f t="shared" si="9"/>
        <v>0</v>
      </c>
      <c r="Q58" s="411">
        <f t="shared" si="10"/>
        <v>0</v>
      </c>
      <c r="R58" s="412">
        <f t="shared" si="11"/>
        <v>0</v>
      </c>
      <c r="S58" s="410">
        <f t="shared" si="12"/>
        <v>0</v>
      </c>
      <c r="T58" s="413">
        <f t="shared" si="13"/>
        <v>0</v>
      </c>
      <c r="U58" s="336">
        <f t="shared" si="7"/>
        <v>0</v>
      </c>
    </row>
    <row r="59" spans="1:21" hidden="1" x14ac:dyDescent="0.3">
      <c r="A59" s="230"/>
      <c r="B59" s="29">
        <v>54</v>
      </c>
      <c r="C59" s="95">
        <f>VLOOKUP(B:B,'Start List Kids'!C:F,2,FALSE)</f>
        <v>0</v>
      </c>
      <c r="D59" s="114">
        <f>VLOOKUP(B:B,'Start List Kids'!C:F,4,FALSE)</f>
        <v>0</v>
      </c>
      <c r="E59" s="12"/>
      <c r="F59" s="30"/>
      <c r="G59" s="12"/>
      <c r="H59" s="28"/>
      <c r="I59" s="12"/>
      <c r="J59" s="28"/>
      <c r="K59" s="16">
        <f t="shared" si="14"/>
        <v>0</v>
      </c>
      <c r="L59" s="193">
        <f t="shared" si="15"/>
        <v>0</v>
      </c>
      <c r="M59" s="16">
        <f t="shared" si="16"/>
        <v>0</v>
      </c>
      <c r="N59" s="193">
        <f t="shared" si="17"/>
        <v>0</v>
      </c>
      <c r="O59" s="409">
        <f t="shared" si="8"/>
        <v>0</v>
      </c>
      <c r="P59" s="410">
        <f t="shared" si="9"/>
        <v>0</v>
      </c>
      <c r="Q59" s="411">
        <f t="shared" si="10"/>
        <v>0</v>
      </c>
      <c r="R59" s="412">
        <f t="shared" si="11"/>
        <v>0</v>
      </c>
      <c r="S59" s="410">
        <f t="shared" si="12"/>
        <v>0</v>
      </c>
      <c r="T59" s="413">
        <f t="shared" si="13"/>
        <v>0</v>
      </c>
      <c r="U59" s="336">
        <f t="shared" si="7"/>
        <v>0</v>
      </c>
    </row>
    <row r="60" spans="1:21" hidden="1" x14ac:dyDescent="0.3">
      <c r="A60" s="230"/>
      <c r="B60" s="29">
        <v>55</v>
      </c>
      <c r="C60" s="95">
        <f>VLOOKUP(B:B,'Start List Kids'!C:F,2,FALSE)</f>
        <v>0</v>
      </c>
      <c r="D60" s="114">
        <f>VLOOKUP(B:B,'Start List Kids'!C:F,4,FALSE)</f>
        <v>0</v>
      </c>
      <c r="E60" s="12"/>
      <c r="F60" s="30"/>
      <c r="G60" s="12"/>
      <c r="H60" s="28"/>
      <c r="I60" s="12"/>
      <c r="J60" s="28"/>
      <c r="K60" s="16">
        <f t="shared" si="14"/>
        <v>0</v>
      </c>
      <c r="L60" s="193">
        <f t="shared" si="15"/>
        <v>0</v>
      </c>
      <c r="M60" s="16">
        <f t="shared" si="16"/>
        <v>0</v>
      </c>
      <c r="N60" s="193">
        <f t="shared" si="17"/>
        <v>0</v>
      </c>
      <c r="O60" s="409">
        <f t="shared" si="8"/>
        <v>0</v>
      </c>
      <c r="P60" s="410">
        <f t="shared" si="9"/>
        <v>0</v>
      </c>
      <c r="Q60" s="411">
        <f t="shared" si="10"/>
        <v>0</v>
      </c>
      <c r="R60" s="412">
        <f t="shared" si="11"/>
        <v>0</v>
      </c>
      <c r="S60" s="410">
        <f t="shared" si="12"/>
        <v>0</v>
      </c>
      <c r="T60" s="413">
        <f t="shared" si="13"/>
        <v>0</v>
      </c>
      <c r="U60" s="336">
        <f t="shared" si="7"/>
        <v>0</v>
      </c>
    </row>
    <row r="61" spans="1:21" hidden="1" x14ac:dyDescent="0.3">
      <c r="A61" s="230"/>
      <c r="B61" s="29">
        <v>56</v>
      </c>
      <c r="C61" s="95">
        <f>VLOOKUP(B:B,'Start List Kids'!C:F,2,FALSE)</f>
        <v>0</v>
      </c>
      <c r="D61" s="114">
        <f>VLOOKUP(B:B,'Start List Kids'!C:F,4,FALSE)</f>
        <v>0</v>
      </c>
      <c r="E61" s="12"/>
      <c r="F61" s="30"/>
      <c r="G61" s="12"/>
      <c r="H61" s="28"/>
      <c r="I61" s="12"/>
      <c r="J61" s="28"/>
      <c r="K61" s="16">
        <f t="shared" si="14"/>
        <v>0</v>
      </c>
      <c r="L61" s="193">
        <f t="shared" si="15"/>
        <v>0</v>
      </c>
      <c r="M61" s="16">
        <f t="shared" si="16"/>
        <v>0</v>
      </c>
      <c r="N61" s="193">
        <f t="shared" si="17"/>
        <v>0</v>
      </c>
      <c r="O61" s="409">
        <f t="shared" si="8"/>
        <v>0</v>
      </c>
      <c r="P61" s="410">
        <f t="shared" si="9"/>
        <v>0</v>
      </c>
      <c r="Q61" s="411">
        <f t="shared" si="10"/>
        <v>0</v>
      </c>
      <c r="R61" s="412">
        <f t="shared" si="11"/>
        <v>0</v>
      </c>
      <c r="S61" s="410">
        <f t="shared" si="12"/>
        <v>0</v>
      </c>
      <c r="T61" s="413">
        <f t="shared" si="13"/>
        <v>0</v>
      </c>
      <c r="U61" s="336">
        <f t="shared" si="7"/>
        <v>0</v>
      </c>
    </row>
    <row r="62" spans="1:21" hidden="1" x14ac:dyDescent="0.3">
      <c r="A62" s="230"/>
      <c r="B62" s="29">
        <v>57</v>
      </c>
      <c r="C62" s="95">
        <f>VLOOKUP(B:B,'Start List Kids'!C:F,2,FALSE)</f>
        <v>0</v>
      </c>
      <c r="D62" s="114">
        <f>VLOOKUP(B:B,'Start List Kids'!C:F,4,FALSE)</f>
        <v>0</v>
      </c>
      <c r="E62" s="12"/>
      <c r="F62" s="30"/>
      <c r="G62" s="12"/>
      <c r="H62" s="28"/>
      <c r="I62" s="12"/>
      <c r="J62" s="28"/>
      <c r="K62" s="16">
        <f t="shared" si="14"/>
        <v>0</v>
      </c>
      <c r="L62" s="193">
        <f t="shared" si="15"/>
        <v>0</v>
      </c>
      <c r="M62" s="16">
        <f t="shared" si="16"/>
        <v>0</v>
      </c>
      <c r="N62" s="193">
        <f t="shared" si="17"/>
        <v>0</v>
      </c>
      <c r="O62" s="409">
        <f t="shared" si="8"/>
        <v>0</v>
      </c>
      <c r="P62" s="410">
        <f t="shared" si="9"/>
        <v>0</v>
      </c>
      <c r="Q62" s="411">
        <f t="shared" si="10"/>
        <v>0</v>
      </c>
      <c r="R62" s="412">
        <f t="shared" si="11"/>
        <v>0</v>
      </c>
      <c r="S62" s="410">
        <f t="shared" si="12"/>
        <v>0</v>
      </c>
      <c r="T62" s="413">
        <f t="shared" si="13"/>
        <v>0</v>
      </c>
      <c r="U62" s="336">
        <f t="shared" si="7"/>
        <v>0</v>
      </c>
    </row>
    <row r="63" spans="1:21" hidden="1" x14ac:dyDescent="0.3">
      <c r="A63" s="230"/>
      <c r="B63" s="29">
        <v>58</v>
      </c>
      <c r="C63" s="95">
        <f>VLOOKUP(B:B,'Start List Kids'!C:F,2,FALSE)</f>
        <v>0</v>
      </c>
      <c r="D63" s="114">
        <f>VLOOKUP(B:B,'Start List Kids'!C:F,4,FALSE)</f>
        <v>0</v>
      </c>
      <c r="E63" s="12"/>
      <c r="F63" s="30"/>
      <c r="G63" s="12"/>
      <c r="H63" s="28"/>
      <c r="I63" s="12"/>
      <c r="J63" s="28"/>
      <c r="K63" s="16">
        <f t="shared" si="14"/>
        <v>0</v>
      </c>
      <c r="L63" s="193">
        <f t="shared" si="15"/>
        <v>0</v>
      </c>
      <c r="M63" s="16">
        <f t="shared" si="16"/>
        <v>0</v>
      </c>
      <c r="N63" s="193">
        <f t="shared" si="17"/>
        <v>0</v>
      </c>
      <c r="O63" s="409">
        <f t="shared" si="8"/>
        <v>0</v>
      </c>
      <c r="P63" s="410">
        <f t="shared" si="9"/>
        <v>0</v>
      </c>
      <c r="Q63" s="411">
        <f t="shared" si="10"/>
        <v>0</v>
      </c>
      <c r="R63" s="412">
        <f t="shared" si="11"/>
        <v>0</v>
      </c>
      <c r="S63" s="410">
        <f t="shared" si="12"/>
        <v>0</v>
      </c>
      <c r="T63" s="413">
        <f t="shared" si="13"/>
        <v>0</v>
      </c>
      <c r="U63" s="336">
        <f t="shared" si="7"/>
        <v>0</v>
      </c>
    </row>
    <row r="64" spans="1:21" hidden="1" x14ac:dyDescent="0.3">
      <c r="A64" s="230"/>
      <c r="B64" s="29">
        <v>59</v>
      </c>
      <c r="C64" s="95">
        <f>VLOOKUP(B:B,'Start List Kids'!C:F,2,FALSE)</f>
        <v>0</v>
      </c>
      <c r="D64" s="114">
        <f>VLOOKUP(B:B,'Start List Kids'!C:F,4,FALSE)</f>
        <v>0</v>
      </c>
      <c r="E64" s="12"/>
      <c r="F64" s="30"/>
      <c r="G64" s="12"/>
      <c r="H64" s="28"/>
      <c r="I64" s="12"/>
      <c r="J64" s="28"/>
      <c r="K64" s="16">
        <f t="shared" si="14"/>
        <v>0</v>
      </c>
      <c r="L64" s="193">
        <f t="shared" si="15"/>
        <v>0</v>
      </c>
      <c r="M64" s="16">
        <f t="shared" si="16"/>
        <v>0</v>
      </c>
      <c r="N64" s="193">
        <f t="shared" si="17"/>
        <v>0</v>
      </c>
      <c r="O64" s="409">
        <f t="shared" si="8"/>
        <v>0</v>
      </c>
      <c r="P64" s="410">
        <f t="shared" si="9"/>
        <v>0</v>
      </c>
      <c r="Q64" s="411">
        <f t="shared" si="10"/>
        <v>0</v>
      </c>
      <c r="R64" s="412">
        <f t="shared" si="11"/>
        <v>0</v>
      </c>
      <c r="S64" s="410">
        <f t="shared" si="12"/>
        <v>0</v>
      </c>
      <c r="T64" s="413">
        <f t="shared" si="13"/>
        <v>0</v>
      </c>
      <c r="U64" s="336">
        <f t="shared" si="7"/>
        <v>0</v>
      </c>
    </row>
    <row r="65" spans="1:21" hidden="1" x14ac:dyDescent="0.3">
      <c r="A65" s="230"/>
      <c r="B65" s="29">
        <v>60</v>
      </c>
      <c r="C65" s="95">
        <f>VLOOKUP(B:B,'Start List Kids'!C:F,2,FALSE)</f>
        <v>0</v>
      </c>
      <c r="D65" s="114">
        <f>VLOOKUP(B:B,'Start List Kids'!C:F,4,FALSE)</f>
        <v>0</v>
      </c>
      <c r="E65" s="12"/>
      <c r="F65" s="30"/>
      <c r="G65" s="12"/>
      <c r="H65" s="28"/>
      <c r="I65" s="12"/>
      <c r="J65" s="28"/>
      <c r="K65" s="16">
        <f t="shared" si="14"/>
        <v>0</v>
      </c>
      <c r="L65" s="193">
        <f t="shared" si="15"/>
        <v>0</v>
      </c>
      <c r="M65" s="16">
        <f t="shared" si="16"/>
        <v>0</v>
      </c>
      <c r="N65" s="193">
        <f t="shared" si="17"/>
        <v>0</v>
      </c>
      <c r="O65" s="409">
        <f t="shared" si="8"/>
        <v>0</v>
      </c>
      <c r="P65" s="410">
        <f t="shared" si="9"/>
        <v>0</v>
      </c>
      <c r="Q65" s="411">
        <f t="shared" si="10"/>
        <v>0</v>
      </c>
      <c r="R65" s="412">
        <f t="shared" si="11"/>
        <v>0</v>
      </c>
      <c r="S65" s="410">
        <f t="shared" si="12"/>
        <v>0</v>
      </c>
      <c r="T65" s="413">
        <f t="shared" si="13"/>
        <v>0</v>
      </c>
      <c r="U65" s="336">
        <f t="shared" si="7"/>
        <v>0</v>
      </c>
    </row>
    <row r="66" spans="1:21" hidden="1" x14ac:dyDescent="0.3">
      <c r="A66" s="230"/>
      <c r="B66" s="29">
        <v>61</v>
      </c>
      <c r="C66" s="95">
        <f>VLOOKUP(B:B,'Start List Kids'!C:F,2,FALSE)</f>
        <v>0</v>
      </c>
      <c r="D66" s="114">
        <f>VLOOKUP(B:B,'Start List Kids'!C:F,4,FALSE)</f>
        <v>0</v>
      </c>
      <c r="E66" s="12"/>
      <c r="F66" s="30"/>
      <c r="G66" s="12"/>
      <c r="H66" s="28"/>
      <c r="I66" s="12"/>
      <c r="J66" s="28"/>
      <c r="K66" s="16">
        <f t="shared" si="14"/>
        <v>0</v>
      </c>
      <c r="L66" s="193">
        <f t="shared" si="15"/>
        <v>0</v>
      </c>
      <c r="M66" s="16">
        <f t="shared" si="16"/>
        <v>0</v>
      </c>
      <c r="N66" s="193">
        <f t="shared" si="17"/>
        <v>0</v>
      </c>
      <c r="O66" s="409">
        <f t="shared" si="8"/>
        <v>0</v>
      </c>
      <c r="P66" s="410">
        <f t="shared" si="9"/>
        <v>0</v>
      </c>
      <c r="Q66" s="411">
        <f t="shared" si="10"/>
        <v>0</v>
      </c>
      <c r="R66" s="412">
        <f t="shared" si="11"/>
        <v>0</v>
      </c>
      <c r="S66" s="410">
        <f t="shared" si="12"/>
        <v>0</v>
      </c>
      <c r="T66" s="413">
        <f t="shared" si="13"/>
        <v>0</v>
      </c>
      <c r="U66" s="336">
        <f t="shared" si="7"/>
        <v>0</v>
      </c>
    </row>
    <row r="67" spans="1:21" hidden="1" x14ac:dyDescent="0.3">
      <c r="A67" s="230"/>
      <c r="B67" s="29">
        <v>62</v>
      </c>
      <c r="C67" s="95">
        <f>VLOOKUP(B:B,'Start List Kids'!C:F,2,FALSE)</f>
        <v>0</v>
      </c>
      <c r="D67" s="114">
        <f>VLOOKUP(B:B,'Start List Kids'!C:F,4,FALSE)</f>
        <v>0</v>
      </c>
      <c r="E67" s="12"/>
      <c r="F67" s="30"/>
      <c r="G67" s="12"/>
      <c r="H67" s="28"/>
      <c r="I67" s="12"/>
      <c r="J67" s="28"/>
      <c r="K67" s="16">
        <f t="shared" si="14"/>
        <v>0</v>
      </c>
      <c r="L67" s="193">
        <f t="shared" si="15"/>
        <v>0</v>
      </c>
      <c r="M67" s="16">
        <f t="shared" si="16"/>
        <v>0</v>
      </c>
      <c r="N67" s="193">
        <f t="shared" si="17"/>
        <v>0</v>
      </c>
      <c r="O67" s="409">
        <f t="shared" si="8"/>
        <v>0</v>
      </c>
      <c r="P67" s="410">
        <f t="shared" si="9"/>
        <v>0</v>
      </c>
      <c r="Q67" s="411">
        <f t="shared" si="10"/>
        <v>0</v>
      </c>
      <c r="R67" s="412">
        <f t="shared" si="11"/>
        <v>0</v>
      </c>
      <c r="S67" s="410">
        <f t="shared" si="12"/>
        <v>0</v>
      </c>
      <c r="T67" s="413">
        <f t="shared" si="13"/>
        <v>0</v>
      </c>
      <c r="U67" s="336">
        <f t="shared" si="7"/>
        <v>0</v>
      </c>
    </row>
    <row r="68" spans="1:21" hidden="1" x14ac:dyDescent="0.3">
      <c r="A68" s="230"/>
      <c r="B68" s="29">
        <v>63</v>
      </c>
      <c r="C68" s="95">
        <f>VLOOKUP(B:B,'Start List Kids'!C:F,2,FALSE)</f>
        <v>0</v>
      </c>
      <c r="D68" s="114">
        <f>VLOOKUP(B:B,'Start List Kids'!C:F,4,FALSE)</f>
        <v>0</v>
      </c>
      <c r="E68" s="12"/>
      <c r="F68" s="30"/>
      <c r="G68" s="12"/>
      <c r="H68" s="28"/>
      <c r="I68" s="12"/>
      <c r="J68" s="28"/>
      <c r="K68" s="16">
        <f t="shared" si="14"/>
        <v>0</v>
      </c>
      <c r="L68" s="193">
        <f t="shared" si="15"/>
        <v>0</v>
      </c>
      <c r="M68" s="16">
        <f t="shared" si="16"/>
        <v>0</v>
      </c>
      <c r="N68" s="193">
        <f t="shared" si="17"/>
        <v>0</v>
      </c>
      <c r="O68" s="409">
        <f t="shared" si="8"/>
        <v>0</v>
      </c>
      <c r="P68" s="410">
        <f t="shared" si="9"/>
        <v>0</v>
      </c>
      <c r="Q68" s="411">
        <f t="shared" si="10"/>
        <v>0</v>
      </c>
      <c r="R68" s="412">
        <f t="shared" si="11"/>
        <v>0</v>
      </c>
      <c r="S68" s="410">
        <f t="shared" si="12"/>
        <v>0</v>
      </c>
      <c r="T68" s="413">
        <f t="shared" si="13"/>
        <v>0</v>
      </c>
      <c r="U68" s="336">
        <f t="shared" si="7"/>
        <v>0</v>
      </c>
    </row>
    <row r="69" spans="1:21" hidden="1" x14ac:dyDescent="0.3">
      <c r="A69" s="230"/>
      <c r="B69" s="29">
        <v>64</v>
      </c>
      <c r="C69" s="95">
        <f>VLOOKUP(B:B,'Start List Kids'!C:F,2,FALSE)</f>
        <v>0</v>
      </c>
      <c r="D69" s="114">
        <f>VLOOKUP(B:B,'Start List Kids'!C:F,4,FALSE)</f>
        <v>0</v>
      </c>
      <c r="E69" s="12"/>
      <c r="F69" s="30"/>
      <c r="G69" s="12"/>
      <c r="H69" s="28"/>
      <c r="I69" s="12"/>
      <c r="J69" s="28"/>
      <c r="K69" s="16">
        <f t="shared" si="14"/>
        <v>0</v>
      </c>
      <c r="L69" s="193">
        <f t="shared" si="15"/>
        <v>0</v>
      </c>
      <c r="M69" s="16">
        <f t="shared" si="16"/>
        <v>0</v>
      </c>
      <c r="N69" s="193">
        <f t="shared" si="17"/>
        <v>0</v>
      </c>
      <c r="O69" s="409">
        <f t="shared" si="8"/>
        <v>0</v>
      </c>
      <c r="P69" s="410">
        <f t="shared" si="9"/>
        <v>0</v>
      </c>
      <c r="Q69" s="411">
        <f t="shared" si="10"/>
        <v>0</v>
      </c>
      <c r="R69" s="412">
        <f t="shared" si="11"/>
        <v>0</v>
      </c>
      <c r="S69" s="410">
        <f t="shared" si="12"/>
        <v>0</v>
      </c>
      <c r="T69" s="413">
        <f t="shared" si="13"/>
        <v>0</v>
      </c>
      <c r="U69" s="336">
        <f t="shared" si="7"/>
        <v>0</v>
      </c>
    </row>
    <row r="70" spans="1:21" hidden="1" x14ac:dyDescent="0.3">
      <c r="A70" s="230"/>
      <c r="B70" s="29">
        <v>65</v>
      </c>
      <c r="C70" s="95">
        <f>VLOOKUP(B:B,'Start List Kids'!C:F,2,FALSE)</f>
        <v>0</v>
      </c>
      <c r="D70" s="114">
        <f>VLOOKUP(B:B,'Start List Kids'!C:F,4,FALSE)</f>
        <v>0</v>
      </c>
      <c r="E70" s="12"/>
      <c r="F70" s="30"/>
      <c r="G70" s="12"/>
      <c r="H70" s="28"/>
      <c r="I70" s="12"/>
      <c r="J70" s="28"/>
      <c r="K70" s="16">
        <f t="shared" ref="K70:K90" si="18">+(E70+G70+I70)/3</f>
        <v>0</v>
      </c>
      <c r="L70" s="193">
        <f t="shared" ref="L70:L90" si="19">+(F70+H70+J70)/3</f>
        <v>0</v>
      </c>
      <c r="M70" s="16">
        <f t="shared" ref="M70:M90" si="20">+(E70+G70+I70+K70)/4</f>
        <v>0</v>
      </c>
      <c r="N70" s="193">
        <f t="shared" ref="N70:N90" si="21">+(F70+H70+J70+L70)/4</f>
        <v>0</v>
      </c>
      <c r="O70" s="409">
        <f t="shared" si="8"/>
        <v>0</v>
      </c>
      <c r="P70" s="410">
        <f t="shared" si="9"/>
        <v>0</v>
      </c>
      <c r="Q70" s="411">
        <f t="shared" si="10"/>
        <v>0</v>
      </c>
      <c r="R70" s="412">
        <f t="shared" si="11"/>
        <v>0</v>
      </c>
      <c r="S70" s="410">
        <f t="shared" si="12"/>
        <v>0</v>
      </c>
      <c r="T70" s="413">
        <f t="shared" si="13"/>
        <v>0</v>
      </c>
      <c r="U70" s="336">
        <f t="shared" si="7"/>
        <v>0</v>
      </c>
    </row>
    <row r="71" spans="1:21" hidden="1" x14ac:dyDescent="0.3">
      <c r="A71" s="230"/>
      <c r="B71" s="29">
        <v>66</v>
      </c>
      <c r="C71" s="95">
        <f>VLOOKUP(B:B,'Start List Kids'!C:F,2,FALSE)</f>
        <v>0</v>
      </c>
      <c r="D71" s="114">
        <f>VLOOKUP(B:B,'Start List Kids'!C:F,4,FALSE)</f>
        <v>0</v>
      </c>
      <c r="E71" s="12"/>
      <c r="F71" s="30"/>
      <c r="G71" s="12"/>
      <c r="H71" s="28"/>
      <c r="I71" s="12"/>
      <c r="J71" s="28"/>
      <c r="K71" s="16">
        <f t="shared" si="18"/>
        <v>0</v>
      </c>
      <c r="L71" s="193">
        <f t="shared" si="19"/>
        <v>0</v>
      </c>
      <c r="M71" s="16">
        <f t="shared" si="20"/>
        <v>0</v>
      </c>
      <c r="N71" s="193">
        <f t="shared" si="21"/>
        <v>0</v>
      </c>
      <c r="O71" s="409">
        <f t="shared" si="8"/>
        <v>0</v>
      </c>
      <c r="P71" s="410">
        <f t="shared" si="9"/>
        <v>0</v>
      </c>
      <c r="Q71" s="411">
        <f t="shared" si="10"/>
        <v>0</v>
      </c>
      <c r="R71" s="412">
        <f t="shared" si="11"/>
        <v>0</v>
      </c>
      <c r="S71" s="410">
        <f t="shared" si="12"/>
        <v>0</v>
      </c>
      <c r="T71" s="413">
        <f t="shared" si="13"/>
        <v>0</v>
      </c>
      <c r="U71" s="336">
        <f t="shared" ref="U71:U90" si="22">AVERAGE(Q71,T71)/10</f>
        <v>0</v>
      </c>
    </row>
    <row r="72" spans="1:21" hidden="1" x14ac:dyDescent="0.3">
      <c r="A72" s="230"/>
      <c r="B72" s="29">
        <v>67</v>
      </c>
      <c r="C72" s="95">
        <f>VLOOKUP(B:B,'Start List Kids'!C:F,2,FALSE)</f>
        <v>0</v>
      </c>
      <c r="D72" s="114">
        <f>VLOOKUP(B:B,'Start List Kids'!C:F,4,FALSE)</f>
        <v>0</v>
      </c>
      <c r="E72" s="12"/>
      <c r="F72" s="30"/>
      <c r="G72" s="12"/>
      <c r="H72" s="28"/>
      <c r="I72" s="12"/>
      <c r="J72" s="28"/>
      <c r="K72" s="16">
        <f t="shared" si="18"/>
        <v>0</v>
      </c>
      <c r="L72" s="193">
        <f t="shared" si="19"/>
        <v>0</v>
      </c>
      <c r="M72" s="16">
        <f t="shared" si="20"/>
        <v>0</v>
      </c>
      <c r="N72" s="193">
        <f t="shared" si="21"/>
        <v>0</v>
      </c>
      <c r="O72" s="409">
        <f t="shared" ref="O72:O135" si="23">MAX(E72,G72,I72,K72,M72)</f>
        <v>0</v>
      </c>
      <c r="P72" s="410">
        <f t="shared" ref="P72:P135" si="24">MIN(E72,G72,I72,K72,M72)</f>
        <v>0</v>
      </c>
      <c r="Q72" s="411">
        <f t="shared" ref="Q72:Q135" si="25">(SUM(E72,G72,I72,K72,M72)-O72-P72)/3</f>
        <v>0</v>
      </c>
      <c r="R72" s="412">
        <f t="shared" ref="R72:R135" si="26">MAX(F72,H72,J72,L72,N72)</f>
        <v>0</v>
      </c>
      <c r="S72" s="410">
        <f t="shared" ref="S72:S135" si="27">MIN(F72,H72,J72,L72,N72)</f>
        <v>0</v>
      </c>
      <c r="T72" s="413">
        <f t="shared" ref="T72:T135" si="28">(SUM(F72,H72,J72,L72,N72)-R72-S72)/3</f>
        <v>0</v>
      </c>
      <c r="U72" s="336">
        <f t="shared" si="22"/>
        <v>0</v>
      </c>
    </row>
    <row r="73" spans="1:21" hidden="1" x14ac:dyDescent="0.3">
      <c r="A73" s="230"/>
      <c r="B73" s="29">
        <v>68</v>
      </c>
      <c r="C73" s="95">
        <f>VLOOKUP(B:B,'Start List Kids'!C:F,2,FALSE)</f>
        <v>0</v>
      </c>
      <c r="D73" s="114">
        <f>VLOOKUP(B:B,'Start List Kids'!C:F,4,FALSE)</f>
        <v>0</v>
      </c>
      <c r="E73" s="12"/>
      <c r="F73" s="30"/>
      <c r="G73" s="12"/>
      <c r="H73" s="28"/>
      <c r="I73" s="12"/>
      <c r="J73" s="28"/>
      <c r="K73" s="16">
        <f t="shared" si="18"/>
        <v>0</v>
      </c>
      <c r="L73" s="193">
        <f t="shared" si="19"/>
        <v>0</v>
      </c>
      <c r="M73" s="16">
        <f t="shared" si="20"/>
        <v>0</v>
      </c>
      <c r="N73" s="193">
        <f t="shared" si="21"/>
        <v>0</v>
      </c>
      <c r="O73" s="409">
        <f t="shared" si="23"/>
        <v>0</v>
      </c>
      <c r="P73" s="410">
        <f t="shared" si="24"/>
        <v>0</v>
      </c>
      <c r="Q73" s="411">
        <f t="shared" si="25"/>
        <v>0</v>
      </c>
      <c r="R73" s="412">
        <f t="shared" si="26"/>
        <v>0</v>
      </c>
      <c r="S73" s="410">
        <f t="shared" si="27"/>
        <v>0</v>
      </c>
      <c r="T73" s="413">
        <f t="shared" si="28"/>
        <v>0</v>
      </c>
      <c r="U73" s="336">
        <f t="shared" si="22"/>
        <v>0</v>
      </c>
    </row>
    <row r="74" spans="1:21" hidden="1" x14ac:dyDescent="0.3">
      <c r="A74" s="230"/>
      <c r="B74" s="29">
        <v>69</v>
      </c>
      <c r="C74" s="95">
        <f>VLOOKUP(B:B,'Start List Kids'!C:F,2,FALSE)</f>
        <v>0</v>
      </c>
      <c r="D74" s="114">
        <f>VLOOKUP(B:B,'Start List Kids'!C:F,4,FALSE)</f>
        <v>0</v>
      </c>
      <c r="E74" s="12"/>
      <c r="F74" s="30"/>
      <c r="G74" s="12"/>
      <c r="H74" s="28"/>
      <c r="I74" s="12"/>
      <c r="J74" s="28"/>
      <c r="K74" s="16">
        <f t="shared" si="18"/>
        <v>0</v>
      </c>
      <c r="L74" s="193">
        <f t="shared" si="19"/>
        <v>0</v>
      </c>
      <c r="M74" s="16">
        <f t="shared" si="20"/>
        <v>0</v>
      </c>
      <c r="N74" s="193">
        <f t="shared" si="21"/>
        <v>0</v>
      </c>
      <c r="O74" s="409">
        <f t="shared" si="23"/>
        <v>0</v>
      </c>
      <c r="P74" s="410">
        <f t="shared" si="24"/>
        <v>0</v>
      </c>
      <c r="Q74" s="411">
        <f t="shared" si="25"/>
        <v>0</v>
      </c>
      <c r="R74" s="412">
        <f t="shared" si="26"/>
        <v>0</v>
      </c>
      <c r="S74" s="410">
        <f t="shared" si="27"/>
        <v>0</v>
      </c>
      <c r="T74" s="413">
        <f t="shared" si="28"/>
        <v>0</v>
      </c>
      <c r="U74" s="336">
        <f t="shared" si="22"/>
        <v>0</v>
      </c>
    </row>
    <row r="75" spans="1:21" hidden="1" x14ac:dyDescent="0.3">
      <c r="A75" s="230"/>
      <c r="B75" s="29">
        <v>70</v>
      </c>
      <c r="C75" s="95">
        <f>VLOOKUP(B:B,'Start List Kids'!C:F,2,FALSE)</f>
        <v>0</v>
      </c>
      <c r="D75" s="114">
        <f>VLOOKUP(B:B,'Start List Kids'!C:F,4,FALSE)</f>
        <v>0</v>
      </c>
      <c r="E75" s="12"/>
      <c r="F75" s="30"/>
      <c r="G75" s="12"/>
      <c r="H75" s="28"/>
      <c r="I75" s="12"/>
      <c r="J75" s="28"/>
      <c r="K75" s="16">
        <f t="shared" si="18"/>
        <v>0</v>
      </c>
      <c r="L75" s="193">
        <f t="shared" si="19"/>
        <v>0</v>
      </c>
      <c r="M75" s="16">
        <f t="shared" si="20"/>
        <v>0</v>
      </c>
      <c r="N75" s="193">
        <f t="shared" si="21"/>
        <v>0</v>
      </c>
      <c r="O75" s="409">
        <f t="shared" si="23"/>
        <v>0</v>
      </c>
      <c r="P75" s="410">
        <f t="shared" si="24"/>
        <v>0</v>
      </c>
      <c r="Q75" s="411">
        <f t="shared" si="25"/>
        <v>0</v>
      </c>
      <c r="R75" s="412">
        <f t="shared" si="26"/>
        <v>0</v>
      </c>
      <c r="S75" s="410">
        <f t="shared" si="27"/>
        <v>0</v>
      </c>
      <c r="T75" s="413">
        <f t="shared" si="28"/>
        <v>0</v>
      </c>
      <c r="U75" s="336">
        <f t="shared" si="22"/>
        <v>0</v>
      </c>
    </row>
    <row r="76" spans="1:21" hidden="1" x14ac:dyDescent="0.3">
      <c r="A76" s="230"/>
      <c r="B76" s="29">
        <v>71</v>
      </c>
      <c r="C76" s="95">
        <f>VLOOKUP(B:B,'Start List Kids'!C:F,2,FALSE)</f>
        <v>0</v>
      </c>
      <c r="D76" s="114">
        <f>VLOOKUP(B:B,'Start List Kids'!C:F,4,FALSE)</f>
        <v>0</v>
      </c>
      <c r="E76" s="12"/>
      <c r="F76" s="30"/>
      <c r="G76" s="12"/>
      <c r="H76" s="28"/>
      <c r="I76" s="12"/>
      <c r="J76" s="28"/>
      <c r="K76" s="16">
        <f t="shared" si="18"/>
        <v>0</v>
      </c>
      <c r="L76" s="193">
        <f t="shared" si="19"/>
        <v>0</v>
      </c>
      <c r="M76" s="16">
        <f t="shared" si="20"/>
        <v>0</v>
      </c>
      <c r="N76" s="193">
        <f t="shared" si="21"/>
        <v>0</v>
      </c>
      <c r="O76" s="409">
        <f t="shared" si="23"/>
        <v>0</v>
      </c>
      <c r="P76" s="410">
        <f t="shared" si="24"/>
        <v>0</v>
      </c>
      <c r="Q76" s="411">
        <f t="shared" si="25"/>
        <v>0</v>
      </c>
      <c r="R76" s="412">
        <f t="shared" si="26"/>
        <v>0</v>
      </c>
      <c r="S76" s="410">
        <f t="shared" si="27"/>
        <v>0</v>
      </c>
      <c r="T76" s="413">
        <f t="shared" si="28"/>
        <v>0</v>
      </c>
      <c r="U76" s="336">
        <f t="shared" si="22"/>
        <v>0</v>
      </c>
    </row>
    <row r="77" spans="1:21" hidden="1" x14ac:dyDescent="0.3">
      <c r="A77" s="230"/>
      <c r="B77" s="29">
        <v>72</v>
      </c>
      <c r="C77" s="95">
        <f>VLOOKUP(B:B,'Start List Kids'!C:F,2,FALSE)</f>
        <v>0</v>
      </c>
      <c r="D77" s="114">
        <f>VLOOKUP(B:B,'Start List Kids'!C:F,4,FALSE)</f>
        <v>0</v>
      </c>
      <c r="E77" s="12"/>
      <c r="F77" s="30"/>
      <c r="G77" s="12"/>
      <c r="H77" s="28"/>
      <c r="I77" s="12"/>
      <c r="J77" s="28"/>
      <c r="K77" s="16">
        <f t="shared" si="18"/>
        <v>0</v>
      </c>
      <c r="L77" s="193">
        <f t="shared" si="19"/>
        <v>0</v>
      </c>
      <c r="M77" s="16">
        <f t="shared" si="20"/>
        <v>0</v>
      </c>
      <c r="N77" s="193">
        <f t="shared" si="21"/>
        <v>0</v>
      </c>
      <c r="O77" s="409">
        <f t="shared" si="23"/>
        <v>0</v>
      </c>
      <c r="P77" s="410">
        <f t="shared" si="24"/>
        <v>0</v>
      </c>
      <c r="Q77" s="411">
        <f t="shared" si="25"/>
        <v>0</v>
      </c>
      <c r="R77" s="412">
        <f t="shared" si="26"/>
        <v>0</v>
      </c>
      <c r="S77" s="410">
        <f t="shared" si="27"/>
        <v>0</v>
      </c>
      <c r="T77" s="413">
        <f t="shared" si="28"/>
        <v>0</v>
      </c>
      <c r="U77" s="336">
        <f t="shared" si="22"/>
        <v>0</v>
      </c>
    </row>
    <row r="78" spans="1:21" hidden="1" x14ac:dyDescent="0.3">
      <c r="A78" s="230"/>
      <c r="B78" s="29">
        <v>73</v>
      </c>
      <c r="C78" s="95">
        <f>VLOOKUP(B:B,'Start List Kids'!C:F,2,FALSE)</f>
        <v>0</v>
      </c>
      <c r="D78" s="114">
        <f>VLOOKUP(B:B,'Start List Kids'!C:F,4,FALSE)</f>
        <v>0</v>
      </c>
      <c r="E78" s="12"/>
      <c r="F78" s="30"/>
      <c r="G78" s="12"/>
      <c r="H78" s="28"/>
      <c r="I78" s="12"/>
      <c r="J78" s="28"/>
      <c r="K78" s="16">
        <f t="shared" si="18"/>
        <v>0</v>
      </c>
      <c r="L78" s="193">
        <f t="shared" si="19"/>
        <v>0</v>
      </c>
      <c r="M78" s="16">
        <f t="shared" si="20"/>
        <v>0</v>
      </c>
      <c r="N78" s="193">
        <f t="shared" si="21"/>
        <v>0</v>
      </c>
      <c r="O78" s="409">
        <f t="shared" si="23"/>
        <v>0</v>
      </c>
      <c r="P78" s="410">
        <f t="shared" si="24"/>
        <v>0</v>
      </c>
      <c r="Q78" s="411">
        <f t="shared" si="25"/>
        <v>0</v>
      </c>
      <c r="R78" s="412">
        <f t="shared" si="26"/>
        <v>0</v>
      </c>
      <c r="S78" s="410">
        <f t="shared" si="27"/>
        <v>0</v>
      </c>
      <c r="T78" s="413">
        <f t="shared" si="28"/>
        <v>0</v>
      </c>
      <c r="U78" s="336">
        <f t="shared" si="22"/>
        <v>0</v>
      </c>
    </row>
    <row r="79" spans="1:21" hidden="1" x14ac:dyDescent="0.3">
      <c r="A79" s="230"/>
      <c r="B79" s="29">
        <v>74</v>
      </c>
      <c r="C79" s="95">
        <f>VLOOKUP(B:B,'Start List Kids'!C:F,2,FALSE)</f>
        <v>0</v>
      </c>
      <c r="D79" s="114">
        <f>VLOOKUP(B:B,'Start List Kids'!C:F,4,FALSE)</f>
        <v>0</v>
      </c>
      <c r="E79" s="12"/>
      <c r="F79" s="30"/>
      <c r="G79" s="12"/>
      <c r="H79" s="28"/>
      <c r="I79" s="12"/>
      <c r="J79" s="28"/>
      <c r="K79" s="16">
        <f t="shared" si="18"/>
        <v>0</v>
      </c>
      <c r="L79" s="193">
        <f t="shared" si="19"/>
        <v>0</v>
      </c>
      <c r="M79" s="16">
        <f t="shared" si="20"/>
        <v>0</v>
      </c>
      <c r="N79" s="193">
        <f t="shared" si="21"/>
        <v>0</v>
      </c>
      <c r="O79" s="409">
        <f t="shared" si="23"/>
        <v>0</v>
      </c>
      <c r="P79" s="410">
        <f t="shared" si="24"/>
        <v>0</v>
      </c>
      <c r="Q79" s="411">
        <f t="shared" si="25"/>
        <v>0</v>
      </c>
      <c r="R79" s="412">
        <f t="shared" si="26"/>
        <v>0</v>
      </c>
      <c r="S79" s="410">
        <f t="shared" si="27"/>
        <v>0</v>
      </c>
      <c r="T79" s="413">
        <f t="shared" si="28"/>
        <v>0</v>
      </c>
      <c r="U79" s="336">
        <f t="shared" si="22"/>
        <v>0</v>
      </c>
    </row>
    <row r="80" spans="1:21" hidden="1" x14ac:dyDescent="0.3">
      <c r="A80" s="230"/>
      <c r="B80" s="29">
        <v>75</v>
      </c>
      <c r="C80" s="95">
        <f>VLOOKUP(B:B,'Start List Kids'!C:F,2,FALSE)</f>
        <v>0</v>
      </c>
      <c r="D80" s="114">
        <f>VLOOKUP(B:B,'Start List Kids'!C:F,4,FALSE)</f>
        <v>0</v>
      </c>
      <c r="E80" s="12"/>
      <c r="F80" s="30"/>
      <c r="G80" s="12"/>
      <c r="H80" s="28"/>
      <c r="I80" s="12"/>
      <c r="J80" s="28"/>
      <c r="K80" s="16">
        <f t="shared" si="18"/>
        <v>0</v>
      </c>
      <c r="L80" s="193">
        <f t="shared" si="19"/>
        <v>0</v>
      </c>
      <c r="M80" s="16">
        <f t="shared" si="20"/>
        <v>0</v>
      </c>
      <c r="N80" s="193">
        <f t="shared" si="21"/>
        <v>0</v>
      </c>
      <c r="O80" s="409">
        <f t="shared" si="23"/>
        <v>0</v>
      </c>
      <c r="P80" s="410">
        <f t="shared" si="24"/>
        <v>0</v>
      </c>
      <c r="Q80" s="411">
        <f t="shared" si="25"/>
        <v>0</v>
      </c>
      <c r="R80" s="412">
        <f t="shared" si="26"/>
        <v>0</v>
      </c>
      <c r="S80" s="410">
        <f t="shared" si="27"/>
        <v>0</v>
      </c>
      <c r="T80" s="413">
        <f t="shared" si="28"/>
        <v>0</v>
      </c>
      <c r="U80" s="336">
        <f t="shared" si="22"/>
        <v>0</v>
      </c>
    </row>
    <row r="81" spans="1:31" hidden="1" x14ac:dyDescent="0.3">
      <c r="A81" s="230"/>
      <c r="B81" s="29">
        <v>76</v>
      </c>
      <c r="C81" s="95">
        <f>VLOOKUP(B:B,'Start List Kids'!C:F,2,FALSE)</f>
        <v>0</v>
      </c>
      <c r="D81" s="114">
        <f>VLOOKUP(B:B,'Start List Kids'!C:F,4,FALSE)</f>
        <v>0</v>
      </c>
      <c r="E81" s="12"/>
      <c r="F81" s="30"/>
      <c r="G81" s="12"/>
      <c r="H81" s="28"/>
      <c r="I81" s="12"/>
      <c r="J81" s="28"/>
      <c r="K81" s="16">
        <f t="shared" si="18"/>
        <v>0</v>
      </c>
      <c r="L81" s="193">
        <f t="shared" si="19"/>
        <v>0</v>
      </c>
      <c r="M81" s="16">
        <f t="shared" si="20"/>
        <v>0</v>
      </c>
      <c r="N81" s="193">
        <f t="shared" si="21"/>
        <v>0</v>
      </c>
      <c r="O81" s="409">
        <f t="shared" si="23"/>
        <v>0</v>
      </c>
      <c r="P81" s="410">
        <f t="shared" si="24"/>
        <v>0</v>
      </c>
      <c r="Q81" s="411">
        <f t="shared" si="25"/>
        <v>0</v>
      </c>
      <c r="R81" s="412">
        <f t="shared" si="26"/>
        <v>0</v>
      </c>
      <c r="S81" s="410">
        <f t="shared" si="27"/>
        <v>0</v>
      </c>
      <c r="T81" s="413">
        <f t="shared" si="28"/>
        <v>0</v>
      </c>
      <c r="U81" s="336">
        <f t="shared" si="22"/>
        <v>0</v>
      </c>
    </row>
    <row r="82" spans="1:31" hidden="1" x14ac:dyDescent="0.3">
      <c r="A82" s="230"/>
      <c r="B82" s="29">
        <v>77</v>
      </c>
      <c r="C82" s="95">
        <f>VLOOKUP(B:B,'Start List Kids'!C:F,2,FALSE)</f>
        <v>0</v>
      </c>
      <c r="D82" s="114">
        <f>VLOOKUP(B:B,'Start List Kids'!C:F,4,FALSE)</f>
        <v>0</v>
      </c>
      <c r="E82" s="12"/>
      <c r="F82" s="30"/>
      <c r="G82" s="12"/>
      <c r="H82" s="28"/>
      <c r="I82" s="12"/>
      <c r="J82" s="28"/>
      <c r="K82" s="16">
        <f t="shared" si="18"/>
        <v>0</v>
      </c>
      <c r="L82" s="193">
        <f t="shared" si="19"/>
        <v>0</v>
      </c>
      <c r="M82" s="16">
        <f t="shared" si="20"/>
        <v>0</v>
      </c>
      <c r="N82" s="193">
        <f t="shared" si="21"/>
        <v>0</v>
      </c>
      <c r="O82" s="409">
        <f t="shared" si="23"/>
        <v>0</v>
      </c>
      <c r="P82" s="410">
        <f t="shared" si="24"/>
        <v>0</v>
      </c>
      <c r="Q82" s="411">
        <f t="shared" si="25"/>
        <v>0</v>
      </c>
      <c r="R82" s="412">
        <f t="shared" si="26"/>
        <v>0</v>
      </c>
      <c r="S82" s="410">
        <f t="shared" si="27"/>
        <v>0</v>
      </c>
      <c r="T82" s="413">
        <f t="shared" si="28"/>
        <v>0</v>
      </c>
      <c r="U82" s="336">
        <f t="shared" si="22"/>
        <v>0</v>
      </c>
    </row>
    <row r="83" spans="1:31" hidden="1" x14ac:dyDescent="0.3">
      <c r="A83" s="230"/>
      <c r="B83" s="29">
        <v>78</v>
      </c>
      <c r="C83" s="95">
        <f>VLOOKUP(B:B,'Start List Kids'!C:F,2,FALSE)</f>
        <v>0</v>
      </c>
      <c r="D83" s="114">
        <f>VLOOKUP(B:B,'Start List Kids'!C:F,4,FALSE)</f>
        <v>0</v>
      </c>
      <c r="E83" s="12"/>
      <c r="F83" s="30"/>
      <c r="G83" s="12"/>
      <c r="H83" s="28"/>
      <c r="I83" s="12"/>
      <c r="J83" s="28"/>
      <c r="K83" s="16">
        <f t="shared" si="18"/>
        <v>0</v>
      </c>
      <c r="L83" s="193">
        <f t="shared" si="19"/>
        <v>0</v>
      </c>
      <c r="M83" s="16">
        <f t="shared" si="20"/>
        <v>0</v>
      </c>
      <c r="N83" s="193">
        <f t="shared" si="21"/>
        <v>0</v>
      </c>
      <c r="O83" s="409">
        <f t="shared" si="23"/>
        <v>0</v>
      </c>
      <c r="P83" s="410">
        <f t="shared" si="24"/>
        <v>0</v>
      </c>
      <c r="Q83" s="411">
        <f t="shared" si="25"/>
        <v>0</v>
      </c>
      <c r="R83" s="412">
        <f t="shared" si="26"/>
        <v>0</v>
      </c>
      <c r="S83" s="410">
        <f t="shared" si="27"/>
        <v>0</v>
      </c>
      <c r="T83" s="413">
        <f t="shared" si="28"/>
        <v>0</v>
      </c>
      <c r="U83" s="336">
        <f t="shared" si="22"/>
        <v>0</v>
      </c>
    </row>
    <row r="84" spans="1:31" hidden="1" x14ac:dyDescent="0.3">
      <c r="A84" s="230"/>
      <c r="B84" s="29">
        <v>79</v>
      </c>
      <c r="C84" s="95">
        <f>VLOOKUP(B:B,'Start List Kids'!C:F,2,FALSE)</f>
        <v>0</v>
      </c>
      <c r="D84" s="114">
        <f>VLOOKUP(B:B,'Start List Kids'!C:F,4,FALSE)</f>
        <v>0</v>
      </c>
      <c r="E84" s="12"/>
      <c r="F84" s="30"/>
      <c r="G84" s="12"/>
      <c r="H84" s="28"/>
      <c r="I84" s="12"/>
      <c r="J84" s="28"/>
      <c r="K84" s="16">
        <f t="shared" si="18"/>
        <v>0</v>
      </c>
      <c r="L84" s="193">
        <f t="shared" si="19"/>
        <v>0</v>
      </c>
      <c r="M84" s="16">
        <f t="shared" si="20"/>
        <v>0</v>
      </c>
      <c r="N84" s="193">
        <f t="shared" si="21"/>
        <v>0</v>
      </c>
      <c r="O84" s="409">
        <f t="shared" si="23"/>
        <v>0</v>
      </c>
      <c r="P84" s="410">
        <f t="shared" si="24"/>
        <v>0</v>
      </c>
      <c r="Q84" s="411">
        <f t="shared" si="25"/>
        <v>0</v>
      </c>
      <c r="R84" s="412">
        <f t="shared" si="26"/>
        <v>0</v>
      </c>
      <c r="S84" s="410">
        <f t="shared" si="27"/>
        <v>0</v>
      </c>
      <c r="T84" s="413">
        <f t="shared" si="28"/>
        <v>0</v>
      </c>
      <c r="U84" s="336">
        <f t="shared" si="22"/>
        <v>0</v>
      </c>
    </row>
    <row r="85" spans="1:31" hidden="1" x14ac:dyDescent="0.3">
      <c r="A85" s="230"/>
      <c r="B85" s="29">
        <v>80</v>
      </c>
      <c r="C85" s="95">
        <f>VLOOKUP(B:B,'Start List Kids'!C:F,2,FALSE)</f>
        <v>0</v>
      </c>
      <c r="D85" s="114">
        <f>VLOOKUP(B:B,'Start List Kids'!C:F,4,FALSE)</f>
        <v>0</v>
      </c>
      <c r="E85" s="12"/>
      <c r="F85" s="30"/>
      <c r="G85" s="12"/>
      <c r="H85" s="28"/>
      <c r="I85" s="12"/>
      <c r="J85" s="28"/>
      <c r="K85" s="16">
        <f t="shared" si="18"/>
        <v>0</v>
      </c>
      <c r="L85" s="193">
        <f t="shared" si="19"/>
        <v>0</v>
      </c>
      <c r="M85" s="16">
        <f t="shared" si="20"/>
        <v>0</v>
      </c>
      <c r="N85" s="193">
        <f t="shared" si="21"/>
        <v>0</v>
      </c>
      <c r="O85" s="409">
        <f t="shared" si="23"/>
        <v>0</v>
      </c>
      <c r="P85" s="410">
        <f t="shared" si="24"/>
        <v>0</v>
      </c>
      <c r="Q85" s="411">
        <f t="shared" si="25"/>
        <v>0</v>
      </c>
      <c r="R85" s="412">
        <f t="shared" si="26"/>
        <v>0</v>
      </c>
      <c r="S85" s="410">
        <f t="shared" si="27"/>
        <v>0</v>
      </c>
      <c r="T85" s="413">
        <f t="shared" si="28"/>
        <v>0</v>
      </c>
      <c r="U85" s="336">
        <f t="shared" si="22"/>
        <v>0</v>
      </c>
    </row>
    <row r="86" spans="1:31" hidden="1" x14ac:dyDescent="0.3">
      <c r="A86" s="230"/>
      <c r="B86" s="29">
        <v>81</v>
      </c>
      <c r="C86" s="95">
        <f>VLOOKUP(B:B,'Start List Kids'!C:F,2,FALSE)</f>
        <v>0</v>
      </c>
      <c r="D86" s="114">
        <f>VLOOKUP(B:B,'Start List Kids'!C:F,4,FALSE)</f>
        <v>0</v>
      </c>
      <c r="E86" s="12"/>
      <c r="F86" s="30"/>
      <c r="G86" s="12"/>
      <c r="H86" s="28"/>
      <c r="I86" s="12"/>
      <c r="J86" s="28"/>
      <c r="K86" s="16">
        <f t="shared" si="18"/>
        <v>0</v>
      </c>
      <c r="L86" s="193">
        <f t="shared" si="19"/>
        <v>0</v>
      </c>
      <c r="M86" s="16">
        <f t="shared" si="20"/>
        <v>0</v>
      </c>
      <c r="N86" s="193">
        <f t="shared" si="21"/>
        <v>0</v>
      </c>
      <c r="O86" s="409">
        <f t="shared" si="23"/>
        <v>0</v>
      </c>
      <c r="P86" s="410">
        <f t="shared" si="24"/>
        <v>0</v>
      </c>
      <c r="Q86" s="411">
        <f t="shared" si="25"/>
        <v>0</v>
      </c>
      <c r="R86" s="412">
        <f t="shared" si="26"/>
        <v>0</v>
      </c>
      <c r="S86" s="410">
        <f t="shared" si="27"/>
        <v>0</v>
      </c>
      <c r="T86" s="413">
        <f t="shared" si="28"/>
        <v>0</v>
      </c>
      <c r="U86" s="336">
        <f t="shared" si="22"/>
        <v>0</v>
      </c>
    </row>
    <row r="87" spans="1:31" hidden="1" x14ac:dyDescent="0.3">
      <c r="A87" s="230"/>
      <c r="B87" s="29">
        <v>82</v>
      </c>
      <c r="C87" s="95">
        <f>VLOOKUP(B:B,'Start List Kids'!C:F,2,FALSE)</f>
        <v>0</v>
      </c>
      <c r="D87" s="114">
        <f>VLOOKUP(B:B,'Start List Kids'!C:F,4,FALSE)</f>
        <v>0</v>
      </c>
      <c r="E87" s="12"/>
      <c r="F87" s="30"/>
      <c r="G87" s="12"/>
      <c r="H87" s="28"/>
      <c r="I87" s="12"/>
      <c r="J87" s="28"/>
      <c r="K87" s="16">
        <f t="shared" si="18"/>
        <v>0</v>
      </c>
      <c r="L87" s="193">
        <f t="shared" si="19"/>
        <v>0</v>
      </c>
      <c r="M87" s="16">
        <f t="shared" si="20"/>
        <v>0</v>
      </c>
      <c r="N87" s="193">
        <f t="shared" si="21"/>
        <v>0</v>
      </c>
      <c r="O87" s="409">
        <f t="shared" si="23"/>
        <v>0</v>
      </c>
      <c r="P87" s="410">
        <f t="shared" si="24"/>
        <v>0</v>
      </c>
      <c r="Q87" s="411">
        <f t="shared" si="25"/>
        <v>0</v>
      </c>
      <c r="R87" s="412">
        <f t="shared" si="26"/>
        <v>0</v>
      </c>
      <c r="S87" s="410">
        <f t="shared" si="27"/>
        <v>0</v>
      </c>
      <c r="T87" s="413">
        <f t="shared" si="28"/>
        <v>0</v>
      </c>
      <c r="U87" s="336">
        <f t="shared" si="22"/>
        <v>0</v>
      </c>
    </row>
    <row r="88" spans="1:31" s="11" customFormat="1" hidden="1" x14ac:dyDescent="0.3">
      <c r="A88" s="230"/>
      <c r="B88" s="29">
        <v>83</v>
      </c>
      <c r="C88" s="95">
        <f>VLOOKUP(B:B,'Start List Kids'!C:F,2,FALSE)</f>
        <v>0</v>
      </c>
      <c r="D88" s="114">
        <f>VLOOKUP(B:B,'Start List Kids'!C:F,4,FALSE)</f>
        <v>0</v>
      </c>
      <c r="E88" s="12"/>
      <c r="F88" s="30"/>
      <c r="G88" s="12"/>
      <c r="H88" s="28"/>
      <c r="I88" s="12"/>
      <c r="J88" s="28"/>
      <c r="K88" s="16">
        <f t="shared" si="18"/>
        <v>0</v>
      </c>
      <c r="L88" s="193">
        <f t="shared" si="19"/>
        <v>0</v>
      </c>
      <c r="M88" s="16">
        <f t="shared" si="20"/>
        <v>0</v>
      </c>
      <c r="N88" s="193">
        <f t="shared" si="21"/>
        <v>0</v>
      </c>
      <c r="O88" s="409">
        <f t="shared" si="23"/>
        <v>0</v>
      </c>
      <c r="P88" s="410">
        <f t="shared" si="24"/>
        <v>0</v>
      </c>
      <c r="Q88" s="411">
        <f t="shared" si="25"/>
        <v>0</v>
      </c>
      <c r="R88" s="412">
        <f t="shared" si="26"/>
        <v>0</v>
      </c>
      <c r="S88" s="410">
        <f t="shared" si="27"/>
        <v>0</v>
      </c>
      <c r="T88" s="413">
        <f t="shared" si="28"/>
        <v>0</v>
      </c>
      <c r="U88" s="336">
        <f t="shared" si="22"/>
        <v>0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idden="1" x14ac:dyDescent="0.3">
      <c r="A89" s="230"/>
      <c r="B89" s="29">
        <v>84</v>
      </c>
      <c r="C89" s="95">
        <f>VLOOKUP(B:B,'Start List Kids'!C:F,2,FALSE)</f>
        <v>0</v>
      </c>
      <c r="D89" s="114">
        <f>VLOOKUP(B:B,'Start List Kids'!C:F,4,FALSE)</f>
        <v>0</v>
      </c>
      <c r="E89" s="12"/>
      <c r="F89" s="30"/>
      <c r="G89" s="12"/>
      <c r="H89" s="28"/>
      <c r="I89" s="12"/>
      <c r="J89" s="28"/>
      <c r="K89" s="16">
        <f t="shared" si="18"/>
        <v>0</v>
      </c>
      <c r="L89" s="193">
        <f t="shared" si="19"/>
        <v>0</v>
      </c>
      <c r="M89" s="16">
        <f t="shared" si="20"/>
        <v>0</v>
      </c>
      <c r="N89" s="193">
        <f t="shared" si="21"/>
        <v>0</v>
      </c>
      <c r="O89" s="409">
        <f t="shared" si="23"/>
        <v>0</v>
      </c>
      <c r="P89" s="410">
        <f t="shared" si="24"/>
        <v>0</v>
      </c>
      <c r="Q89" s="411">
        <f t="shared" si="25"/>
        <v>0</v>
      </c>
      <c r="R89" s="412">
        <f t="shared" si="26"/>
        <v>0</v>
      </c>
      <c r="S89" s="410">
        <f t="shared" si="27"/>
        <v>0</v>
      </c>
      <c r="T89" s="413">
        <f t="shared" si="28"/>
        <v>0</v>
      </c>
      <c r="U89" s="336">
        <f t="shared" si="22"/>
        <v>0</v>
      </c>
    </row>
    <row r="90" spans="1:31" hidden="1" x14ac:dyDescent="0.3">
      <c r="A90" s="230"/>
      <c r="B90" s="29">
        <v>85</v>
      </c>
      <c r="C90" s="95">
        <f>VLOOKUP(B:B,'Start List Kids'!C:F,2,FALSE)</f>
        <v>0</v>
      </c>
      <c r="D90" s="114">
        <f>VLOOKUP(B:B,'Start List Kids'!C:F,4,FALSE)</f>
        <v>0</v>
      </c>
      <c r="E90" s="12"/>
      <c r="F90" s="30"/>
      <c r="G90" s="12"/>
      <c r="H90" s="28"/>
      <c r="I90" s="12"/>
      <c r="J90" s="28"/>
      <c r="K90" s="16">
        <f t="shared" si="18"/>
        <v>0</v>
      </c>
      <c r="L90" s="193">
        <f t="shared" si="19"/>
        <v>0</v>
      </c>
      <c r="M90" s="16">
        <f t="shared" si="20"/>
        <v>0</v>
      </c>
      <c r="N90" s="193">
        <f t="shared" si="21"/>
        <v>0</v>
      </c>
      <c r="O90" s="409">
        <f t="shared" si="23"/>
        <v>0</v>
      </c>
      <c r="P90" s="410">
        <f t="shared" si="24"/>
        <v>0</v>
      </c>
      <c r="Q90" s="411">
        <f t="shared" si="25"/>
        <v>0</v>
      </c>
      <c r="R90" s="412">
        <f t="shared" si="26"/>
        <v>0</v>
      </c>
      <c r="S90" s="410">
        <f t="shared" si="27"/>
        <v>0</v>
      </c>
      <c r="T90" s="413">
        <f t="shared" si="28"/>
        <v>0</v>
      </c>
      <c r="U90" s="336">
        <f t="shared" si="22"/>
        <v>0</v>
      </c>
    </row>
    <row r="91" spans="1:31" hidden="1" x14ac:dyDescent="0.3">
      <c r="A91" s="230"/>
      <c r="B91" s="29">
        <v>86</v>
      </c>
      <c r="C91" s="95">
        <f>VLOOKUP(B:B,'Start List Kids'!C:F,2,FALSE)</f>
        <v>0</v>
      </c>
      <c r="D91" s="114">
        <f>VLOOKUP(B:B,'Start List Kids'!C:F,4,FALSE)</f>
        <v>0</v>
      </c>
      <c r="E91" s="12"/>
      <c r="F91" s="30"/>
      <c r="G91" s="12"/>
      <c r="H91" s="28"/>
      <c r="I91" s="12"/>
      <c r="J91" s="28"/>
      <c r="K91" s="16">
        <f t="shared" ref="K91:K154" si="29">+(E91+G91+I91)/3</f>
        <v>0</v>
      </c>
      <c r="L91" s="193">
        <f t="shared" ref="L91:L154" si="30">+(F91+H91+J91)/3</f>
        <v>0</v>
      </c>
      <c r="M91" s="16">
        <f t="shared" ref="M91:M154" si="31">+(E91+G91+I91+K91)/4</f>
        <v>0</v>
      </c>
      <c r="N91" s="193">
        <f t="shared" ref="N91:N154" si="32">+(F91+H91+J91+L91)/4</f>
        <v>0</v>
      </c>
      <c r="O91" s="409">
        <f t="shared" si="23"/>
        <v>0</v>
      </c>
      <c r="P91" s="410">
        <f t="shared" si="24"/>
        <v>0</v>
      </c>
      <c r="Q91" s="411">
        <f t="shared" si="25"/>
        <v>0</v>
      </c>
      <c r="R91" s="412">
        <f t="shared" si="26"/>
        <v>0</v>
      </c>
      <c r="S91" s="410">
        <f t="shared" si="27"/>
        <v>0</v>
      </c>
      <c r="T91" s="413">
        <f t="shared" si="28"/>
        <v>0</v>
      </c>
      <c r="U91" s="336">
        <f t="shared" ref="U91:U154" si="33">AVERAGE(Q91,T91)/10</f>
        <v>0</v>
      </c>
    </row>
    <row r="92" spans="1:31" hidden="1" x14ac:dyDescent="0.3">
      <c r="A92" s="230"/>
      <c r="B92" s="29">
        <v>87</v>
      </c>
      <c r="C92" s="95">
        <f>VLOOKUP(B:B,'Start List Kids'!C:F,2,FALSE)</f>
        <v>0</v>
      </c>
      <c r="D92" s="114">
        <f>VLOOKUP(B:B,'Start List Kids'!C:F,4,FALSE)</f>
        <v>0</v>
      </c>
      <c r="E92" s="12"/>
      <c r="F92" s="30"/>
      <c r="G92" s="12"/>
      <c r="H92" s="28"/>
      <c r="I92" s="12"/>
      <c r="J92" s="28"/>
      <c r="K92" s="16">
        <f t="shared" si="29"/>
        <v>0</v>
      </c>
      <c r="L92" s="193">
        <f t="shared" si="30"/>
        <v>0</v>
      </c>
      <c r="M92" s="16">
        <f t="shared" si="31"/>
        <v>0</v>
      </c>
      <c r="N92" s="193">
        <f t="shared" si="32"/>
        <v>0</v>
      </c>
      <c r="O92" s="409">
        <f t="shared" si="23"/>
        <v>0</v>
      </c>
      <c r="P92" s="410">
        <f t="shared" si="24"/>
        <v>0</v>
      </c>
      <c r="Q92" s="411">
        <f t="shared" si="25"/>
        <v>0</v>
      </c>
      <c r="R92" s="412">
        <f t="shared" si="26"/>
        <v>0</v>
      </c>
      <c r="S92" s="410">
        <f t="shared" si="27"/>
        <v>0</v>
      </c>
      <c r="T92" s="413">
        <f t="shared" si="28"/>
        <v>0</v>
      </c>
      <c r="U92" s="336">
        <f t="shared" si="33"/>
        <v>0</v>
      </c>
    </row>
    <row r="93" spans="1:31" hidden="1" x14ac:dyDescent="0.3">
      <c r="A93" s="230"/>
      <c r="B93" s="29">
        <v>88</v>
      </c>
      <c r="C93" s="95">
        <f>VLOOKUP(B:B,'Start List Kids'!C:F,2,FALSE)</f>
        <v>0</v>
      </c>
      <c r="D93" s="114">
        <f>VLOOKUP(B:B,'Start List Kids'!C:F,4,FALSE)</f>
        <v>0</v>
      </c>
      <c r="E93" s="12"/>
      <c r="F93" s="30"/>
      <c r="G93" s="12"/>
      <c r="H93" s="28"/>
      <c r="I93" s="12"/>
      <c r="J93" s="28"/>
      <c r="K93" s="16">
        <f t="shared" si="29"/>
        <v>0</v>
      </c>
      <c r="L93" s="193">
        <f t="shared" si="30"/>
        <v>0</v>
      </c>
      <c r="M93" s="16">
        <f t="shared" si="31"/>
        <v>0</v>
      </c>
      <c r="N93" s="193">
        <f t="shared" si="32"/>
        <v>0</v>
      </c>
      <c r="O93" s="409">
        <f t="shared" si="23"/>
        <v>0</v>
      </c>
      <c r="P93" s="410">
        <f t="shared" si="24"/>
        <v>0</v>
      </c>
      <c r="Q93" s="411">
        <f t="shared" si="25"/>
        <v>0</v>
      </c>
      <c r="R93" s="412">
        <f t="shared" si="26"/>
        <v>0</v>
      </c>
      <c r="S93" s="410">
        <f t="shared" si="27"/>
        <v>0</v>
      </c>
      <c r="T93" s="413">
        <f t="shared" si="28"/>
        <v>0</v>
      </c>
      <c r="U93" s="336">
        <f t="shared" si="33"/>
        <v>0</v>
      </c>
    </row>
    <row r="94" spans="1:31" hidden="1" x14ac:dyDescent="0.3">
      <c r="A94" s="230"/>
      <c r="B94" s="29">
        <v>89</v>
      </c>
      <c r="C94" s="95">
        <f>VLOOKUP(B:B,'Start List Kids'!C:F,2,FALSE)</f>
        <v>0</v>
      </c>
      <c r="D94" s="114">
        <f>VLOOKUP(B:B,'Start List Kids'!C:F,4,FALSE)</f>
        <v>0</v>
      </c>
      <c r="E94" s="12"/>
      <c r="F94" s="30"/>
      <c r="G94" s="12"/>
      <c r="H94" s="28"/>
      <c r="I94" s="12"/>
      <c r="J94" s="28"/>
      <c r="K94" s="16">
        <f t="shared" si="29"/>
        <v>0</v>
      </c>
      <c r="L94" s="193">
        <f t="shared" si="30"/>
        <v>0</v>
      </c>
      <c r="M94" s="16">
        <f t="shared" si="31"/>
        <v>0</v>
      </c>
      <c r="N94" s="193">
        <f t="shared" si="32"/>
        <v>0</v>
      </c>
      <c r="O94" s="409">
        <f t="shared" si="23"/>
        <v>0</v>
      </c>
      <c r="P94" s="410">
        <f t="shared" si="24"/>
        <v>0</v>
      </c>
      <c r="Q94" s="411">
        <f t="shared" si="25"/>
        <v>0</v>
      </c>
      <c r="R94" s="412">
        <f t="shared" si="26"/>
        <v>0</v>
      </c>
      <c r="S94" s="410">
        <f t="shared" si="27"/>
        <v>0</v>
      </c>
      <c r="T94" s="413">
        <f t="shared" si="28"/>
        <v>0</v>
      </c>
      <c r="U94" s="336">
        <f t="shared" si="33"/>
        <v>0</v>
      </c>
    </row>
    <row r="95" spans="1:31" hidden="1" x14ac:dyDescent="0.3">
      <c r="A95" s="230"/>
      <c r="B95" s="29">
        <v>90</v>
      </c>
      <c r="C95" s="95">
        <f>VLOOKUP(B:B,'Start List Kids'!C:F,2,FALSE)</f>
        <v>0</v>
      </c>
      <c r="D95" s="114">
        <f>VLOOKUP(B:B,'Start List Kids'!C:F,4,FALSE)</f>
        <v>0</v>
      </c>
      <c r="E95" s="12"/>
      <c r="F95" s="30"/>
      <c r="G95" s="12"/>
      <c r="H95" s="28"/>
      <c r="I95" s="12"/>
      <c r="J95" s="28"/>
      <c r="K95" s="16">
        <f t="shared" si="29"/>
        <v>0</v>
      </c>
      <c r="L95" s="193">
        <f t="shared" si="30"/>
        <v>0</v>
      </c>
      <c r="M95" s="16">
        <f t="shared" si="31"/>
        <v>0</v>
      </c>
      <c r="N95" s="193">
        <f t="shared" si="32"/>
        <v>0</v>
      </c>
      <c r="O95" s="409">
        <f t="shared" si="23"/>
        <v>0</v>
      </c>
      <c r="P95" s="410">
        <f t="shared" si="24"/>
        <v>0</v>
      </c>
      <c r="Q95" s="411">
        <f t="shared" si="25"/>
        <v>0</v>
      </c>
      <c r="R95" s="412">
        <f t="shared" si="26"/>
        <v>0</v>
      </c>
      <c r="S95" s="410">
        <f t="shared" si="27"/>
        <v>0</v>
      </c>
      <c r="T95" s="413">
        <f t="shared" si="28"/>
        <v>0</v>
      </c>
      <c r="U95" s="336">
        <f t="shared" si="33"/>
        <v>0</v>
      </c>
    </row>
    <row r="96" spans="1:31" hidden="1" x14ac:dyDescent="0.3">
      <c r="A96" s="230"/>
      <c r="B96" s="29">
        <v>91</v>
      </c>
      <c r="C96" s="95">
        <f>VLOOKUP(B:B,'Start List Kids'!C:F,2,FALSE)</f>
        <v>0</v>
      </c>
      <c r="D96" s="114">
        <f>VLOOKUP(B:B,'Start List Kids'!C:F,4,FALSE)</f>
        <v>0</v>
      </c>
      <c r="E96" s="12"/>
      <c r="F96" s="30"/>
      <c r="G96" s="12"/>
      <c r="H96" s="28"/>
      <c r="I96" s="12"/>
      <c r="J96" s="28"/>
      <c r="K96" s="16">
        <f t="shared" si="29"/>
        <v>0</v>
      </c>
      <c r="L96" s="193">
        <f t="shared" si="30"/>
        <v>0</v>
      </c>
      <c r="M96" s="16">
        <f t="shared" si="31"/>
        <v>0</v>
      </c>
      <c r="N96" s="193">
        <f t="shared" si="32"/>
        <v>0</v>
      </c>
      <c r="O96" s="409">
        <f t="shared" si="23"/>
        <v>0</v>
      </c>
      <c r="P96" s="410">
        <f t="shared" si="24"/>
        <v>0</v>
      </c>
      <c r="Q96" s="411">
        <f t="shared" si="25"/>
        <v>0</v>
      </c>
      <c r="R96" s="412">
        <f t="shared" si="26"/>
        <v>0</v>
      </c>
      <c r="S96" s="410">
        <f t="shared" si="27"/>
        <v>0</v>
      </c>
      <c r="T96" s="413">
        <f t="shared" si="28"/>
        <v>0</v>
      </c>
      <c r="U96" s="336">
        <f t="shared" si="33"/>
        <v>0</v>
      </c>
    </row>
    <row r="97" spans="1:21" hidden="1" x14ac:dyDescent="0.3">
      <c r="A97" s="230"/>
      <c r="B97" s="29">
        <v>92</v>
      </c>
      <c r="C97" s="95">
        <f>VLOOKUP(B:B,'Start List Kids'!C:F,2,FALSE)</f>
        <v>0</v>
      </c>
      <c r="D97" s="114">
        <f>VLOOKUP(B:B,'Start List Kids'!C:F,4,FALSE)</f>
        <v>0</v>
      </c>
      <c r="E97" s="12"/>
      <c r="F97" s="30"/>
      <c r="G97" s="12"/>
      <c r="H97" s="28"/>
      <c r="I97" s="12"/>
      <c r="J97" s="28"/>
      <c r="K97" s="16">
        <f t="shared" si="29"/>
        <v>0</v>
      </c>
      <c r="L97" s="193">
        <f t="shared" si="30"/>
        <v>0</v>
      </c>
      <c r="M97" s="16">
        <f t="shared" si="31"/>
        <v>0</v>
      </c>
      <c r="N97" s="193">
        <f t="shared" si="32"/>
        <v>0</v>
      </c>
      <c r="O97" s="409">
        <f t="shared" si="23"/>
        <v>0</v>
      </c>
      <c r="P97" s="410">
        <f t="shared" si="24"/>
        <v>0</v>
      </c>
      <c r="Q97" s="411">
        <f t="shared" si="25"/>
        <v>0</v>
      </c>
      <c r="R97" s="412">
        <f t="shared" si="26"/>
        <v>0</v>
      </c>
      <c r="S97" s="410">
        <f t="shared" si="27"/>
        <v>0</v>
      </c>
      <c r="T97" s="413">
        <f t="shared" si="28"/>
        <v>0</v>
      </c>
      <c r="U97" s="336">
        <f t="shared" si="33"/>
        <v>0</v>
      </c>
    </row>
    <row r="98" spans="1:21" hidden="1" x14ac:dyDescent="0.3">
      <c r="A98" s="230"/>
      <c r="B98" s="29">
        <v>93</v>
      </c>
      <c r="C98" s="95">
        <f>VLOOKUP(B:B,'Start List Kids'!C:F,2,FALSE)</f>
        <v>0</v>
      </c>
      <c r="D98" s="114">
        <f>VLOOKUP(B:B,'Start List Kids'!C:F,4,FALSE)</f>
        <v>0</v>
      </c>
      <c r="E98" s="12"/>
      <c r="F98" s="30"/>
      <c r="G98" s="12"/>
      <c r="H98" s="28"/>
      <c r="I98" s="12"/>
      <c r="J98" s="28"/>
      <c r="K98" s="16">
        <f t="shared" si="29"/>
        <v>0</v>
      </c>
      <c r="L98" s="193">
        <f t="shared" si="30"/>
        <v>0</v>
      </c>
      <c r="M98" s="16">
        <f t="shared" si="31"/>
        <v>0</v>
      </c>
      <c r="N98" s="193">
        <f t="shared" si="32"/>
        <v>0</v>
      </c>
      <c r="O98" s="409">
        <f t="shared" si="23"/>
        <v>0</v>
      </c>
      <c r="P98" s="410">
        <f t="shared" si="24"/>
        <v>0</v>
      </c>
      <c r="Q98" s="411">
        <f t="shared" si="25"/>
        <v>0</v>
      </c>
      <c r="R98" s="412">
        <f t="shared" si="26"/>
        <v>0</v>
      </c>
      <c r="S98" s="410">
        <f t="shared" si="27"/>
        <v>0</v>
      </c>
      <c r="T98" s="413">
        <f t="shared" si="28"/>
        <v>0</v>
      </c>
      <c r="U98" s="336">
        <f t="shared" si="33"/>
        <v>0</v>
      </c>
    </row>
    <row r="99" spans="1:21" hidden="1" x14ac:dyDescent="0.3">
      <c r="A99" s="230"/>
      <c r="B99" s="29">
        <v>94</v>
      </c>
      <c r="C99" s="95">
        <f>VLOOKUP(B:B,'Start List Kids'!C:F,2,FALSE)</f>
        <v>0</v>
      </c>
      <c r="D99" s="114">
        <f>VLOOKUP(B:B,'Start List Kids'!C:F,4,FALSE)</f>
        <v>0</v>
      </c>
      <c r="E99" s="12"/>
      <c r="F99" s="30"/>
      <c r="G99" s="12"/>
      <c r="H99" s="28"/>
      <c r="I99" s="12"/>
      <c r="J99" s="28"/>
      <c r="K99" s="16">
        <f t="shared" si="29"/>
        <v>0</v>
      </c>
      <c r="L99" s="193">
        <f t="shared" si="30"/>
        <v>0</v>
      </c>
      <c r="M99" s="16">
        <f t="shared" si="31"/>
        <v>0</v>
      </c>
      <c r="N99" s="193">
        <f t="shared" si="32"/>
        <v>0</v>
      </c>
      <c r="O99" s="409">
        <f t="shared" si="23"/>
        <v>0</v>
      </c>
      <c r="P99" s="410">
        <f t="shared" si="24"/>
        <v>0</v>
      </c>
      <c r="Q99" s="411">
        <f t="shared" si="25"/>
        <v>0</v>
      </c>
      <c r="R99" s="412">
        <f t="shared" si="26"/>
        <v>0</v>
      </c>
      <c r="S99" s="410">
        <f t="shared" si="27"/>
        <v>0</v>
      </c>
      <c r="T99" s="413">
        <f t="shared" si="28"/>
        <v>0</v>
      </c>
      <c r="U99" s="336">
        <f t="shared" si="33"/>
        <v>0</v>
      </c>
    </row>
    <row r="100" spans="1:21" hidden="1" x14ac:dyDescent="0.3">
      <c r="A100" s="230"/>
      <c r="B100" s="29">
        <v>95</v>
      </c>
      <c r="C100" s="95">
        <f>VLOOKUP(B:B,'Start List Kids'!C:F,2,FALSE)</f>
        <v>0</v>
      </c>
      <c r="D100" s="114">
        <f>VLOOKUP(B:B,'Start List Kids'!C:F,4,FALSE)</f>
        <v>0</v>
      </c>
      <c r="E100" s="12"/>
      <c r="F100" s="30"/>
      <c r="G100" s="12"/>
      <c r="H100" s="28"/>
      <c r="I100" s="12"/>
      <c r="J100" s="28"/>
      <c r="K100" s="16">
        <f t="shared" si="29"/>
        <v>0</v>
      </c>
      <c r="L100" s="193">
        <f t="shared" si="30"/>
        <v>0</v>
      </c>
      <c r="M100" s="16">
        <f t="shared" si="31"/>
        <v>0</v>
      </c>
      <c r="N100" s="193">
        <f t="shared" si="32"/>
        <v>0</v>
      </c>
      <c r="O100" s="409">
        <f t="shared" si="23"/>
        <v>0</v>
      </c>
      <c r="P100" s="410">
        <f t="shared" si="24"/>
        <v>0</v>
      </c>
      <c r="Q100" s="411">
        <f t="shared" si="25"/>
        <v>0</v>
      </c>
      <c r="R100" s="412">
        <f t="shared" si="26"/>
        <v>0</v>
      </c>
      <c r="S100" s="410">
        <f t="shared" si="27"/>
        <v>0</v>
      </c>
      <c r="T100" s="413">
        <f t="shared" si="28"/>
        <v>0</v>
      </c>
      <c r="U100" s="336">
        <f t="shared" si="33"/>
        <v>0</v>
      </c>
    </row>
    <row r="101" spans="1:21" hidden="1" x14ac:dyDescent="0.3">
      <c r="A101" s="230"/>
      <c r="B101" s="29">
        <v>96</v>
      </c>
      <c r="C101" s="95">
        <f>VLOOKUP(B:B,'Start List Kids'!C:F,2,FALSE)</f>
        <v>0</v>
      </c>
      <c r="D101" s="114">
        <f>VLOOKUP(B:B,'Start List Kids'!C:F,4,FALSE)</f>
        <v>0</v>
      </c>
      <c r="E101" s="12"/>
      <c r="F101" s="30"/>
      <c r="G101" s="12"/>
      <c r="H101" s="28"/>
      <c r="I101" s="12"/>
      <c r="J101" s="28"/>
      <c r="K101" s="16">
        <f t="shared" si="29"/>
        <v>0</v>
      </c>
      <c r="L101" s="193">
        <f t="shared" si="30"/>
        <v>0</v>
      </c>
      <c r="M101" s="16">
        <f t="shared" si="31"/>
        <v>0</v>
      </c>
      <c r="N101" s="193">
        <f t="shared" si="32"/>
        <v>0</v>
      </c>
      <c r="O101" s="409">
        <f t="shared" si="23"/>
        <v>0</v>
      </c>
      <c r="P101" s="410">
        <f t="shared" si="24"/>
        <v>0</v>
      </c>
      <c r="Q101" s="411">
        <f t="shared" si="25"/>
        <v>0</v>
      </c>
      <c r="R101" s="412">
        <f t="shared" si="26"/>
        <v>0</v>
      </c>
      <c r="S101" s="410">
        <f t="shared" si="27"/>
        <v>0</v>
      </c>
      <c r="T101" s="413">
        <f t="shared" si="28"/>
        <v>0</v>
      </c>
      <c r="U101" s="336">
        <f t="shared" si="33"/>
        <v>0</v>
      </c>
    </row>
    <row r="102" spans="1:21" hidden="1" x14ac:dyDescent="0.3">
      <c r="A102" s="230"/>
      <c r="B102" s="29">
        <v>97</v>
      </c>
      <c r="C102" s="95">
        <f>VLOOKUP(B:B,'Start List Kids'!C:F,2,FALSE)</f>
        <v>0</v>
      </c>
      <c r="D102" s="114">
        <f>VLOOKUP(B:B,'Start List Kids'!C:F,4,FALSE)</f>
        <v>0</v>
      </c>
      <c r="E102" s="12"/>
      <c r="F102" s="30"/>
      <c r="G102" s="12"/>
      <c r="H102" s="28"/>
      <c r="I102" s="12"/>
      <c r="J102" s="28"/>
      <c r="K102" s="16">
        <f t="shared" si="29"/>
        <v>0</v>
      </c>
      <c r="L102" s="193">
        <f t="shared" si="30"/>
        <v>0</v>
      </c>
      <c r="M102" s="16">
        <f t="shared" si="31"/>
        <v>0</v>
      </c>
      <c r="N102" s="193">
        <f t="shared" si="32"/>
        <v>0</v>
      </c>
      <c r="O102" s="409">
        <f t="shared" si="23"/>
        <v>0</v>
      </c>
      <c r="P102" s="410">
        <f t="shared" si="24"/>
        <v>0</v>
      </c>
      <c r="Q102" s="411">
        <f t="shared" si="25"/>
        <v>0</v>
      </c>
      <c r="R102" s="412">
        <f t="shared" si="26"/>
        <v>0</v>
      </c>
      <c r="S102" s="410">
        <f t="shared" si="27"/>
        <v>0</v>
      </c>
      <c r="T102" s="413">
        <f t="shared" si="28"/>
        <v>0</v>
      </c>
      <c r="U102" s="336">
        <f t="shared" si="33"/>
        <v>0</v>
      </c>
    </row>
    <row r="103" spans="1:21" hidden="1" x14ac:dyDescent="0.3">
      <c r="A103" s="230"/>
      <c r="B103" s="29">
        <v>98</v>
      </c>
      <c r="C103" s="95">
        <f>VLOOKUP(B:B,'Start List Kids'!C:F,2,FALSE)</f>
        <v>0</v>
      </c>
      <c r="D103" s="114">
        <f>VLOOKUP(B:B,'Start List Kids'!C:F,4,FALSE)</f>
        <v>0</v>
      </c>
      <c r="E103" s="12"/>
      <c r="F103" s="30"/>
      <c r="G103" s="12"/>
      <c r="H103" s="28"/>
      <c r="I103" s="12"/>
      <c r="J103" s="28"/>
      <c r="K103" s="16">
        <f t="shared" si="29"/>
        <v>0</v>
      </c>
      <c r="L103" s="193">
        <f t="shared" si="30"/>
        <v>0</v>
      </c>
      <c r="M103" s="16">
        <f t="shared" si="31"/>
        <v>0</v>
      </c>
      <c r="N103" s="193">
        <f t="shared" si="32"/>
        <v>0</v>
      </c>
      <c r="O103" s="409">
        <f t="shared" si="23"/>
        <v>0</v>
      </c>
      <c r="P103" s="410">
        <f t="shared" si="24"/>
        <v>0</v>
      </c>
      <c r="Q103" s="411">
        <f t="shared" si="25"/>
        <v>0</v>
      </c>
      <c r="R103" s="412">
        <f t="shared" si="26"/>
        <v>0</v>
      </c>
      <c r="S103" s="410">
        <f t="shared" si="27"/>
        <v>0</v>
      </c>
      <c r="T103" s="413">
        <f t="shared" si="28"/>
        <v>0</v>
      </c>
      <c r="U103" s="336">
        <f t="shared" si="33"/>
        <v>0</v>
      </c>
    </row>
    <row r="104" spans="1:21" hidden="1" x14ac:dyDescent="0.3">
      <c r="A104" s="230"/>
      <c r="B104" s="29">
        <v>99</v>
      </c>
      <c r="C104" s="95">
        <f>VLOOKUP(B:B,'Start List Kids'!C:F,2,FALSE)</f>
        <v>0</v>
      </c>
      <c r="D104" s="114">
        <f>VLOOKUP(B:B,'Start List Kids'!C:F,4,FALSE)</f>
        <v>0</v>
      </c>
      <c r="E104" s="12"/>
      <c r="F104" s="30"/>
      <c r="G104" s="12"/>
      <c r="H104" s="28"/>
      <c r="I104" s="12"/>
      <c r="J104" s="28"/>
      <c r="K104" s="16">
        <f t="shared" si="29"/>
        <v>0</v>
      </c>
      <c r="L104" s="193">
        <f t="shared" si="30"/>
        <v>0</v>
      </c>
      <c r="M104" s="16">
        <f t="shared" si="31"/>
        <v>0</v>
      </c>
      <c r="N104" s="193">
        <f t="shared" si="32"/>
        <v>0</v>
      </c>
      <c r="O104" s="409">
        <f t="shared" si="23"/>
        <v>0</v>
      </c>
      <c r="P104" s="410">
        <f t="shared" si="24"/>
        <v>0</v>
      </c>
      <c r="Q104" s="411">
        <f t="shared" si="25"/>
        <v>0</v>
      </c>
      <c r="R104" s="412">
        <f t="shared" si="26"/>
        <v>0</v>
      </c>
      <c r="S104" s="410">
        <f t="shared" si="27"/>
        <v>0</v>
      </c>
      <c r="T104" s="413">
        <f t="shared" si="28"/>
        <v>0</v>
      </c>
      <c r="U104" s="336">
        <f t="shared" si="33"/>
        <v>0</v>
      </c>
    </row>
    <row r="105" spans="1:21" hidden="1" x14ac:dyDescent="0.3">
      <c r="A105" s="230"/>
      <c r="B105" s="29">
        <v>100</v>
      </c>
      <c r="C105" s="95">
        <f>VLOOKUP(B:B,'Start List Kids'!C:F,2,FALSE)</f>
        <v>0</v>
      </c>
      <c r="D105" s="114">
        <f>VLOOKUP(B:B,'Start List Kids'!C:F,4,FALSE)</f>
        <v>0</v>
      </c>
      <c r="E105" s="12"/>
      <c r="F105" s="30"/>
      <c r="G105" s="12"/>
      <c r="H105" s="28"/>
      <c r="I105" s="12"/>
      <c r="J105" s="28"/>
      <c r="K105" s="16">
        <f t="shared" si="29"/>
        <v>0</v>
      </c>
      <c r="L105" s="193">
        <f t="shared" si="30"/>
        <v>0</v>
      </c>
      <c r="M105" s="16">
        <f t="shared" si="31"/>
        <v>0</v>
      </c>
      <c r="N105" s="193">
        <f t="shared" si="32"/>
        <v>0</v>
      </c>
      <c r="O105" s="409">
        <f t="shared" si="23"/>
        <v>0</v>
      </c>
      <c r="P105" s="410">
        <f t="shared" si="24"/>
        <v>0</v>
      </c>
      <c r="Q105" s="411">
        <f t="shared" si="25"/>
        <v>0</v>
      </c>
      <c r="R105" s="412">
        <f t="shared" si="26"/>
        <v>0</v>
      </c>
      <c r="S105" s="410">
        <f t="shared" si="27"/>
        <v>0</v>
      </c>
      <c r="T105" s="413">
        <f t="shared" si="28"/>
        <v>0</v>
      </c>
      <c r="U105" s="336">
        <f t="shared" si="33"/>
        <v>0</v>
      </c>
    </row>
    <row r="106" spans="1:21" hidden="1" x14ac:dyDescent="0.3">
      <c r="A106" s="230"/>
      <c r="B106" s="29">
        <v>101</v>
      </c>
      <c r="C106" s="95">
        <f>VLOOKUP(B:B,'Start List Kids'!C:F,2,FALSE)</f>
        <v>0</v>
      </c>
      <c r="D106" s="114">
        <f>VLOOKUP(B:B,'Start List Kids'!C:F,4,FALSE)</f>
        <v>0</v>
      </c>
      <c r="E106" s="12"/>
      <c r="F106" s="30"/>
      <c r="G106" s="12"/>
      <c r="H106" s="28"/>
      <c r="I106" s="12"/>
      <c r="J106" s="28"/>
      <c r="K106" s="16">
        <f t="shared" si="29"/>
        <v>0</v>
      </c>
      <c r="L106" s="193">
        <f t="shared" si="30"/>
        <v>0</v>
      </c>
      <c r="M106" s="16">
        <f t="shared" si="31"/>
        <v>0</v>
      </c>
      <c r="N106" s="193">
        <f t="shared" si="32"/>
        <v>0</v>
      </c>
      <c r="O106" s="409">
        <f t="shared" si="23"/>
        <v>0</v>
      </c>
      <c r="P106" s="410">
        <f t="shared" si="24"/>
        <v>0</v>
      </c>
      <c r="Q106" s="411">
        <f t="shared" si="25"/>
        <v>0</v>
      </c>
      <c r="R106" s="412">
        <f t="shared" si="26"/>
        <v>0</v>
      </c>
      <c r="S106" s="410">
        <f t="shared" si="27"/>
        <v>0</v>
      </c>
      <c r="T106" s="413">
        <f t="shared" si="28"/>
        <v>0</v>
      </c>
      <c r="U106" s="336">
        <f t="shared" si="33"/>
        <v>0</v>
      </c>
    </row>
    <row r="107" spans="1:21" hidden="1" x14ac:dyDescent="0.3">
      <c r="A107" s="230"/>
      <c r="B107" s="29">
        <v>102</v>
      </c>
      <c r="C107" s="95">
        <f>VLOOKUP(B:B,'Start List Kids'!C:F,2,FALSE)</f>
        <v>0</v>
      </c>
      <c r="D107" s="114">
        <f>VLOOKUP(B:B,'Start List Kids'!C:F,4,FALSE)</f>
        <v>0</v>
      </c>
      <c r="E107" s="12"/>
      <c r="F107" s="30"/>
      <c r="G107" s="12"/>
      <c r="H107" s="28"/>
      <c r="I107" s="12"/>
      <c r="J107" s="28"/>
      <c r="K107" s="16">
        <f t="shared" si="29"/>
        <v>0</v>
      </c>
      <c r="L107" s="193">
        <f t="shared" si="30"/>
        <v>0</v>
      </c>
      <c r="M107" s="16">
        <f t="shared" si="31"/>
        <v>0</v>
      </c>
      <c r="N107" s="193">
        <f t="shared" si="32"/>
        <v>0</v>
      </c>
      <c r="O107" s="409">
        <f t="shared" si="23"/>
        <v>0</v>
      </c>
      <c r="P107" s="410">
        <f t="shared" si="24"/>
        <v>0</v>
      </c>
      <c r="Q107" s="411">
        <f t="shared" si="25"/>
        <v>0</v>
      </c>
      <c r="R107" s="412">
        <f t="shared" si="26"/>
        <v>0</v>
      </c>
      <c r="S107" s="410">
        <f t="shared" si="27"/>
        <v>0</v>
      </c>
      <c r="T107" s="413">
        <f t="shared" si="28"/>
        <v>0</v>
      </c>
      <c r="U107" s="336">
        <f t="shared" si="33"/>
        <v>0</v>
      </c>
    </row>
    <row r="108" spans="1:21" hidden="1" x14ac:dyDescent="0.3">
      <c r="A108" s="230"/>
      <c r="B108" s="29">
        <v>103</v>
      </c>
      <c r="C108" s="95">
        <f>VLOOKUP(B:B,'Start List Kids'!C:F,2,FALSE)</f>
        <v>0</v>
      </c>
      <c r="D108" s="114">
        <f>VLOOKUP(B:B,'Start List Kids'!C:F,4,FALSE)</f>
        <v>0</v>
      </c>
      <c r="E108" s="12"/>
      <c r="F108" s="30"/>
      <c r="G108" s="12"/>
      <c r="H108" s="28"/>
      <c r="I108" s="12"/>
      <c r="J108" s="28"/>
      <c r="K108" s="16">
        <f t="shared" si="29"/>
        <v>0</v>
      </c>
      <c r="L108" s="193">
        <f t="shared" si="30"/>
        <v>0</v>
      </c>
      <c r="M108" s="16">
        <f t="shared" si="31"/>
        <v>0</v>
      </c>
      <c r="N108" s="193">
        <f t="shared" si="32"/>
        <v>0</v>
      </c>
      <c r="O108" s="409">
        <f t="shared" si="23"/>
        <v>0</v>
      </c>
      <c r="P108" s="410">
        <f t="shared" si="24"/>
        <v>0</v>
      </c>
      <c r="Q108" s="411">
        <f t="shared" si="25"/>
        <v>0</v>
      </c>
      <c r="R108" s="412">
        <f t="shared" si="26"/>
        <v>0</v>
      </c>
      <c r="S108" s="410">
        <f t="shared" si="27"/>
        <v>0</v>
      </c>
      <c r="T108" s="413">
        <f t="shared" si="28"/>
        <v>0</v>
      </c>
      <c r="U108" s="336">
        <f t="shared" si="33"/>
        <v>0</v>
      </c>
    </row>
    <row r="109" spans="1:21" hidden="1" x14ac:dyDescent="0.3">
      <c r="A109" s="230"/>
      <c r="B109" s="29">
        <v>104</v>
      </c>
      <c r="C109" s="95">
        <f>VLOOKUP(B:B,'Start List Kids'!C:F,2,FALSE)</f>
        <v>0</v>
      </c>
      <c r="D109" s="114">
        <f>VLOOKUP(B:B,'Start List Kids'!C:F,4,FALSE)</f>
        <v>0</v>
      </c>
      <c r="E109" s="12"/>
      <c r="F109" s="30"/>
      <c r="G109" s="12"/>
      <c r="H109" s="28"/>
      <c r="I109" s="12"/>
      <c r="J109" s="28"/>
      <c r="K109" s="16">
        <f t="shared" si="29"/>
        <v>0</v>
      </c>
      <c r="L109" s="193">
        <f t="shared" si="30"/>
        <v>0</v>
      </c>
      <c r="M109" s="16">
        <f t="shared" si="31"/>
        <v>0</v>
      </c>
      <c r="N109" s="193">
        <f t="shared" si="32"/>
        <v>0</v>
      </c>
      <c r="O109" s="409">
        <f t="shared" si="23"/>
        <v>0</v>
      </c>
      <c r="P109" s="410">
        <f t="shared" si="24"/>
        <v>0</v>
      </c>
      <c r="Q109" s="411">
        <f t="shared" si="25"/>
        <v>0</v>
      </c>
      <c r="R109" s="412">
        <f t="shared" si="26"/>
        <v>0</v>
      </c>
      <c r="S109" s="410">
        <f t="shared" si="27"/>
        <v>0</v>
      </c>
      <c r="T109" s="413">
        <f t="shared" si="28"/>
        <v>0</v>
      </c>
      <c r="U109" s="336">
        <f t="shared" si="33"/>
        <v>0</v>
      </c>
    </row>
    <row r="110" spans="1:21" hidden="1" x14ac:dyDescent="0.3">
      <c r="A110" s="230"/>
      <c r="B110" s="29">
        <v>105</v>
      </c>
      <c r="C110" s="95">
        <f>VLOOKUP(B:B,'Start List Kids'!C:F,2,FALSE)</f>
        <v>0</v>
      </c>
      <c r="D110" s="114">
        <f>VLOOKUP(B:B,'Start List Kids'!C:F,4,FALSE)</f>
        <v>0</v>
      </c>
      <c r="E110" s="12"/>
      <c r="F110" s="30"/>
      <c r="G110" s="12"/>
      <c r="H110" s="28"/>
      <c r="I110" s="12"/>
      <c r="J110" s="28"/>
      <c r="K110" s="16">
        <f t="shared" si="29"/>
        <v>0</v>
      </c>
      <c r="L110" s="193">
        <f t="shared" si="30"/>
        <v>0</v>
      </c>
      <c r="M110" s="16">
        <f t="shared" si="31"/>
        <v>0</v>
      </c>
      <c r="N110" s="193">
        <f t="shared" si="32"/>
        <v>0</v>
      </c>
      <c r="O110" s="409">
        <f t="shared" si="23"/>
        <v>0</v>
      </c>
      <c r="P110" s="410">
        <f t="shared" si="24"/>
        <v>0</v>
      </c>
      <c r="Q110" s="411">
        <f t="shared" si="25"/>
        <v>0</v>
      </c>
      <c r="R110" s="412">
        <f t="shared" si="26"/>
        <v>0</v>
      </c>
      <c r="S110" s="410">
        <f t="shared" si="27"/>
        <v>0</v>
      </c>
      <c r="T110" s="413">
        <f t="shared" si="28"/>
        <v>0</v>
      </c>
      <c r="U110" s="336">
        <f t="shared" si="33"/>
        <v>0</v>
      </c>
    </row>
    <row r="111" spans="1:21" hidden="1" x14ac:dyDescent="0.3">
      <c r="A111" s="230"/>
      <c r="B111" s="29">
        <v>106</v>
      </c>
      <c r="C111" s="95">
        <f>VLOOKUP(B:B,'Start List Kids'!C:F,2,FALSE)</f>
        <v>0</v>
      </c>
      <c r="D111" s="114">
        <f>VLOOKUP(B:B,'Start List Kids'!C:F,4,FALSE)</f>
        <v>0</v>
      </c>
      <c r="E111" s="12"/>
      <c r="F111" s="30"/>
      <c r="G111" s="12"/>
      <c r="H111" s="28"/>
      <c r="I111" s="12"/>
      <c r="J111" s="28"/>
      <c r="K111" s="16">
        <f t="shared" si="29"/>
        <v>0</v>
      </c>
      <c r="L111" s="193">
        <f t="shared" si="30"/>
        <v>0</v>
      </c>
      <c r="M111" s="16">
        <f t="shared" si="31"/>
        <v>0</v>
      </c>
      <c r="N111" s="193">
        <f t="shared" si="32"/>
        <v>0</v>
      </c>
      <c r="O111" s="409">
        <f t="shared" si="23"/>
        <v>0</v>
      </c>
      <c r="P111" s="410">
        <f t="shared" si="24"/>
        <v>0</v>
      </c>
      <c r="Q111" s="411">
        <f t="shared" si="25"/>
        <v>0</v>
      </c>
      <c r="R111" s="412">
        <f t="shared" si="26"/>
        <v>0</v>
      </c>
      <c r="S111" s="410">
        <f t="shared" si="27"/>
        <v>0</v>
      </c>
      <c r="T111" s="413">
        <f t="shared" si="28"/>
        <v>0</v>
      </c>
      <c r="U111" s="336">
        <f t="shared" si="33"/>
        <v>0</v>
      </c>
    </row>
    <row r="112" spans="1:21" hidden="1" x14ac:dyDescent="0.3">
      <c r="A112" s="230"/>
      <c r="B112" s="29">
        <v>107</v>
      </c>
      <c r="C112" s="95">
        <f>VLOOKUP(B:B,'Start List Kids'!C:F,2,FALSE)</f>
        <v>0</v>
      </c>
      <c r="D112" s="114">
        <f>VLOOKUP(B:B,'Start List Kids'!C:F,4,FALSE)</f>
        <v>0</v>
      </c>
      <c r="E112" s="12"/>
      <c r="F112" s="30"/>
      <c r="G112" s="12"/>
      <c r="H112" s="28"/>
      <c r="I112" s="12"/>
      <c r="J112" s="28"/>
      <c r="K112" s="16">
        <f t="shared" si="29"/>
        <v>0</v>
      </c>
      <c r="L112" s="193">
        <f t="shared" si="30"/>
        <v>0</v>
      </c>
      <c r="M112" s="16">
        <f t="shared" si="31"/>
        <v>0</v>
      </c>
      <c r="N112" s="193">
        <f t="shared" si="32"/>
        <v>0</v>
      </c>
      <c r="O112" s="409">
        <f t="shared" si="23"/>
        <v>0</v>
      </c>
      <c r="P112" s="410">
        <f t="shared" si="24"/>
        <v>0</v>
      </c>
      <c r="Q112" s="411">
        <f t="shared" si="25"/>
        <v>0</v>
      </c>
      <c r="R112" s="412">
        <f t="shared" si="26"/>
        <v>0</v>
      </c>
      <c r="S112" s="410">
        <f t="shared" si="27"/>
        <v>0</v>
      </c>
      <c r="T112" s="413">
        <f t="shared" si="28"/>
        <v>0</v>
      </c>
      <c r="U112" s="336">
        <f t="shared" si="33"/>
        <v>0</v>
      </c>
    </row>
    <row r="113" spans="1:21" hidden="1" x14ac:dyDescent="0.3">
      <c r="A113" s="230"/>
      <c r="B113" s="29">
        <v>108</v>
      </c>
      <c r="C113" s="95">
        <f>VLOOKUP(B:B,'Start List Kids'!C:F,2,FALSE)</f>
        <v>0</v>
      </c>
      <c r="D113" s="114">
        <f>VLOOKUP(B:B,'Start List Kids'!C:F,4,FALSE)</f>
        <v>0</v>
      </c>
      <c r="E113" s="12"/>
      <c r="F113" s="30"/>
      <c r="G113" s="12"/>
      <c r="H113" s="28"/>
      <c r="I113" s="12"/>
      <c r="J113" s="28"/>
      <c r="K113" s="16">
        <f t="shared" si="29"/>
        <v>0</v>
      </c>
      <c r="L113" s="193">
        <f t="shared" si="30"/>
        <v>0</v>
      </c>
      <c r="M113" s="16">
        <f t="shared" si="31"/>
        <v>0</v>
      </c>
      <c r="N113" s="193">
        <f t="shared" si="32"/>
        <v>0</v>
      </c>
      <c r="O113" s="409">
        <f t="shared" si="23"/>
        <v>0</v>
      </c>
      <c r="P113" s="410">
        <f t="shared" si="24"/>
        <v>0</v>
      </c>
      <c r="Q113" s="411">
        <f t="shared" si="25"/>
        <v>0</v>
      </c>
      <c r="R113" s="412">
        <f t="shared" si="26"/>
        <v>0</v>
      </c>
      <c r="S113" s="410">
        <f t="shared" si="27"/>
        <v>0</v>
      </c>
      <c r="T113" s="413">
        <f t="shared" si="28"/>
        <v>0</v>
      </c>
      <c r="U113" s="336">
        <f t="shared" si="33"/>
        <v>0</v>
      </c>
    </row>
    <row r="114" spans="1:21" hidden="1" x14ac:dyDescent="0.3">
      <c r="A114" s="230"/>
      <c r="B114" s="29">
        <v>109</v>
      </c>
      <c r="C114" s="95">
        <f>VLOOKUP(B:B,'Start List Kids'!C:F,2,FALSE)</f>
        <v>0</v>
      </c>
      <c r="D114" s="114">
        <f>VLOOKUP(B:B,'Start List Kids'!C:F,4,FALSE)</f>
        <v>0</v>
      </c>
      <c r="E114" s="12"/>
      <c r="F114" s="30"/>
      <c r="G114" s="12"/>
      <c r="H114" s="28"/>
      <c r="I114" s="12"/>
      <c r="J114" s="28"/>
      <c r="K114" s="16">
        <f t="shared" si="29"/>
        <v>0</v>
      </c>
      <c r="L114" s="193">
        <f t="shared" si="30"/>
        <v>0</v>
      </c>
      <c r="M114" s="16">
        <f t="shared" si="31"/>
        <v>0</v>
      </c>
      <c r="N114" s="193">
        <f t="shared" si="32"/>
        <v>0</v>
      </c>
      <c r="O114" s="409">
        <f t="shared" si="23"/>
        <v>0</v>
      </c>
      <c r="P114" s="410">
        <f t="shared" si="24"/>
        <v>0</v>
      </c>
      <c r="Q114" s="411">
        <f t="shared" si="25"/>
        <v>0</v>
      </c>
      <c r="R114" s="412">
        <f t="shared" si="26"/>
        <v>0</v>
      </c>
      <c r="S114" s="410">
        <f t="shared" si="27"/>
        <v>0</v>
      </c>
      <c r="T114" s="413">
        <f t="shared" si="28"/>
        <v>0</v>
      </c>
      <c r="U114" s="336">
        <f t="shared" si="33"/>
        <v>0</v>
      </c>
    </row>
    <row r="115" spans="1:21" hidden="1" x14ac:dyDescent="0.3">
      <c r="A115" s="230"/>
      <c r="B115" s="29">
        <v>110</v>
      </c>
      <c r="C115" s="95">
        <f>VLOOKUP(B:B,'Start List Kids'!C:F,2,FALSE)</f>
        <v>0</v>
      </c>
      <c r="D115" s="114">
        <f>VLOOKUP(B:B,'Start List Kids'!C:F,4,FALSE)</f>
        <v>0</v>
      </c>
      <c r="E115" s="12"/>
      <c r="F115" s="30"/>
      <c r="G115" s="12"/>
      <c r="H115" s="28"/>
      <c r="I115" s="12"/>
      <c r="J115" s="28"/>
      <c r="K115" s="16">
        <f t="shared" si="29"/>
        <v>0</v>
      </c>
      <c r="L115" s="193">
        <f t="shared" si="30"/>
        <v>0</v>
      </c>
      <c r="M115" s="16">
        <f t="shared" si="31"/>
        <v>0</v>
      </c>
      <c r="N115" s="193">
        <f t="shared" si="32"/>
        <v>0</v>
      </c>
      <c r="O115" s="409">
        <f t="shared" si="23"/>
        <v>0</v>
      </c>
      <c r="P115" s="410">
        <f t="shared" si="24"/>
        <v>0</v>
      </c>
      <c r="Q115" s="411">
        <f t="shared" si="25"/>
        <v>0</v>
      </c>
      <c r="R115" s="412">
        <f t="shared" si="26"/>
        <v>0</v>
      </c>
      <c r="S115" s="410">
        <f t="shared" si="27"/>
        <v>0</v>
      </c>
      <c r="T115" s="413">
        <f t="shared" si="28"/>
        <v>0</v>
      </c>
      <c r="U115" s="336">
        <f t="shared" si="33"/>
        <v>0</v>
      </c>
    </row>
    <row r="116" spans="1:21" hidden="1" x14ac:dyDescent="0.3">
      <c r="A116" s="230"/>
      <c r="B116" s="29">
        <v>111</v>
      </c>
      <c r="C116" s="95">
        <f>VLOOKUP(B:B,'Start List Kids'!C:F,2,FALSE)</f>
        <v>0</v>
      </c>
      <c r="D116" s="114">
        <f>VLOOKUP(B:B,'Start List Kids'!C:F,4,FALSE)</f>
        <v>0</v>
      </c>
      <c r="E116" s="12"/>
      <c r="F116" s="30"/>
      <c r="G116" s="12"/>
      <c r="H116" s="28"/>
      <c r="I116" s="12"/>
      <c r="J116" s="28"/>
      <c r="K116" s="16">
        <f t="shared" si="29"/>
        <v>0</v>
      </c>
      <c r="L116" s="193">
        <f t="shared" si="30"/>
        <v>0</v>
      </c>
      <c r="M116" s="16">
        <f t="shared" si="31"/>
        <v>0</v>
      </c>
      <c r="N116" s="193">
        <f t="shared" si="32"/>
        <v>0</v>
      </c>
      <c r="O116" s="409">
        <f t="shared" si="23"/>
        <v>0</v>
      </c>
      <c r="P116" s="410">
        <f t="shared" si="24"/>
        <v>0</v>
      </c>
      <c r="Q116" s="411">
        <f t="shared" si="25"/>
        <v>0</v>
      </c>
      <c r="R116" s="412">
        <f t="shared" si="26"/>
        <v>0</v>
      </c>
      <c r="S116" s="410">
        <f t="shared" si="27"/>
        <v>0</v>
      </c>
      <c r="T116" s="413">
        <f t="shared" si="28"/>
        <v>0</v>
      </c>
      <c r="U116" s="336">
        <f t="shared" si="33"/>
        <v>0</v>
      </c>
    </row>
    <row r="117" spans="1:21" hidden="1" x14ac:dyDescent="0.3">
      <c r="A117" s="230"/>
      <c r="B117" s="29">
        <v>112</v>
      </c>
      <c r="C117" s="95">
        <f>VLOOKUP(B:B,'Start List Kids'!C:F,2,FALSE)</f>
        <v>0</v>
      </c>
      <c r="D117" s="114">
        <f>VLOOKUP(B:B,'Start List Kids'!C:F,4,FALSE)</f>
        <v>0</v>
      </c>
      <c r="E117" s="12"/>
      <c r="F117" s="30"/>
      <c r="G117" s="12"/>
      <c r="H117" s="28"/>
      <c r="I117" s="12"/>
      <c r="J117" s="28"/>
      <c r="K117" s="16">
        <f t="shared" si="29"/>
        <v>0</v>
      </c>
      <c r="L117" s="193">
        <f t="shared" si="30"/>
        <v>0</v>
      </c>
      <c r="M117" s="16">
        <f t="shared" si="31"/>
        <v>0</v>
      </c>
      <c r="N117" s="193">
        <f t="shared" si="32"/>
        <v>0</v>
      </c>
      <c r="O117" s="409">
        <f t="shared" si="23"/>
        <v>0</v>
      </c>
      <c r="P117" s="410">
        <f t="shared" si="24"/>
        <v>0</v>
      </c>
      <c r="Q117" s="411">
        <f t="shared" si="25"/>
        <v>0</v>
      </c>
      <c r="R117" s="412">
        <f t="shared" si="26"/>
        <v>0</v>
      </c>
      <c r="S117" s="410">
        <f t="shared" si="27"/>
        <v>0</v>
      </c>
      <c r="T117" s="413">
        <f t="shared" si="28"/>
        <v>0</v>
      </c>
      <c r="U117" s="336">
        <f t="shared" si="33"/>
        <v>0</v>
      </c>
    </row>
    <row r="118" spans="1:21" hidden="1" x14ac:dyDescent="0.3">
      <c r="A118" s="230"/>
      <c r="B118" s="29">
        <v>113</v>
      </c>
      <c r="C118" s="95">
        <f>VLOOKUP(B:B,'Start List Kids'!C:F,2,FALSE)</f>
        <v>0</v>
      </c>
      <c r="D118" s="114">
        <f>VLOOKUP(B:B,'Start List Kids'!C:F,4,FALSE)</f>
        <v>0</v>
      </c>
      <c r="E118" s="12"/>
      <c r="F118" s="30"/>
      <c r="G118" s="12"/>
      <c r="H118" s="28"/>
      <c r="I118" s="12"/>
      <c r="J118" s="28"/>
      <c r="K118" s="16">
        <f t="shared" si="29"/>
        <v>0</v>
      </c>
      <c r="L118" s="193">
        <f t="shared" si="30"/>
        <v>0</v>
      </c>
      <c r="M118" s="16">
        <f t="shared" si="31"/>
        <v>0</v>
      </c>
      <c r="N118" s="193">
        <f t="shared" si="32"/>
        <v>0</v>
      </c>
      <c r="O118" s="409">
        <f t="shared" si="23"/>
        <v>0</v>
      </c>
      <c r="P118" s="410">
        <f t="shared" si="24"/>
        <v>0</v>
      </c>
      <c r="Q118" s="411">
        <f t="shared" si="25"/>
        <v>0</v>
      </c>
      <c r="R118" s="412">
        <f t="shared" si="26"/>
        <v>0</v>
      </c>
      <c r="S118" s="410">
        <f t="shared" si="27"/>
        <v>0</v>
      </c>
      <c r="T118" s="413">
        <f t="shared" si="28"/>
        <v>0</v>
      </c>
      <c r="U118" s="336">
        <f t="shared" si="33"/>
        <v>0</v>
      </c>
    </row>
    <row r="119" spans="1:21" hidden="1" x14ac:dyDescent="0.3">
      <c r="A119" s="230"/>
      <c r="B119" s="29">
        <v>114</v>
      </c>
      <c r="C119" s="95">
        <f>VLOOKUP(B:B,'Start List Kids'!C:F,2,FALSE)</f>
        <v>0</v>
      </c>
      <c r="D119" s="114">
        <f>VLOOKUP(B:B,'Start List Kids'!C:F,4,FALSE)</f>
        <v>0</v>
      </c>
      <c r="E119" s="12"/>
      <c r="F119" s="30"/>
      <c r="G119" s="12"/>
      <c r="H119" s="28"/>
      <c r="I119" s="12"/>
      <c r="J119" s="28"/>
      <c r="K119" s="16">
        <f t="shared" si="29"/>
        <v>0</v>
      </c>
      <c r="L119" s="193">
        <f t="shared" si="30"/>
        <v>0</v>
      </c>
      <c r="M119" s="16">
        <f t="shared" si="31"/>
        <v>0</v>
      </c>
      <c r="N119" s="193">
        <f t="shared" si="32"/>
        <v>0</v>
      </c>
      <c r="O119" s="409">
        <f t="shared" si="23"/>
        <v>0</v>
      </c>
      <c r="P119" s="410">
        <f t="shared" si="24"/>
        <v>0</v>
      </c>
      <c r="Q119" s="411">
        <f t="shared" si="25"/>
        <v>0</v>
      </c>
      <c r="R119" s="412">
        <f t="shared" si="26"/>
        <v>0</v>
      </c>
      <c r="S119" s="410">
        <f t="shared" si="27"/>
        <v>0</v>
      </c>
      <c r="T119" s="413">
        <f t="shared" si="28"/>
        <v>0</v>
      </c>
      <c r="U119" s="336">
        <f t="shared" si="33"/>
        <v>0</v>
      </c>
    </row>
    <row r="120" spans="1:21" hidden="1" x14ac:dyDescent="0.3">
      <c r="A120" s="230"/>
      <c r="B120" s="29">
        <v>115</v>
      </c>
      <c r="C120" s="95">
        <f>VLOOKUP(B:B,'Start List Kids'!C:F,2,FALSE)</f>
        <v>0</v>
      </c>
      <c r="D120" s="114">
        <f>VLOOKUP(B:B,'Start List Kids'!C:F,4,FALSE)</f>
        <v>0</v>
      </c>
      <c r="E120" s="12"/>
      <c r="F120" s="30"/>
      <c r="G120" s="12"/>
      <c r="H120" s="28"/>
      <c r="I120" s="12"/>
      <c r="J120" s="28"/>
      <c r="K120" s="16">
        <f t="shared" si="29"/>
        <v>0</v>
      </c>
      <c r="L120" s="193">
        <f t="shared" si="30"/>
        <v>0</v>
      </c>
      <c r="M120" s="16">
        <f t="shared" si="31"/>
        <v>0</v>
      </c>
      <c r="N120" s="193">
        <f t="shared" si="32"/>
        <v>0</v>
      </c>
      <c r="O120" s="409">
        <f t="shared" si="23"/>
        <v>0</v>
      </c>
      <c r="P120" s="410">
        <f t="shared" si="24"/>
        <v>0</v>
      </c>
      <c r="Q120" s="411">
        <f t="shared" si="25"/>
        <v>0</v>
      </c>
      <c r="R120" s="412">
        <f t="shared" si="26"/>
        <v>0</v>
      </c>
      <c r="S120" s="410">
        <f t="shared" si="27"/>
        <v>0</v>
      </c>
      <c r="T120" s="413">
        <f t="shared" si="28"/>
        <v>0</v>
      </c>
      <c r="U120" s="336">
        <f t="shared" si="33"/>
        <v>0</v>
      </c>
    </row>
    <row r="121" spans="1:21" hidden="1" x14ac:dyDescent="0.3">
      <c r="A121" s="230"/>
      <c r="B121" s="29">
        <v>116</v>
      </c>
      <c r="C121" s="95">
        <f>VLOOKUP(B:B,'Start List Kids'!C:F,2,FALSE)</f>
        <v>0</v>
      </c>
      <c r="D121" s="114">
        <f>VLOOKUP(B:B,'Start List Kids'!C:F,4,FALSE)</f>
        <v>0</v>
      </c>
      <c r="E121" s="12"/>
      <c r="F121" s="30"/>
      <c r="G121" s="12"/>
      <c r="H121" s="28"/>
      <c r="I121" s="12"/>
      <c r="J121" s="28"/>
      <c r="K121" s="16">
        <f t="shared" si="29"/>
        <v>0</v>
      </c>
      <c r="L121" s="193">
        <f t="shared" si="30"/>
        <v>0</v>
      </c>
      <c r="M121" s="16">
        <f t="shared" si="31"/>
        <v>0</v>
      </c>
      <c r="N121" s="193">
        <f t="shared" si="32"/>
        <v>0</v>
      </c>
      <c r="O121" s="409">
        <f t="shared" si="23"/>
        <v>0</v>
      </c>
      <c r="P121" s="410">
        <f t="shared" si="24"/>
        <v>0</v>
      </c>
      <c r="Q121" s="411">
        <f t="shared" si="25"/>
        <v>0</v>
      </c>
      <c r="R121" s="412">
        <f t="shared" si="26"/>
        <v>0</v>
      </c>
      <c r="S121" s="410">
        <f t="shared" si="27"/>
        <v>0</v>
      </c>
      <c r="T121" s="413">
        <f t="shared" si="28"/>
        <v>0</v>
      </c>
      <c r="U121" s="336">
        <f t="shared" si="33"/>
        <v>0</v>
      </c>
    </row>
    <row r="122" spans="1:21" hidden="1" x14ac:dyDescent="0.3">
      <c r="A122" s="230"/>
      <c r="B122" s="29">
        <v>117</v>
      </c>
      <c r="C122" s="95">
        <f>VLOOKUP(B:B,'Start List Kids'!C:F,2,FALSE)</f>
        <v>0</v>
      </c>
      <c r="D122" s="114">
        <f>VLOOKUP(B:B,'Start List Kids'!C:F,4,FALSE)</f>
        <v>0</v>
      </c>
      <c r="E122" s="12"/>
      <c r="F122" s="30"/>
      <c r="G122" s="12"/>
      <c r="H122" s="28"/>
      <c r="I122" s="12"/>
      <c r="J122" s="28"/>
      <c r="K122" s="16">
        <f t="shared" si="29"/>
        <v>0</v>
      </c>
      <c r="L122" s="193">
        <f t="shared" si="30"/>
        <v>0</v>
      </c>
      <c r="M122" s="16">
        <f t="shared" si="31"/>
        <v>0</v>
      </c>
      <c r="N122" s="193">
        <f t="shared" si="32"/>
        <v>0</v>
      </c>
      <c r="O122" s="409">
        <f t="shared" si="23"/>
        <v>0</v>
      </c>
      <c r="P122" s="410">
        <f t="shared" si="24"/>
        <v>0</v>
      </c>
      <c r="Q122" s="411">
        <f t="shared" si="25"/>
        <v>0</v>
      </c>
      <c r="R122" s="412">
        <f t="shared" si="26"/>
        <v>0</v>
      </c>
      <c r="S122" s="410">
        <f t="shared" si="27"/>
        <v>0</v>
      </c>
      <c r="T122" s="413">
        <f t="shared" si="28"/>
        <v>0</v>
      </c>
      <c r="U122" s="336">
        <f t="shared" si="33"/>
        <v>0</v>
      </c>
    </row>
    <row r="123" spans="1:21" hidden="1" x14ac:dyDescent="0.3">
      <c r="A123" s="230"/>
      <c r="B123" s="29">
        <v>118</v>
      </c>
      <c r="C123" s="95">
        <f>VLOOKUP(B:B,'Start List Kids'!C:F,2,FALSE)</f>
        <v>0</v>
      </c>
      <c r="D123" s="114">
        <f>VLOOKUP(B:B,'Start List Kids'!C:F,4,FALSE)</f>
        <v>0</v>
      </c>
      <c r="E123" s="12"/>
      <c r="F123" s="30"/>
      <c r="G123" s="12"/>
      <c r="H123" s="28"/>
      <c r="I123" s="12"/>
      <c r="J123" s="28"/>
      <c r="K123" s="16">
        <f t="shared" si="29"/>
        <v>0</v>
      </c>
      <c r="L123" s="193">
        <f t="shared" si="30"/>
        <v>0</v>
      </c>
      <c r="M123" s="16">
        <f t="shared" si="31"/>
        <v>0</v>
      </c>
      <c r="N123" s="193">
        <f t="shared" si="32"/>
        <v>0</v>
      </c>
      <c r="O123" s="409">
        <f t="shared" si="23"/>
        <v>0</v>
      </c>
      <c r="P123" s="410">
        <f t="shared" si="24"/>
        <v>0</v>
      </c>
      <c r="Q123" s="411">
        <f t="shared" si="25"/>
        <v>0</v>
      </c>
      <c r="R123" s="412">
        <f t="shared" si="26"/>
        <v>0</v>
      </c>
      <c r="S123" s="410">
        <f t="shared" si="27"/>
        <v>0</v>
      </c>
      <c r="T123" s="413">
        <f t="shared" si="28"/>
        <v>0</v>
      </c>
      <c r="U123" s="336">
        <f t="shared" si="33"/>
        <v>0</v>
      </c>
    </row>
    <row r="124" spans="1:21" hidden="1" x14ac:dyDescent="0.3">
      <c r="A124" s="230"/>
      <c r="B124" s="29">
        <v>119</v>
      </c>
      <c r="C124" s="95">
        <f>VLOOKUP(B:B,'Start List Kids'!C:F,2,FALSE)</f>
        <v>0</v>
      </c>
      <c r="D124" s="114">
        <f>VLOOKUP(B:B,'Start List Kids'!C:F,4,FALSE)</f>
        <v>0</v>
      </c>
      <c r="E124" s="12"/>
      <c r="F124" s="30"/>
      <c r="G124" s="12"/>
      <c r="H124" s="28"/>
      <c r="I124" s="12"/>
      <c r="J124" s="28"/>
      <c r="K124" s="16">
        <f t="shared" si="29"/>
        <v>0</v>
      </c>
      <c r="L124" s="193">
        <f t="shared" si="30"/>
        <v>0</v>
      </c>
      <c r="M124" s="16">
        <f t="shared" si="31"/>
        <v>0</v>
      </c>
      <c r="N124" s="193">
        <f t="shared" si="32"/>
        <v>0</v>
      </c>
      <c r="O124" s="409">
        <f t="shared" si="23"/>
        <v>0</v>
      </c>
      <c r="P124" s="410">
        <f t="shared" si="24"/>
        <v>0</v>
      </c>
      <c r="Q124" s="411">
        <f t="shared" si="25"/>
        <v>0</v>
      </c>
      <c r="R124" s="412">
        <f t="shared" si="26"/>
        <v>0</v>
      </c>
      <c r="S124" s="410">
        <f t="shared" si="27"/>
        <v>0</v>
      </c>
      <c r="T124" s="413">
        <f t="shared" si="28"/>
        <v>0</v>
      </c>
      <c r="U124" s="336">
        <f t="shared" si="33"/>
        <v>0</v>
      </c>
    </row>
    <row r="125" spans="1:21" hidden="1" x14ac:dyDescent="0.3">
      <c r="A125" s="230"/>
      <c r="B125" s="29">
        <v>120</v>
      </c>
      <c r="C125" s="95">
        <f>VLOOKUP(B:B,'Start List Kids'!C:F,2,FALSE)</f>
        <v>0</v>
      </c>
      <c r="D125" s="114">
        <f>VLOOKUP(B:B,'Start List Kids'!C:F,4,FALSE)</f>
        <v>0</v>
      </c>
      <c r="E125" s="12"/>
      <c r="F125" s="30"/>
      <c r="G125" s="12"/>
      <c r="H125" s="28"/>
      <c r="I125" s="12"/>
      <c r="J125" s="28"/>
      <c r="K125" s="16">
        <f t="shared" si="29"/>
        <v>0</v>
      </c>
      <c r="L125" s="193">
        <f t="shared" si="30"/>
        <v>0</v>
      </c>
      <c r="M125" s="16">
        <f t="shared" si="31"/>
        <v>0</v>
      </c>
      <c r="N125" s="193">
        <f t="shared" si="32"/>
        <v>0</v>
      </c>
      <c r="O125" s="409">
        <f t="shared" si="23"/>
        <v>0</v>
      </c>
      <c r="P125" s="410">
        <f t="shared" si="24"/>
        <v>0</v>
      </c>
      <c r="Q125" s="411">
        <f t="shared" si="25"/>
        <v>0</v>
      </c>
      <c r="R125" s="412">
        <f t="shared" si="26"/>
        <v>0</v>
      </c>
      <c r="S125" s="410">
        <f t="shared" si="27"/>
        <v>0</v>
      </c>
      <c r="T125" s="413">
        <f t="shared" si="28"/>
        <v>0</v>
      </c>
      <c r="U125" s="336">
        <f t="shared" si="33"/>
        <v>0</v>
      </c>
    </row>
    <row r="126" spans="1:21" hidden="1" x14ac:dyDescent="0.3">
      <c r="A126" s="230"/>
      <c r="B126" s="29">
        <v>121</v>
      </c>
      <c r="C126" s="95">
        <f>VLOOKUP(B:B,'Start List Kids'!C:F,2,FALSE)</f>
        <v>0</v>
      </c>
      <c r="D126" s="114">
        <f>VLOOKUP(B:B,'Start List Kids'!C:F,4,FALSE)</f>
        <v>0</v>
      </c>
      <c r="E126" s="12"/>
      <c r="F126" s="30"/>
      <c r="G126" s="12"/>
      <c r="H126" s="28"/>
      <c r="I126" s="12"/>
      <c r="J126" s="28"/>
      <c r="K126" s="16">
        <f t="shared" si="29"/>
        <v>0</v>
      </c>
      <c r="L126" s="193">
        <f t="shared" si="30"/>
        <v>0</v>
      </c>
      <c r="M126" s="16">
        <f t="shared" si="31"/>
        <v>0</v>
      </c>
      <c r="N126" s="193">
        <f t="shared" si="32"/>
        <v>0</v>
      </c>
      <c r="O126" s="409">
        <f t="shared" si="23"/>
        <v>0</v>
      </c>
      <c r="P126" s="410">
        <f t="shared" si="24"/>
        <v>0</v>
      </c>
      <c r="Q126" s="411">
        <f t="shared" si="25"/>
        <v>0</v>
      </c>
      <c r="R126" s="412">
        <f t="shared" si="26"/>
        <v>0</v>
      </c>
      <c r="S126" s="410">
        <f t="shared" si="27"/>
        <v>0</v>
      </c>
      <c r="T126" s="413">
        <f t="shared" si="28"/>
        <v>0</v>
      </c>
      <c r="U126" s="336">
        <f t="shared" si="33"/>
        <v>0</v>
      </c>
    </row>
    <row r="127" spans="1:21" hidden="1" x14ac:dyDescent="0.3">
      <c r="A127" s="230"/>
      <c r="B127" s="29">
        <v>122</v>
      </c>
      <c r="C127" s="95">
        <f>VLOOKUP(B:B,'Start List Kids'!C:F,2,FALSE)</f>
        <v>0</v>
      </c>
      <c r="D127" s="114">
        <f>VLOOKUP(B:B,'Start List Kids'!C:F,4,FALSE)</f>
        <v>0</v>
      </c>
      <c r="E127" s="12"/>
      <c r="F127" s="30"/>
      <c r="G127" s="12"/>
      <c r="H127" s="28"/>
      <c r="I127" s="12"/>
      <c r="J127" s="28"/>
      <c r="K127" s="16">
        <f t="shared" si="29"/>
        <v>0</v>
      </c>
      <c r="L127" s="193">
        <f t="shared" si="30"/>
        <v>0</v>
      </c>
      <c r="M127" s="16">
        <f t="shared" si="31"/>
        <v>0</v>
      </c>
      <c r="N127" s="193">
        <f t="shared" si="32"/>
        <v>0</v>
      </c>
      <c r="O127" s="409">
        <f t="shared" si="23"/>
        <v>0</v>
      </c>
      <c r="P127" s="410">
        <f t="shared" si="24"/>
        <v>0</v>
      </c>
      <c r="Q127" s="411">
        <f t="shared" si="25"/>
        <v>0</v>
      </c>
      <c r="R127" s="412">
        <f t="shared" si="26"/>
        <v>0</v>
      </c>
      <c r="S127" s="410">
        <f t="shared" si="27"/>
        <v>0</v>
      </c>
      <c r="T127" s="413">
        <f t="shared" si="28"/>
        <v>0</v>
      </c>
      <c r="U127" s="336">
        <f t="shared" si="33"/>
        <v>0</v>
      </c>
    </row>
    <row r="128" spans="1:21" hidden="1" x14ac:dyDescent="0.3">
      <c r="A128" s="230"/>
      <c r="B128" s="29">
        <v>123</v>
      </c>
      <c r="C128" s="95">
        <f>VLOOKUP(B:B,'Start List Kids'!C:F,2,FALSE)</f>
        <v>0</v>
      </c>
      <c r="D128" s="114">
        <f>VLOOKUP(B:B,'Start List Kids'!C:F,4,FALSE)</f>
        <v>0</v>
      </c>
      <c r="E128" s="12"/>
      <c r="F128" s="30"/>
      <c r="G128" s="12"/>
      <c r="H128" s="28"/>
      <c r="I128" s="12"/>
      <c r="J128" s="28"/>
      <c r="K128" s="16">
        <f t="shared" si="29"/>
        <v>0</v>
      </c>
      <c r="L128" s="193">
        <f t="shared" si="30"/>
        <v>0</v>
      </c>
      <c r="M128" s="16">
        <f t="shared" si="31"/>
        <v>0</v>
      </c>
      <c r="N128" s="193">
        <f t="shared" si="32"/>
        <v>0</v>
      </c>
      <c r="O128" s="409">
        <f t="shared" si="23"/>
        <v>0</v>
      </c>
      <c r="P128" s="410">
        <f t="shared" si="24"/>
        <v>0</v>
      </c>
      <c r="Q128" s="411">
        <f t="shared" si="25"/>
        <v>0</v>
      </c>
      <c r="R128" s="412">
        <f t="shared" si="26"/>
        <v>0</v>
      </c>
      <c r="S128" s="410">
        <f t="shared" si="27"/>
        <v>0</v>
      </c>
      <c r="T128" s="413">
        <f t="shared" si="28"/>
        <v>0</v>
      </c>
      <c r="U128" s="336">
        <f t="shared" si="33"/>
        <v>0</v>
      </c>
    </row>
    <row r="129" spans="1:21" hidden="1" x14ac:dyDescent="0.3">
      <c r="A129" s="230"/>
      <c r="B129" s="29">
        <v>124</v>
      </c>
      <c r="C129" s="95">
        <f>VLOOKUP(B:B,'Start List Kids'!C:F,2,FALSE)</f>
        <v>0</v>
      </c>
      <c r="D129" s="114">
        <f>VLOOKUP(B:B,'Start List Kids'!C:F,4,FALSE)</f>
        <v>0</v>
      </c>
      <c r="E129" s="12"/>
      <c r="F129" s="30"/>
      <c r="G129" s="12"/>
      <c r="H129" s="28"/>
      <c r="I129" s="12"/>
      <c r="J129" s="28"/>
      <c r="K129" s="16">
        <f t="shared" si="29"/>
        <v>0</v>
      </c>
      <c r="L129" s="193">
        <f t="shared" si="30"/>
        <v>0</v>
      </c>
      <c r="M129" s="16">
        <f t="shared" si="31"/>
        <v>0</v>
      </c>
      <c r="N129" s="193">
        <f t="shared" si="32"/>
        <v>0</v>
      </c>
      <c r="O129" s="409">
        <f t="shared" si="23"/>
        <v>0</v>
      </c>
      <c r="P129" s="410">
        <f t="shared" si="24"/>
        <v>0</v>
      </c>
      <c r="Q129" s="411">
        <f t="shared" si="25"/>
        <v>0</v>
      </c>
      <c r="R129" s="412">
        <f t="shared" si="26"/>
        <v>0</v>
      </c>
      <c r="S129" s="410">
        <f t="shared" si="27"/>
        <v>0</v>
      </c>
      <c r="T129" s="413">
        <f t="shared" si="28"/>
        <v>0</v>
      </c>
      <c r="U129" s="336">
        <f t="shared" si="33"/>
        <v>0</v>
      </c>
    </row>
    <row r="130" spans="1:21" hidden="1" x14ac:dyDescent="0.3">
      <c r="A130" s="230"/>
      <c r="B130" s="29">
        <v>125</v>
      </c>
      <c r="C130" s="95">
        <f>VLOOKUP(B:B,'Start List Kids'!C:F,2,FALSE)</f>
        <v>0</v>
      </c>
      <c r="D130" s="114">
        <f>VLOOKUP(B:B,'Start List Kids'!C:F,4,FALSE)</f>
        <v>0</v>
      </c>
      <c r="E130" s="12"/>
      <c r="F130" s="30"/>
      <c r="G130" s="12"/>
      <c r="H130" s="28"/>
      <c r="I130" s="12"/>
      <c r="J130" s="28"/>
      <c r="K130" s="16">
        <f t="shared" si="29"/>
        <v>0</v>
      </c>
      <c r="L130" s="193">
        <f t="shared" si="30"/>
        <v>0</v>
      </c>
      <c r="M130" s="16">
        <f t="shared" si="31"/>
        <v>0</v>
      </c>
      <c r="N130" s="193">
        <f t="shared" si="32"/>
        <v>0</v>
      </c>
      <c r="O130" s="409">
        <f t="shared" si="23"/>
        <v>0</v>
      </c>
      <c r="P130" s="410">
        <f t="shared" si="24"/>
        <v>0</v>
      </c>
      <c r="Q130" s="411">
        <f t="shared" si="25"/>
        <v>0</v>
      </c>
      <c r="R130" s="412">
        <f t="shared" si="26"/>
        <v>0</v>
      </c>
      <c r="S130" s="410">
        <f t="shared" si="27"/>
        <v>0</v>
      </c>
      <c r="T130" s="413">
        <f t="shared" si="28"/>
        <v>0</v>
      </c>
      <c r="U130" s="336">
        <f t="shared" si="33"/>
        <v>0</v>
      </c>
    </row>
    <row r="131" spans="1:21" hidden="1" x14ac:dyDescent="0.3">
      <c r="A131" s="230"/>
      <c r="B131" s="29">
        <v>126</v>
      </c>
      <c r="C131" s="95">
        <f>VLOOKUP(B:B,'Start List Kids'!C:F,2,FALSE)</f>
        <v>0</v>
      </c>
      <c r="D131" s="114">
        <f>VLOOKUP(B:B,'Start List Kids'!C:F,4,FALSE)</f>
        <v>0</v>
      </c>
      <c r="E131" s="12"/>
      <c r="F131" s="30"/>
      <c r="G131" s="12"/>
      <c r="H131" s="28"/>
      <c r="I131" s="12"/>
      <c r="J131" s="28"/>
      <c r="K131" s="16">
        <f t="shared" si="29"/>
        <v>0</v>
      </c>
      <c r="L131" s="193">
        <f t="shared" si="30"/>
        <v>0</v>
      </c>
      <c r="M131" s="16">
        <f t="shared" si="31"/>
        <v>0</v>
      </c>
      <c r="N131" s="193">
        <f t="shared" si="32"/>
        <v>0</v>
      </c>
      <c r="O131" s="409">
        <f t="shared" si="23"/>
        <v>0</v>
      </c>
      <c r="P131" s="410">
        <f t="shared" si="24"/>
        <v>0</v>
      </c>
      <c r="Q131" s="411">
        <f t="shared" si="25"/>
        <v>0</v>
      </c>
      <c r="R131" s="412">
        <f t="shared" si="26"/>
        <v>0</v>
      </c>
      <c r="S131" s="410">
        <f t="shared" si="27"/>
        <v>0</v>
      </c>
      <c r="T131" s="413">
        <f t="shared" si="28"/>
        <v>0</v>
      </c>
      <c r="U131" s="336">
        <f t="shared" si="33"/>
        <v>0</v>
      </c>
    </row>
    <row r="132" spans="1:21" hidden="1" x14ac:dyDescent="0.3">
      <c r="A132" s="230"/>
      <c r="B132" s="29">
        <v>127</v>
      </c>
      <c r="C132" s="95">
        <f>VLOOKUP(B:B,'Start List Kids'!C:F,2,FALSE)</f>
        <v>0</v>
      </c>
      <c r="D132" s="114">
        <f>VLOOKUP(B:B,'Start List Kids'!C:F,4,FALSE)</f>
        <v>0</v>
      </c>
      <c r="E132" s="12"/>
      <c r="F132" s="30"/>
      <c r="G132" s="12"/>
      <c r="H132" s="28"/>
      <c r="I132" s="12"/>
      <c r="J132" s="28"/>
      <c r="K132" s="16">
        <f t="shared" si="29"/>
        <v>0</v>
      </c>
      <c r="L132" s="193">
        <f t="shared" si="30"/>
        <v>0</v>
      </c>
      <c r="M132" s="16">
        <f t="shared" si="31"/>
        <v>0</v>
      </c>
      <c r="N132" s="193">
        <f t="shared" si="32"/>
        <v>0</v>
      </c>
      <c r="O132" s="409">
        <f t="shared" si="23"/>
        <v>0</v>
      </c>
      <c r="P132" s="410">
        <f t="shared" si="24"/>
        <v>0</v>
      </c>
      <c r="Q132" s="411">
        <f t="shared" si="25"/>
        <v>0</v>
      </c>
      <c r="R132" s="412">
        <f t="shared" si="26"/>
        <v>0</v>
      </c>
      <c r="S132" s="410">
        <f t="shared" si="27"/>
        <v>0</v>
      </c>
      <c r="T132" s="413">
        <f t="shared" si="28"/>
        <v>0</v>
      </c>
      <c r="U132" s="336">
        <f t="shared" si="33"/>
        <v>0</v>
      </c>
    </row>
    <row r="133" spans="1:21" hidden="1" x14ac:dyDescent="0.3">
      <c r="A133" s="230"/>
      <c r="B133" s="29">
        <v>128</v>
      </c>
      <c r="C133" s="95">
        <f>VLOOKUP(B:B,'Start List Kids'!C:F,2,FALSE)</f>
        <v>0</v>
      </c>
      <c r="D133" s="114">
        <f>VLOOKUP(B:B,'Start List Kids'!C:F,4,FALSE)</f>
        <v>0</v>
      </c>
      <c r="E133" s="12"/>
      <c r="F133" s="30"/>
      <c r="G133" s="12"/>
      <c r="H133" s="28"/>
      <c r="I133" s="12"/>
      <c r="J133" s="28"/>
      <c r="K133" s="16">
        <f t="shared" si="29"/>
        <v>0</v>
      </c>
      <c r="L133" s="193">
        <f t="shared" si="30"/>
        <v>0</v>
      </c>
      <c r="M133" s="16">
        <f t="shared" si="31"/>
        <v>0</v>
      </c>
      <c r="N133" s="193">
        <f t="shared" si="32"/>
        <v>0</v>
      </c>
      <c r="O133" s="409">
        <f t="shared" si="23"/>
        <v>0</v>
      </c>
      <c r="P133" s="410">
        <f t="shared" si="24"/>
        <v>0</v>
      </c>
      <c r="Q133" s="411">
        <f t="shared" si="25"/>
        <v>0</v>
      </c>
      <c r="R133" s="412">
        <f t="shared" si="26"/>
        <v>0</v>
      </c>
      <c r="S133" s="410">
        <f t="shared" si="27"/>
        <v>0</v>
      </c>
      <c r="T133" s="413">
        <f t="shared" si="28"/>
        <v>0</v>
      </c>
      <c r="U133" s="336">
        <f t="shared" si="33"/>
        <v>0</v>
      </c>
    </row>
    <row r="134" spans="1:21" hidden="1" x14ac:dyDescent="0.3">
      <c r="A134" s="230"/>
      <c r="B134" s="29">
        <v>129</v>
      </c>
      <c r="C134" s="95">
        <f>VLOOKUP(B:B,'Start List Kids'!C:F,2,FALSE)</f>
        <v>0</v>
      </c>
      <c r="D134" s="114">
        <f>VLOOKUP(B:B,'Start List Kids'!C:F,4,FALSE)</f>
        <v>0</v>
      </c>
      <c r="E134" s="12"/>
      <c r="F134" s="30"/>
      <c r="G134" s="12"/>
      <c r="H134" s="28"/>
      <c r="I134" s="12"/>
      <c r="J134" s="28"/>
      <c r="K134" s="16">
        <f t="shared" si="29"/>
        <v>0</v>
      </c>
      <c r="L134" s="193">
        <f t="shared" si="30"/>
        <v>0</v>
      </c>
      <c r="M134" s="16">
        <f t="shared" si="31"/>
        <v>0</v>
      </c>
      <c r="N134" s="193">
        <f t="shared" si="32"/>
        <v>0</v>
      </c>
      <c r="O134" s="409">
        <f t="shared" si="23"/>
        <v>0</v>
      </c>
      <c r="P134" s="410">
        <f t="shared" si="24"/>
        <v>0</v>
      </c>
      <c r="Q134" s="411">
        <f t="shared" si="25"/>
        <v>0</v>
      </c>
      <c r="R134" s="412">
        <f t="shared" si="26"/>
        <v>0</v>
      </c>
      <c r="S134" s="410">
        <f t="shared" si="27"/>
        <v>0</v>
      </c>
      <c r="T134" s="413">
        <f t="shared" si="28"/>
        <v>0</v>
      </c>
      <c r="U134" s="336">
        <f t="shared" si="33"/>
        <v>0</v>
      </c>
    </row>
    <row r="135" spans="1:21" hidden="1" x14ac:dyDescent="0.3">
      <c r="A135" s="230"/>
      <c r="B135" s="29">
        <v>130</v>
      </c>
      <c r="C135" s="95">
        <f>VLOOKUP(B:B,'Start List Kids'!C:F,2,FALSE)</f>
        <v>0</v>
      </c>
      <c r="D135" s="114">
        <f>VLOOKUP(B:B,'Start List Kids'!C:F,4,FALSE)</f>
        <v>0</v>
      </c>
      <c r="E135" s="12"/>
      <c r="F135" s="30"/>
      <c r="G135" s="12"/>
      <c r="H135" s="28"/>
      <c r="I135" s="12"/>
      <c r="J135" s="28"/>
      <c r="K135" s="16">
        <f t="shared" si="29"/>
        <v>0</v>
      </c>
      <c r="L135" s="193">
        <f t="shared" si="30"/>
        <v>0</v>
      </c>
      <c r="M135" s="16">
        <f t="shared" si="31"/>
        <v>0</v>
      </c>
      <c r="N135" s="193">
        <f t="shared" si="32"/>
        <v>0</v>
      </c>
      <c r="O135" s="409">
        <f t="shared" si="23"/>
        <v>0</v>
      </c>
      <c r="P135" s="410">
        <f t="shared" si="24"/>
        <v>0</v>
      </c>
      <c r="Q135" s="411">
        <f t="shared" si="25"/>
        <v>0</v>
      </c>
      <c r="R135" s="412">
        <f t="shared" si="26"/>
        <v>0</v>
      </c>
      <c r="S135" s="410">
        <f t="shared" si="27"/>
        <v>0</v>
      </c>
      <c r="T135" s="413">
        <f t="shared" si="28"/>
        <v>0</v>
      </c>
      <c r="U135" s="336">
        <f t="shared" si="33"/>
        <v>0</v>
      </c>
    </row>
    <row r="136" spans="1:21" hidden="1" x14ac:dyDescent="0.3">
      <c r="A136" s="230"/>
      <c r="B136" s="29">
        <v>131</v>
      </c>
      <c r="C136" s="95">
        <f>VLOOKUP(B:B,'Start List Kids'!C:F,2,FALSE)</f>
        <v>0</v>
      </c>
      <c r="D136" s="114">
        <f>VLOOKUP(B:B,'Start List Kids'!C:F,4,FALSE)</f>
        <v>0</v>
      </c>
      <c r="E136" s="12"/>
      <c r="F136" s="30"/>
      <c r="G136" s="12"/>
      <c r="H136" s="28"/>
      <c r="I136" s="12"/>
      <c r="J136" s="28"/>
      <c r="K136" s="16">
        <f t="shared" si="29"/>
        <v>0</v>
      </c>
      <c r="L136" s="193">
        <f t="shared" si="30"/>
        <v>0</v>
      </c>
      <c r="M136" s="16">
        <f t="shared" si="31"/>
        <v>0</v>
      </c>
      <c r="N136" s="193">
        <f t="shared" si="32"/>
        <v>0</v>
      </c>
      <c r="O136" s="409">
        <f t="shared" ref="O136:O154" si="34">MAX(E136,G136,I136,K136,M136)</f>
        <v>0</v>
      </c>
      <c r="P136" s="410">
        <f t="shared" ref="P136:P154" si="35">MIN(E136,G136,I136,K136,M136)</f>
        <v>0</v>
      </c>
      <c r="Q136" s="411">
        <f t="shared" ref="Q136:Q154" si="36">(SUM(E136,G136,I136,K136,M136)-O136-P136)/3</f>
        <v>0</v>
      </c>
      <c r="R136" s="412">
        <f t="shared" ref="R136:R154" si="37">MAX(F136,H136,J136,L136,N136)</f>
        <v>0</v>
      </c>
      <c r="S136" s="410">
        <f t="shared" ref="S136:S154" si="38">MIN(F136,H136,J136,L136,N136)</f>
        <v>0</v>
      </c>
      <c r="T136" s="413">
        <f t="shared" ref="T136:T154" si="39">(SUM(F136,H136,J136,L136,N136)-R136-S136)/3</f>
        <v>0</v>
      </c>
      <c r="U136" s="336">
        <f t="shared" si="33"/>
        <v>0</v>
      </c>
    </row>
    <row r="137" spans="1:21" hidden="1" x14ac:dyDescent="0.3">
      <c r="A137" s="230"/>
      <c r="B137" s="29">
        <v>132</v>
      </c>
      <c r="C137" s="95">
        <f>VLOOKUP(B:B,'Start List Kids'!C:F,2,FALSE)</f>
        <v>0</v>
      </c>
      <c r="D137" s="114">
        <f>VLOOKUP(B:B,'Start List Kids'!C:F,4,FALSE)</f>
        <v>0</v>
      </c>
      <c r="E137" s="12"/>
      <c r="F137" s="30"/>
      <c r="G137" s="12"/>
      <c r="H137" s="28"/>
      <c r="I137" s="12"/>
      <c r="J137" s="28"/>
      <c r="K137" s="16">
        <f t="shared" si="29"/>
        <v>0</v>
      </c>
      <c r="L137" s="193">
        <f t="shared" si="30"/>
        <v>0</v>
      </c>
      <c r="M137" s="16">
        <f t="shared" si="31"/>
        <v>0</v>
      </c>
      <c r="N137" s="193">
        <f t="shared" si="32"/>
        <v>0</v>
      </c>
      <c r="O137" s="409">
        <f t="shared" si="34"/>
        <v>0</v>
      </c>
      <c r="P137" s="410">
        <f t="shared" si="35"/>
        <v>0</v>
      </c>
      <c r="Q137" s="411">
        <f t="shared" si="36"/>
        <v>0</v>
      </c>
      <c r="R137" s="412">
        <f t="shared" si="37"/>
        <v>0</v>
      </c>
      <c r="S137" s="410">
        <f t="shared" si="38"/>
        <v>0</v>
      </c>
      <c r="T137" s="413">
        <f t="shared" si="39"/>
        <v>0</v>
      </c>
      <c r="U137" s="336">
        <f t="shared" si="33"/>
        <v>0</v>
      </c>
    </row>
    <row r="138" spans="1:21" hidden="1" x14ac:dyDescent="0.3">
      <c r="A138" s="230"/>
      <c r="B138" s="29">
        <v>133</v>
      </c>
      <c r="C138" s="95">
        <f>VLOOKUP(B:B,'Start List Kids'!C:F,2,FALSE)</f>
        <v>0</v>
      </c>
      <c r="D138" s="114">
        <f>VLOOKUP(B:B,'Start List Kids'!C:F,4,FALSE)</f>
        <v>0</v>
      </c>
      <c r="E138" s="12"/>
      <c r="F138" s="30"/>
      <c r="G138" s="12"/>
      <c r="H138" s="28"/>
      <c r="I138" s="12"/>
      <c r="J138" s="28"/>
      <c r="K138" s="16">
        <f t="shared" si="29"/>
        <v>0</v>
      </c>
      <c r="L138" s="193">
        <f t="shared" si="30"/>
        <v>0</v>
      </c>
      <c r="M138" s="16">
        <f t="shared" si="31"/>
        <v>0</v>
      </c>
      <c r="N138" s="193">
        <f t="shared" si="32"/>
        <v>0</v>
      </c>
      <c r="O138" s="409">
        <f t="shared" si="34"/>
        <v>0</v>
      </c>
      <c r="P138" s="410">
        <f t="shared" si="35"/>
        <v>0</v>
      </c>
      <c r="Q138" s="411">
        <f t="shared" si="36"/>
        <v>0</v>
      </c>
      <c r="R138" s="412">
        <f t="shared" si="37"/>
        <v>0</v>
      </c>
      <c r="S138" s="410">
        <f t="shared" si="38"/>
        <v>0</v>
      </c>
      <c r="T138" s="413">
        <f t="shared" si="39"/>
        <v>0</v>
      </c>
      <c r="U138" s="336">
        <f t="shared" si="33"/>
        <v>0</v>
      </c>
    </row>
    <row r="139" spans="1:21" hidden="1" x14ac:dyDescent="0.3">
      <c r="A139" s="230"/>
      <c r="B139" s="29">
        <v>134</v>
      </c>
      <c r="C139" s="95">
        <f>VLOOKUP(B:B,'Start List Kids'!C:F,2,FALSE)</f>
        <v>0</v>
      </c>
      <c r="D139" s="114">
        <f>VLOOKUP(B:B,'Start List Kids'!C:F,4,FALSE)</f>
        <v>0</v>
      </c>
      <c r="E139" s="12"/>
      <c r="F139" s="30"/>
      <c r="G139" s="12"/>
      <c r="H139" s="28"/>
      <c r="I139" s="12"/>
      <c r="J139" s="28"/>
      <c r="K139" s="16">
        <f t="shared" si="29"/>
        <v>0</v>
      </c>
      <c r="L139" s="193">
        <f t="shared" si="30"/>
        <v>0</v>
      </c>
      <c r="M139" s="16">
        <f t="shared" si="31"/>
        <v>0</v>
      </c>
      <c r="N139" s="193">
        <f t="shared" si="32"/>
        <v>0</v>
      </c>
      <c r="O139" s="409">
        <f t="shared" si="34"/>
        <v>0</v>
      </c>
      <c r="P139" s="410">
        <f t="shared" si="35"/>
        <v>0</v>
      </c>
      <c r="Q139" s="411">
        <f t="shared" si="36"/>
        <v>0</v>
      </c>
      <c r="R139" s="412">
        <f t="shared" si="37"/>
        <v>0</v>
      </c>
      <c r="S139" s="410">
        <f t="shared" si="38"/>
        <v>0</v>
      </c>
      <c r="T139" s="413">
        <f t="shared" si="39"/>
        <v>0</v>
      </c>
      <c r="U139" s="336">
        <f t="shared" si="33"/>
        <v>0</v>
      </c>
    </row>
    <row r="140" spans="1:21" hidden="1" x14ac:dyDescent="0.3">
      <c r="A140" s="230"/>
      <c r="B140" s="29">
        <v>135</v>
      </c>
      <c r="C140" s="95">
        <f>VLOOKUP(B:B,'Start List Kids'!C:F,2,FALSE)</f>
        <v>0</v>
      </c>
      <c r="D140" s="114">
        <f>VLOOKUP(B:B,'Start List Kids'!C:F,4,FALSE)</f>
        <v>0</v>
      </c>
      <c r="E140" s="12"/>
      <c r="F140" s="30"/>
      <c r="G140" s="12"/>
      <c r="H140" s="28"/>
      <c r="I140" s="12"/>
      <c r="J140" s="28"/>
      <c r="K140" s="16">
        <f t="shared" si="29"/>
        <v>0</v>
      </c>
      <c r="L140" s="193">
        <f t="shared" si="30"/>
        <v>0</v>
      </c>
      <c r="M140" s="16">
        <f t="shared" si="31"/>
        <v>0</v>
      </c>
      <c r="N140" s="193">
        <f t="shared" si="32"/>
        <v>0</v>
      </c>
      <c r="O140" s="409">
        <f t="shared" si="34"/>
        <v>0</v>
      </c>
      <c r="P140" s="410">
        <f t="shared" si="35"/>
        <v>0</v>
      </c>
      <c r="Q140" s="411">
        <f t="shared" si="36"/>
        <v>0</v>
      </c>
      <c r="R140" s="412">
        <f t="shared" si="37"/>
        <v>0</v>
      </c>
      <c r="S140" s="410">
        <f t="shared" si="38"/>
        <v>0</v>
      </c>
      <c r="T140" s="413">
        <f t="shared" si="39"/>
        <v>0</v>
      </c>
      <c r="U140" s="336">
        <f t="shared" si="33"/>
        <v>0</v>
      </c>
    </row>
    <row r="141" spans="1:21" hidden="1" x14ac:dyDescent="0.3">
      <c r="A141" s="230"/>
      <c r="B141" s="29">
        <v>136</v>
      </c>
      <c r="C141" s="95">
        <f>VLOOKUP(B:B,'Start List Kids'!C:F,2,FALSE)</f>
        <v>0</v>
      </c>
      <c r="D141" s="114">
        <f>VLOOKUP(B:B,'Start List Kids'!C:F,4,FALSE)</f>
        <v>0</v>
      </c>
      <c r="E141" s="12"/>
      <c r="F141" s="30"/>
      <c r="G141" s="12"/>
      <c r="H141" s="28"/>
      <c r="I141" s="12"/>
      <c r="J141" s="28"/>
      <c r="K141" s="16">
        <f t="shared" si="29"/>
        <v>0</v>
      </c>
      <c r="L141" s="193">
        <f t="shared" si="30"/>
        <v>0</v>
      </c>
      <c r="M141" s="16">
        <f t="shared" si="31"/>
        <v>0</v>
      </c>
      <c r="N141" s="193">
        <f t="shared" si="32"/>
        <v>0</v>
      </c>
      <c r="O141" s="409">
        <f t="shared" si="34"/>
        <v>0</v>
      </c>
      <c r="P141" s="410">
        <f t="shared" si="35"/>
        <v>0</v>
      </c>
      <c r="Q141" s="411">
        <f t="shared" si="36"/>
        <v>0</v>
      </c>
      <c r="R141" s="412">
        <f t="shared" si="37"/>
        <v>0</v>
      </c>
      <c r="S141" s="410">
        <f t="shared" si="38"/>
        <v>0</v>
      </c>
      <c r="T141" s="413">
        <f t="shared" si="39"/>
        <v>0</v>
      </c>
      <c r="U141" s="336">
        <f t="shared" si="33"/>
        <v>0</v>
      </c>
    </row>
    <row r="142" spans="1:21" hidden="1" x14ac:dyDescent="0.3">
      <c r="A142" s="230"/>
      <c r="B142" s="29">
        <v>137</v>
      </c>
      <c r="C142" s="95">
        <f>VLOOKUP(B:B,'Start List Kids'!C:F,2,FALSE)</f>
        <v>0</v>
      </c>
      <c r="D142" s="114">
        <f>VLOOKUP(B:B,'Start List Kids'!C:F,4,FALSE)</f>
        <v>0</v>
      </c>
      <c r="E142" s="12"/>
      <c r="F142" s="30"/>
      <c r="G142" s="12"/>
      <c r="H142" s="28"/>
      <c r="I142" s="12"/>
      <c r="J142" s="28"/>
      <c r="K142" s="16">
        <f t="shared" si="29"/>
        <v>0</v>
      </c>
      <c r="L142" s="193">
        <f t="shared" si="30"/>
        <v>0</v>
      </c>
      <c r="M142" s="16">
        <f t="shared" si="31"/>
        <v>0</v>
      </c>
      <c r="N142" s="193">
        <f t="shared" si="32"/>
        <v>0</v>
      </c>
      <c r="O142" s="409">
        <f t="shared" si="34"/>
        <v>0</v>
      </c>
      <c r="P142" s="410">
        <f t="shared" si="35"/>
        <v>0</v>
      </c>
      <c r="Q142" s="411">
        <f t="shared" si="36"/>
        <v>0</v>
      </c>
      <c r="R142" s="412">
        <f t="shared" si="37"/>
        <v>0</v>
      </c>
      <c r="S142" s="410">
        <f t="shared" si="38"/>
        <v>0</v>
      </c>
      <c r="T142" s="413">
        <f t="shared" si="39"/>
        <v>0</v>
      </c>
      <c r="U142" s="336">
        <f t="shared" si="33"/>
        <v>0</v>
      </c>
    </row>
    <row r="143" spans="1:21" hidden="1" x14ac:dyDescent="0.3">
      <c r="A143" s="230"/>
      <c r="B143" s="29">
        <v>138</v>
      </c>
      <c r="C143" s="95">
        <f>VLOOKUP(B:B,'Start List Kids'!C:F,2,FALSE)</f>
        <v>0</v>
      </c>
      <c r="D143" s="114">
        <f>VLOOKUP(B:B,'Start List Kids'!C:F,4,FALSE)</f>
        <v>0</v>
      </c>
      <c r="E143" s="12"/>
      <c r="F143" s="30"/>
      <c r="G143" s="12"/>
      <c r="H143" s="28"/>
      <c r="I143" s="12"/>
      <c r="J143" s="28"/>
      <c r="K143" s="16">
        <f t="shared" si="29"/>
        <v>0</v>
      </c>
      <c r="L143" s="193">
        <f t="shared" si="30"/>
        <v>0</v>
      </c>
      <c r="M143" s="16">
        <f t="shared" si="31"/>
        <v>0</v>
      </c>
      <c r="N143" s="193">
        <f t="shared" si="32"/>
        <v>0</v>
      </c>
      <c r="O143" s="409">
        <f t="shared" si="34"/>
        <v>0</v>
      </c>
      <c r="P143" s="410">
        <f t="shared" si="35"/>
        <v>0</v>
      </c>
      <c r="Q143" s="411">
        <f t="shared" si="36"/>
        <v>0</v>
      </c>
      <c r="R143" s="412">
        <f t="shared" si="37"/>
        <v>0</v>
      </c>
      <c r="S143" s="410">
        <f t="shared" si="38"/>
        <v>0</v>
      </c>
      <c r="T143" s="413">
        <f t="shared" si="39"/>
        <v>0</v>
      </c>
      <c r="U143" s="336">
        <f t="shared" si="33"/>
        <v>0</v>
      </c>
    </row>
    <row r="144" spans="1:21" hidden="1" x14ac:dyDescent="0.3">
      <c r="A144" s="230"/>
      <c r="B144" s="29">
        <v>139</v>
      </c>
      <c r="C144" s="95">
        <f>VLOOKUP(B:B,'Start List Kids'!C:F,2,FALSE)</f>
        <v>0</v>
      </c>
      <c r="D144" s="114">
        <f>VLOOKUP(B:B,'Start List Kids'!C:F,4,FALSE)</f>
        <v>0</v>
      </c>
      <c r="E144" s="12"/>
      <c r="F144" s="30"/>
      <c r="G144" s="12"/>
      <c r="H144" s="28"/>
      <c r="I144" s="12"/>
      <c r="J144" s="28"/>
      <c r="K144" s="16">
        <f t="shared" si="29"/>
        <v>0</v>
      </c>
      <c r="L144" s="193">
        <f t="shared" si="30"/>
        <v>0</v>
      </c>
      <c r="M144" s="16">
        <f t="shared" si="31"/>
        <v>0</v>
      </c>
      <c r="N144" s="193">
        <f t="shared" si="32"/>
        <v>0</v>
      </c>
      <c r="O144" s="409">
        <f t="shared" si="34"/>
        <v>0</v>
      </c>
      <c r="P144" s="410">
        <f t="shared" si="35"/>
        <v>0</v>
      </c>
      <c r="Q144" s="411">
        <f t="shared" si="36"/>
        <v>0</v>
      </c>
      <c r="R144" s="412">
        <f t="shared" si="37"/>
        <v>0</v>
      </c>
      <c r="S144" s="410">
        <f t="shared" si="38"/>
        <v>0</v>
      </c>
      <c r="T144" s="413">
        <f t="shared" si="39"/>
        <v>0</v>
      </c>
      <c r="U144" s="336">
        <f t="shared" si="33"/>
        <v>0</v>
      </c>
    </row>
    <row r="145" spans="1:21" hidden="1" x14ac:dyDescent="0.3">
      <c r="A145" s="230"/>
      <c r="B145" s="29">
        <v>140</v>
      </c>
      <c r="C145" s="95">
        <f>VLOOKUP(B:B,'Start List Kids'!C:F,2,FALSE)</f>
        <v>0</v>
      </c>
      <c r="D145" s="114">
        <f>VLOOKUP(B:B,'Start List Kids'!C:F,4,FALSE)</f>
        <v>0</v>
      </c>
      <c r="E145" s="12"/>
      <c r="F145" s="30"/>
      <c r="G145" s="12"/>
      <c r="H145" s="28"/>
      <c r="I145" s="12"/>
      <c r="J145" s="28"/>
      <c r="K145" s="16">
        <f t="shared" si="29"/>
        <v>0</v>
      </c>
      <c r="L145" s="193">
        <f t="shared" si="30"/>
        <v>0</v>
      </c>
      <c r="M145" s="16">
        <f t="shared" si="31"/>
        <v>0</v>
      </c>
      <c r="N145" s="193">
        <f t="shared" si="32"/>
        <v>0</v>
      </c>
      <c r="O145" s="409">
        <f t="shared" si="34"/>
        <v>0</v>
      </c>
      <c r="P145" s="410">
        <f t="shared" si="35"/>
        <v>0</v>
      </c>
      <c r="Q145" s="411">
        <f t="shared" si="36"/>
        <v>0</v>
      </c>
      <c r="R145" s="412">
        <f t="shared" si="37"/>
        <v>0</v>
      </c>
      <c r="S145" s="410">
        <f t="shared" si="38"/>
        <v>0</v>
      </c>
      <c r="T145" s="413">
        <f t="shared" si="39"/>
        <v>0</v>
      </c>
      <c r="U145" s="336">
        <f t="shared" si="33"/>
        <v>0</v>
      </c>
    </row>
    <row r="146" spans="1:21" hidden="1" x14ac:dyDescent="0.3">
      <c r="A146" s="230"/>
      <c r="B146" s="29">
        <v>141</v>
      </c>
      <c r="C146" s="95">
        <f>VLOOKUP(B:B,'Start List Kids'!C:F,2,FALSE)</f>
        <v>0</v>
      </c>
      <c r="D146" s="114">
        <f>VLOOKUP(B:B,'Start List Kids'!C:F,4,FALSE)</f>
        <v>0</v>
      </c>
      <c r="E146" s="12"/>
      <c r="F146" s="30"/>
      <c r="G146" s="12"/>
      <c r="H146" s="28"/>
      <c r="I146" s="12"/>
      <c r="J146" s="28"/>
      <c r="K146" s="16">
        <f t="shared" si="29"/>
        <v>0</v>
      </c>
      <c r="L146" s="193">
        <f t="shared" si="30"/>
        <v>0</v>
      </c>
      <c r="M146" s="16">
        <f t="shared" si="31"/>
        <v>0</v>
      </c>
      <c r="N146" s="193">
        <f t="shared" si="32"/>
        <v>0</v>
      </c>
      <c r="O146" s="409">
        <f t="shared" si="34"/>
        <v>0</v>
      </c>
      <c r="P146" s="410">
        <f t="shared" si="35"/>
        <v>0</v>
      </c>
      <c r="Q146" s="411">
        <f t="shared" si="36"/>
        <v>0</v>
      </c>
      <c r="R146" s="412">
        <f t="shared" si="37"/>
        <v>0</v>
      </c>
      <c r="S146" s="410">
        <f t="shared" si="38"/>
        <v>0</v>
      </c>
      <c r="T146" s="413">
        <f t="shared" si="39"/>
        <v>0</v>
      </c>
      <c r="U146" s="336">
        <f t="shared" si="33"/>
        <v>0</v>
      </c>
    </row>
    <row r="147" spans="1:21" hidden="1" x14ac:dyDescent="0.3">
      <c r="A147" s="230"/>
      <c r="B147" s="29">
        <v>142</v>
      </c>
      <c r="C147" s="95">
        <f>VLOOKUP(B:B,'Start List Kids'!C:F,2,FALSE)</f>
        <v>0</v>
      </c>
      <c r="D147" s="114">
        <f>VLOOKUP(B:B,'Start List Kids'!C:F,4,FALSE)</f>
        <v>0</v>
      </c>
      <c r="E147" s="12"/>
      <c r="F147" s="30"/>
      <c r="G147" s="12"/>
      <c r="H147" s="28"/>
      <c r="I147" s="12"/>
      <c r="J147" s="28"/>
      <c r="K147" s="16">
        <f t="shared" si="29"/>
        <v>0</v>
      </c>
      <c r="L147" s="193">
        <f t="shared" si="30"/>
        <v>0</v>
      </c>
      <c r="M147" s="16">
        <f t="shared" si="31"/>
        <v>0</v>
      </c>
      <c r="N147" s="193">
        <f t="shared" si="32"/>
        <v>0</v>
      </c>
      <c r="O147" s="409">
        <f t="shared" si="34"/>
        <v>0</v>
      </c>
      <c r="P147" s="410">
        <f t="shared" si="35"/>
        <v>0</v>
      </c>
      <c r="Q147" s="411">
        <f t="shared" si="36"/>
        <v>0</v>
      </c>
      <c r="R147" s="412">
        <f t="shared" si="37"/>
        <v>0</v>
      </c>
      <c r="S147" s="410">
        <f t="shared" si="38"/>
        <v>0</v>
      </c>
      <c r="T147" s="413">
        <f t="shared" si="39"/>
        <v>0</v>
      </c>
      <c r="U147" s="336">
        <f t="shared" si="33"/>
        <v>0</v>
      </c>
    </row>
    <row r="148" spans="1:21" hidden="1" x14ac:dyDescent="0.3">
      <c r="A148" s="230"/>
      <c r="B148" s="29">
        <v>143</v>
      </c>
      <c r="C148" s="95">
        <f>VLOOKUP(B:B,'Start List Kids'!C:F,2,FALSE)</f>
        <v>0</v>
      </c>
      <c r="D148" s="114">
        <f>VLOOKUP(B:B,'Start List Kids'!C:F,4,FALSE)</f>
        <v>0</v>
      </c>
      <c r="E148" s="12"/>
      <c r="F148" s="30"/>
      <c r="G148" s="12"/>
      <c r="H148" s="28"/>
      <c r="I148" s="12"/>
      <c r="J148" s="28"/>
      <c r="K148" s="16">
        <f t="shared" si="29"/>
        <v>0</v>
      </c>
      <c r="L148" s="193">
        <f t="shared" si="30"/>
        <v>0</v>
      </c>
      <c r="M148" s="16">
        <f t="shared" si="31"/>
        <v>0</v>
      </c>
      <c r="N148" s="193">
        <f t="shared" si="32"/>
        <v>0</v>
      </c>
      <c r="O148" s="409">
        <f t="shared" si="34"/>
        <v>0</v>
      </c>
      <c r="P148" s="410">
        <f t="shared" si="35"/>
        <v>0</v>
      </c>
      <c r="Q148" s="411">
        <f t="shared" si="36"/>
        <v>0</v>
      </c>
      <c r="R148" s="412">
        <f t="shared" si="37"/>
        <v>0</v>
      </c>
      <c r="S148" s="410">
        <f t="shared" si="38"/>
        <v>0</v>
      </c>
      <c r="T148" s="413">
        <f t="shared" si="39"/>
        <v>0</v>
      </c>
      <c r="U148" s="336">
        <f t="shared" si="33"/>
        <v>0</v>
      </c>
    </row>
    <row r="149" spans="1:21" hidden="1" x14ac:dyDescent="0.3">
      <c r="A149" s="230"/>
      <c r="B149" s="29">
        <v>144</v>
      </c>
      <c r="C149" s="95">
        <f>VLOOKUP(B:B,'Start List Kids'!C:F,2,FALSE)</f>
        <v>0</v>
      </c>
      <c r="D149" s="114">
        <f>VLOOKUP(B:B,'Start List Kids'!C:F,4,FALSE)</f>
        <v>0</v>
      </c>
      <c r="E149" s="12"/>
      <c r="F149" s="30"/>
      <c r="G149" s="12"/>
      <c r="H149" s="28"/>
      <c r="I149" s="12"/>
      <c r="J149" s="28"/>
      <c r="K149" s="16">
        <f t="shared" si="29"/>
        <v>0</v>
      </c>
      <c r="L149" s="193">
        <f t="shared" si="30"/>
        <v>0</v>
      </c>
      <c r="M149" s="16">
        <f t="shared" si="31"/>
        <v>0</v>
      </c>
      <c r="N149" s="193">
        <f t="shared" si="32"/>
        <v>0</v>
      </c>
      <c r="O149" s="409">
        <f t="shared" si="34"/>
        <v>0</v>
      </c>
      <c r="P149" s="410">
        <f t="shared" si="35"/>
        <v>0</v>
      </c>
      <c r="Q149" s="411">
        <f t="shared" si="36"/>
        <v>0</v>
      </c>
      <c r="R149" s="412">
        <f t="shared" si="37"/>
        <v>0</v>
      </c>
      <c r="S149" s="410">
        <f t="shared" si="38"/>
        <v>0</v>
      </c>
      <c r="T149" s="413">
        <f t="shared" si="39"/>
        <v>0</v>
      </c>
      <c r="U149" s="336">
        <f t="shared" si="33"/>
        <v>0</v>
      </c>
    </row>
    <row r="150" spans="1:21" hidden="1" x14ac:dyDescent="0.3">
      <c r="A150" s="230"/>
      <c r="B150" s="29">
        <v>145</v>
      </c>
      <c r="C150" s="95">
        <f>VLOOKUP(B:B,'Start List Kids'!C:F,2,FALSE)</f>
        <v>0</v>
      </c>
      <c r="D150" s="114">
        <f>VLOOKUP(B:B,'Start List Kids'!C:F,4,FALSE)</f>
        <v>0</v>
      </c>
      <c r="E150" s="12"/>
      <c r="F150" s="30"/>
      <c r="G150" s="12"/>
      <c r="H150" s="28"/>
      <c r="I150" s="12"/>
      <c r="J150" s="28"/>
      <c r="K150" s="16">
        <f t="shared" si="29"/>
        <v>0</v>
      </c>
      <c r="L150" s="193">
        <f t="shared" si="30"/>
        <v>0</v>
      </c>
      <c r="M150" s="16">
        <f t="shared" si="31"/>
        <v>0</v>
      </c>
      <c r="N150" s="193">
        <f t="shared" si="32"/>
        <v>0</v>
      </c>
      <c r="O150" s="409">
        <f t="shared" si="34"/>
        <v>0</v>
      </c>
      <c r="P150" s="410">
        <f t="shared" si="35"/>
        <v>0</v>
      </c>
      <c r="Q150" s="411">
        <f t="shared" si="36"/>
        <v>0</v>
      </c>
      <c r="R150" s="412">
        <f t="shared" si="37"/>
        <v>0</v>
      </c>
      <c r="S150" s="410">
        <f t="shared" si="38"/>
        <v>0</v>
      </c>
      <c r="T150" s="413">
        <f t="shared" si="39"/>
        <v>0</v>
      </c>
      <c r="U150" s="336">
        <f t="shared" si="33"/>
        <v>0</v>
      </c>
    </row>
    <row r="151" spans="1:21" hidden="1" x14ac:dyDescent="0.3">
      <c r="A151" s="230"/>
      <c r="B151" s="29">
        <v>146</v>
      </c>
      <c r="C151" s="95">
        <f>VLOOKUP(B:B,'Start List Kids'!C:F,2,FALSE)</f>
        <v>0</v>
      </c>
      <c r="D151" s="114">
        <f>VLOOKUP(B:B,'Start List Kids'!C:F,4,FALSE)</f>
        <v>0</v>
      </c>
      <c r="E151" s="12"/>
      <c r="F151" s="30"/>
      <c r="G151" s="12"/>
      <c r="H151" s="28"/>
      <c r="I151" s="12"/>
      <c r="J151" s="28"/>
      <c r="K151" s="16">
        <f t="shared" si="29"/>
        <v>0</v>
      </c>
      <c r="L151" s="193">
        <f t="shared" si="30"/>
        <v>0</v>
      </c>
      <c r="M151" s="16">
        <f t="shared" si="31"/>
        <v>0</v>
      </c>
      <c r="N151" s="193">
        <f t="shared" si="32"/>
        <v>0</v>
      </c>
      <c r="O151" s="409">
        <f t="shared" si="34"/>
        <v>0</v>
      </c>
      <c r="P151" s="410">
        <f t="shared" si="35"/>
        <v>0</v>
      </c>
      <c r="Q151" s="411">
        <f t="shared" si="36"/>
        <v>0</v>
      </c>
      <c r="R151" s="412">
        <f t="shared" si="37"/>
        <v>0</v>
      </c>
      <c r="S151" s="410">
        <f t="shared" si="38"/>
        <v>0</v>
      </c>
      <c r="T151" s="413">
        <f t="shared" si="39"/>
        <v>0</v>
      </c>
      <c r="U151" s="336">
        <f t="shared" si="33"/>
        <v>0</v>
      </c>
    </row>
    <row r="152" spans="1:21" hidden="1" x14ac:dyDescent="0.3">
      <c r="A152" s="230"/>
      <c r="B152" s="29">
        <v>147</v>
      </c>
      <c r="C152" s="95">
        <f>VLOOKUP(B:B,'Start List Kids'!C:F,2,FALSE)</f>
        <v>0</v>
      </c>
      <c r="D152" s="114">
        <f>VLOOKUP(B:B,'Start List Kids'!C:F,4,FALSE)</f>
        <v>0</v>
      </c>
      <c r="E152" s="12"/>
      <c r="F152" s="30"/>
      <c r="G152" s="12"/>
      <c r="H152" s="28"/>
      <c r="I152" s="12"/>
      <c r="J152" s="28"/>
      <c r="K152" s="16">
        <f t="shared" si="29"/>
        <v>0</v>
      </c>
      <c r="L152" s="193">
        <f t="shared" si="30"/>
        <v>0</v>
      </c>
      <c r="M152" s="16">
        <f t="shared" si="31"/>
        <v>0</v>
      </c>
      <c r="N152" s="193">
        <f t="shared" si="32"/>
        <v>0</v>
      </c>
      <c r="O152" s="409">
        <f t="shared" si="34"/>
        <v>0</v>
      </c>
      <c r="P152" s="410">
        <f t="shared" si="35"/>
        <v>0</v>
      </c>
      <c r="Q152" s="411">
        <f t="shared" si="36"/>
        <v>0</v>
      </c>
      <c r="R152" s="412">
        <f t="shared" si="37"/>
        <v>0</v>
      </c>
      <c r="S152" s="410">
        <f t="shared" si="38"/>
        <v>0</v>
      </c>
      <c r="T152" s="413">
        <f t="shared" si="39"/>
        <v>0</v>
      </c>
      <c r="U152" s="336">
        <f t="shared" si="33"/>
        <v>0</v>
      </c>
    </row>
    <row r="153" spans="1:21" hidden="1" x14ac:dyDescent="0.3">
      <c r="A153" s="230"/>
      <c r="B153" s="29">
        <v>148</v>
      </c>
      <c r="C153" s="95">
        <f>VLOOKUP(B:B,'Start List Kids'!C:F,2,FALSE)</f>
        <v>0</v>
      </c>
      <c r="D153" s="114">
        <f>VLOOKUP(B:B,'Start List Kids'!C:F,4,FALSE)</f>
        <v>0</v>
      </c>
      <c r="E153" s="12"/>
      <c r="F153" s="30"/>
      <c r="G153" s="12"/>
      <c r="H153" s="28"/>
      <c r="I153" s="12"/>
      <c r="J153" s="28"/>
      <c r="K153" s="16">
        <f t="shared" si="29"/>
        <v>0</v>
      </c>
      <c r="L153" s="193">
        <f t="shared" si="30"/>
        <v>0</v>
      </c>
      <c r="M153" s="16">
        <f t="shared" si="31"/>
        <v>0</v>
      </c>
      <c r="N153" s="193">
        <f t="shared" si="32"/>
        <v>0</v>
      </c>
      <c r="O153" s="409">
        <f t="shared" si="34"/>
        <v>0</v>
      </c>
      <c r="P153" s="410">
        <f t="shared" si="35"/>
        <v>0</v>
      </c>
      <c r="Q153" s="411">
        <f t="shared" si="36"/>
        <v>0</v>
      </c>
      <c r="R153" s="412">
        <f t="shared" si="37"/>
        <v>0</v>
      </c>
      <c r="S153" s="410">
        <f t="shared" si="38"/>
        <v>0</v>
      </c>
      <c r="T153" s="413">
        <f t="shared" si="39"/>
        <v>0</v>
      </c>
      <c r="U153" s="336">
        <f t="shared" si="33"/>
        <v>0</v>
      </c>
    </row>
    <row r="154" spans="1:21" hidden="1" x14ac:dyDescent="0.3">
      <c r="A154" s="230"/>
      <c r="B154" s="29">
        <v>149</v>
      </c>
      <c r="C154" s="95">
        <f>VLOOKUP(B:B,'Start List Kids'!C:F,2,FALSE)</f>
        <v>0</v>
      </c>
      <c r="D154" s="114">
        <f>VLOOKUP(B:B,'Start List Kids'!C:F,4,FALSE)</f>
        <v>0</v>
      </c>
      <c r="E154" s="12"/>
      <c r="F154" s="30"/>
      <c r="G154" s="12"/>
      <c r="H154" s="28"/>
      <c r="I154" s="12"/>
      <c r="J154" s="28"/>
      <c r="K154" s="16">
        <f t="shared" si="29"/>
        <v>0</v>
      </c>
      <c r="L154" s="193">
        <f t="shared" si="30"/>
        <v>0</v>
      </c>
      <c r="M154" s="16">
        <f t="shared" si="31"/>
        <v>0</v>
      </c>
      <c r="N154" s="193">
        <f t="shared" si="32"/>
        <v>0</v>
      </c>
      <c r="O154" s="409">
        <f t="shared" si="34"/>
        <v>0</v>
      </c>
      <c r="P154" s="410">
        <f t="shared" si="35"/>
        <v>0</v>
      </c>
      <c r="Q154" s="411">
        <f t="shared" si="36"/>
        <v>0</v>
      </c>
      <c r="R154" s="412">
        <f t="shared" si="37"/>
        <v>0</v>
      </c>
      <c r="S154" s="410">
        <f t="shared" si="38"/>
        <v>0</v>
      </c>
      <c r="T154" s="413">
        <f t="shared" si="39"/>
        <v>0</v>
      </c>
      <c r="U154" s="336">
        <f t="shared" si="33"/>
        <v>0</v>
      </c>
    </row>
  </sheetData>
  <sheetProtection algorithmName="SHA-512" hashValue="MQACKr5bWHdZc2onNYkHXJL55HcfizY3XM5i2NyXJ+S3twHB/65ymjzD4lw8tqJcUZO3SybS4bIVl4mPV8Y+ww==" saltValue="Eg2FQOerCStWSA7QyG03Zw==" spinCount="100000" sheet="1" objects="1" scenarios="1"/>
  <mergeCells count="12">
    <mergeCell ref="A4:A5"/>
    <mergeCell ref="O4:Q4"/>
    <mergeCell ref="R4:T4"/>
    <mergeCell ref="E3:N3"/>
    <mergeCell ref="I4:J4"/>
    <mergeCell ref="K4:L4"/>
    <mergeCell ref="M4:N4"/>
    <mergeCell ref="B4:B5"/>
    <mergeCell ref="C4:C5"/>
    <mergeCell ref="D4:D5"/>
    <mergeCell ref="E4:F4"/>
    <mergeCell ref="G4:H4"/>
  </mergeCells>
  <conditionalFormatting sqref="C6:D154">
    <cfRule type="expression" dxfId="13" priority="1">
      <formula>$H6="x"</formula>
    </cfRule>
  </conditionalFormatting>
  <pageMargins left="0.25" right="0.25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DC4C-3F41-47B7-83CD-024555BF0926}">
  <sheetPr codeName="Sheet9">
    <tabColor rgb="FFFFFF00"/>
    <pageSetUpPr fitToPage="1"/>
  </sheetPr>
  <dimension ref="A1:CY154"/>
  <sheetViews>
    <sheetView zoomScale="90" zoomScaleNormal="90" workbookViewId="0">
      <pane ySplit="5" topLeftCell="A16" activePane="bottomLeft" state="frozen"/>
      <selection pane="bottomLeft" activeCell="O160" sqref="O160"/>
    </sheetView>
  </sheetViews>
  <sheetFormatPr baseColWidth="10" defaultColWidth="11.54296875" defaultRowHeight="18" x14ac:dyDescent="0.35"/>
  <cols>
    <col min="1" max="1" width="5.26953125" style="26" customWidth="1"/>
    <col min="2" max="2" width="6.7265625" style="26" customWidth="1"/>
    <col min="3" max="3" width="25.453125" style="40" customWidth="1"/>
    <col min="4" max="4" width="7.1796875" style="40" customWidth="1"/>
    <col min="5" max="6" width="5.453125" style="41" customWidth="1"/>
    <col min="7" max="8" width="5.54296875" style="41" customWidth="1"/>
    <col min="9" max="16" width="5.453125" style="41" customWidth="1"/>
    <col min="17" max="24" width="6.7265625" style="41" customWidth="1"/>
    <col min="25" max="36" width="7.1796875" style="41" customWidth="1"/>
    <col min="37" max="48" width="7.453125" style="42" customWidth="1"/>
    <col min="49" max="55" width="9.54296875" style="42" customWidth="1"/>
    <col min="56" max="56" width="13" style="332" customWidth="1"/>
    <col min="57" max="57" width="3.81640625" style="26" customWidth="1"/>
    <col min="58" max="58" width="13.453125" style="40" customWidth="1"/>
    <col min="59" max="16384" width="11.54296875" style="40"/>
  </cols>
  <sheetData>
    <row r="1" spans="1:103" s="122" customFormat="1" ht="20" x14ac:dyDescent="0.35">
      <c r="B1" s="898" t="s">
        <v>280</v>
      </c>
      <c r="C1" s="898"/>
      <c r="D1" s="898"/>
      <c r="E1" s="898"/>
      <c r="F1" s="898"/>
      <c r="G1" s="898"/>
      <c r="H1" s="898"/>
      <c r="I1" s="898"/>
      <c r="J1" s="898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331"/>
      <c r="BE1" s="100"/>
    </row>
    <row r="2" spans="1:103" ht="18.5" thickBot="1" x14ac:dyDescent="0.4">
      <c r="C2" s="674"/>
    </row>
    <row r="3" spans="1:103" s="3" customFormat="1" ht="16.5" customHeight="1" x14ac:dyDescent="0.35">
      <c r="A3" s="747" t="s">
        <v>0</v>
      </c>
      <c r="B3" s="755" t="s">
        <v>10</v>
      </c>
      <c r="C3" s="745" t="s">
        <v>1</v>
      </c>
      <c r="D3" s="757" t="s">
        <v>2</v>
      </c>
      <c r="E3" s="820" t="s">
        <v>62</v>
      </c>
      <c r="F3" s="897"/>
      <c r="G3" s="897"/>
      <c r="H3" s="821"/>
      <c r="I3" s="897" t="s">
        <v>63</v>
      </c>
      <c r="J3" s="897"/>
      <c r="K3" s="897"/>
      <c r="L3" s="821"/>
      <c r="M3" s="820" t="s">
        <v>64</v>
      </c>
      <c r="N3" s="897"/>
      <c r="O3" s="897"/>
      <c r="P3" s="821"/>
      <c r="Q3" s="876" t="s">
        <v>106</v>
      </c>
      <c r="R3" s="877"/>
      <c r="S3" s="877"/>
      <c r="T3" s="878"/>
      <c r="U3" s="876" t="s">
        <v>105</v>
      </c>
      <c r="V3" s="877"/>
      <c r="W3" s="877"/>
      <c r="X3" s="878"/>
      <c r="Y3" s="888" t="s">
        <v>113</v>
      </c>
      <c r="Z3" s="889"/>
      <c r="AA3" s="890"/>
      <c r="AB3" s="888" t="s">
        <v>116</v>
      </c>
      <c r="AC3" s="889"/>
      <c r="AD3" s="890"/>
      <c r="AE3" s="888" t="s">
        <v>114</v>
      </c>
      <c r="AF3" s="889"/>
      <c r="AG3" s="890"/>
      <c r="AH3" s="888" t="s">
        <v>115</v>
      </c>
      <c r="AI3" s="889"/>
      <c r="AJ3" s="890"/>
      <c r="AK3" s="834" t="s">
        <v>50</v>
      </c>
      <c r="AL3" s="835"/>
      <c r="AM3" s="835"/>
      <c r="AN3" s="862"/>
      <c r="AO3" s="834" t="s">
        <v>256</v>
      </c>
      <c r="AP3" s="835"/>
      <c r="AQ3" s="835"/>
      <c r="AR3" s="862"/>
      <c r="AS3" s="835" t="s">
        <v>257</v>
      </c>
      <c r="AT3" s="835"/>
      <c r="AU3" s="835"/>
      <c r="AV3" s="862"/>
      <c r="AW3" s="881" t="s">
        <v>56</v>
      </c>
      <c r="AX3" s="874" t="s">
        <v>176</v>
      </c>
      <c r="AY3" s="865" t="s">
        <v>268</v>
      </c>
      <c r="AZ3" s="866"/>
      <c r="BA3" s="866"/>
      <c r="BB3" s="866"/>
      <c r="BC3" s="867"/>
      <c r="BD3" s="886" t="s">
        <v>117</v>
      </c>
      <c r="BE3" s="879" t="s">
        <v>48</v>
      </c>
    </row>
    <row r="4" spans="1:103" s="3" customFormat="1" ht="30" customHeight="1" thickBot="1" x14ac:dyDescent="0.4">
      <c r="A4" s="748"/>
      <c r="B4" s="756"/>
      <c r="C4" s="746"/>
      <c r="D4" s="758"/>
      <c r="E4" s="299" t="s">
        <v>59</v>
      </c>
      <c r="F4" s="300" t="s">
        <v>60</v>
      </c>
      <c r="G4" s="301" t="s">
        <v>97</v>
      </c>
      <c r="H4" s="302" t="s">
        <v>96</v>
      </c>
      <c r="I4" s="300" t="s">
        <v>59</v>
      </c>
      <c r="J4" s="300" t="s">
        <v>60</v>
      </c>
      <c r="K4" s="301" t="s">
        <v>97</v>
      </c>
      <c r="L4" s="302" t="s">
        <v>96</v>
      </c>
      <c r="M4" s="299" t="s">
        <v>59</v>
      </c>
      <c r="N4" s="300" t="s">
        <v>60</v>
      </c>
      <c r="O4" s="301" t="s">
        <v>97</v>
      </c>
      <c r="P4" s="302" t="s">
        <v>96</v>
      </c>
      <c r="Q4" s="303" t="s">
        <v>59</v>
      </c>
      <c r="R4" s="304" t="s">
        <v>60</v>
      </c>
      <c r="S4" s="305" t="s">
        <v>97</v>
      </c>
      <c r="T4" s="306" t="s">
        <v>96</v>
      </c>
      <c r="U4" s="303" t="s">
        <v>59</v>
      </c>
      <c r="V4" s="304" t="s">
        <v>60</v>
      </c>
      <c r="W4" s="305" t="s">
        <v>97</v>
      </c>
      <c r="X4" s="306" t="s">
        <v>96</v>
      </c>
      <c r="Y4" s="307" t="s">
        <v>109</v>
      </c>
      <c r="Z4" s="308" t="s">
        <v>108</v>
      </c>
      <c r="AA4" s="309" t="s">
        <v>107</v>
      </c>
      <c r="AB4" s="307" t="s">
        <v>109</v>
      </c>
      <c r="AC4" s="308" t="s">
        <v>108</v>
      </c>
      <c r="AD4" s="309" t="s">
        <v>107</v>
      </c>
      <c r="AE4" s="307" t="s">
        <v>109</v>
      </c>
      <c r="AF4" s="308" t="s">
        <v>108</v>
      </c>
      <c r="AG4" s="309" t="s">
        <v>107</v>
      </c>
      <c r="AH4" s="307" t="s">
        <v>109</v>
      </c>
      <c r="AI4" s="308" t="s">
        <v>108</v>
      </c>
      <c r="AJ4" s="309" t="s">
        <v>107</v>
      </c>
      <c r="AK4" s="883"/>
      <c r="AL4" s="884"/>
      <c r="AM4" s="884"/>
      <c r="AN4" s="885"/>
      <c r="AO4" s="891"/>
      <c r="AP4" s="892"/>
      <c r="AQ4" s="892"/>
      <c r="AR4" s="893"/>
      <c r="AS4" s="892"/>
      <c r="AT4" s="892"/>
      <c r="AU4" s="892"/>
      <c r="AV4" s="893"/>
      <c r="AW4" s="882"/>
      <c r="AX4" s="875"/>
      <c r="AY4" s="868"/>
      <c r="AZ4" s="869"/>
      <c r="BA4" s="869"/>
      <c r="BB4" s="869"/>
      <c r="BC4" s="870"/>
      <c r="BD4" s="887"/>
      <c r="BE4" s="880"/>
    </row>
    <row r="5" spans="1:103" s="574" customFormat="1" ht="33.75" customHeight="1" thickBot="1" x14ac:dyDescent="0.4">
      <c r="A5" s="552"/>
      <c r="B5" s="553"/>
      <c r="C5" s="554"/>
      <c r="D5" s="555"/>
      <c r="E5" s="894"/>
      <c r="F5" s="895"/>
      <c r="G5" s="895"/>
      <c r="H5" s="896"/>
      <c r="I5" s="556"/>
      <c r="J5" s="556"/>
      <c r="K5" s="556"/>
      <c r="L5" s="557"/>
      <c r="M5" s="558"/>
      <c r="N5" s="556"/>
      <c r="O5" s="556"/>
      <c r="P5" s="557"/>
      <c r="Q5" s="559"/>
      <c r="R5" s="560"/>
      <c r="S5" s="560"/>
      <c r="T5" s="561"/>
      <c r="U5" s="559"/>
      <c r="V5" s="560"/>
      <c r="W5" s="560"/>
      <c r="X5" s="560"/>
      <c r="Y5" s="562"/>
      <c r="Z5" s="563"/>
      <c r="AA5" s="564"/>
      <c r="AB5" s="562"/>
      <c r="AC5" s="563"/>
      <c r="AD5" s="564"/>
      <c r="AE5" s="562"/>
      <c r="AF5" s="563"/>
      <c r="AG5" s="564"/>
      <c r="AH5" s="562"/>
      <c r="AI5" s="563"/>
      <c r="AJ5" s="563"/>
      <c r="AK5" s="565" t="s">
        <v>59</v>
      </c>
      <c r="AL5" s="566" t="s">
        <v>60</v>
      </c>
      <c r="AM5" s="566" t="s">
        <v>97</v>
      </c>
      <c r="AN5" s="567" t="s">
        <v>96</v>
      </c>
      <c r="AO5" s="565" t="s">
        <v>59</v>
      </c>
      <c r="AP5" s="566" t="s">
        <v>60</v>
      </c>
      <c r="AQ5" s="566" t="s">
        <v>97</v>
      </c>
      <c r="AR5" s="567" t="s">
        <v>96</v>
      </c>
      <c r="AS5" s="568" t="s">
        <v>59</v>
      </c>
      <c r="AT5" s="566" t="s">
        <v>60</v>
      </c>
      <c r="AU5" s="566" t="s">
        <v>97</v>
      </c>
      <c r="AV5" s="567" t="s">
        <v>96</v>
      </c>
      <c r="AW5" s="569"/>
      <c r="AX5" s="577">
        <v>100</v>
      </c>
      <c r="AY5" s="570">
        <v>10</v>
      </c>
      <c r="AZ5" s="871" t="s">
        <v>269</v>
      </c>
      <c r="BA5" s="872"/>
      <c r="BB5" s="873"/>
      <c r="BC5" s="571" t="s">
        <v>267</v>
      </c>
      <c r="BD5" s="572"/>
      <c r="BE5" s="282"/>
      <c r="BF5" s="337" t="s">
        <v>174</v>
      </c>
      <c r="BG5" s="573"/>
      <c r="BH5" s="573"/>
      <c r="BI5" s="573"/>
      <c r="BJ5" s="573"/>
      <c r="BK5" s="573"/>
      <c r="BL5" s="573"/>
      <c r="BM5" s="573"/>
      <c r="BN5" s="573"/>
      <c r="BO5" s="573"/>
      <c r="BP5" s="573"/>
      <c r="BQ5" s="573"/>
      <c r="BR5" s="573"/>
      <c r="BS5" s="573"/>
      <c r="BT5" s="573"/>
      <c r="BU5" s="573"/>
      <c r="BV5" s="573"/>
      <c r="BW5" s="573"/>
      <c r="BX5" s="573"/>
      <c r="BY5" s="573"/>
      <c r="BZ5" s="573"/>
      <c r="CA5" s="573"/>
      <c r="CB5" s="573"/>
      <c r="CC5" s="573"/>
      <c r="CD5" s="573"/>
      <c r="CE5" s="573"/>
      <c r="CF5" s="573"/>
      <c r="CG5" s="573"/>
      <c r="CH5" s="573"/>
      <c r="CI5" s="573"/>
      <c r="CJ5" s="573"/>
      <c r="CK5" s="573"/>
      <c r="CL5" s="573"/>
      <c r="CM5" s="573"/>
      <c r="CN5" s="573"/>
      <c r="CO5" s="573"/>
      <c r="CP5" s="573"/>
      <c r="CQ5" s="573"/>
      <c r="CR5" s="573"/>
      <c r="CS5" s="573"/>
      <c r="CT5" s="573"/>
      <c r="CU5" s="573"/>
      <c r="CV5" s="573"/>
      <c r="CW5" s="573"/>
      <c r="CX5" s="573"/>
      <c r="CY5" s="573"/>
    </row>
    <row r="6" spans="1:103" x14ac:dyDescent="0.35">
      <c r="A6" s="312"/>
      <c r="B6" s="310">
        <v>1</v>
      </c>
      <c r="C6" s="478" t="str">
        <f>VLOOKUP(B:B,'Start List Kids'!C:F,2,FALSE)</f>
        <v>TONOLI Mila</v>
      </c>
      <c r="D6" s="503" t="str">
        <f>VLOOKUP(B:B,'Start List Kids'!C:F,4,FALSE)</f>
        <v>GN1885</v>
      </c>
      <c r="E6" s="441">
        <v>575</v>
      </c>
      <c r="F6" s="442">
        <v>600</v>
      </c>
      <c r="G6" s="443">
        <v>575</v>
      </c>
      <c r="H6" s="444">
        <v>575</v>
      </c>
      <c r="I6" s="445">
        <v>575</v>
      </c>
      <c r="J6" s="446">
        <v>550</v>
      </c>
      <c r="K6" s="446">
        <v>600</v>
      </c>
      <c r="L6" s="447">
        <v>575</v>
      </c>
      <c r="M6" s="445">
        <v>625</v>
      </c>
      <c r="N6" s="446">
        <v>600</v>
      </c>
      <c r="O6" s="446">
        <v>575</v>
      </c>
      <c r="P6" s="447">
        <v>650</v>
      </c>
      <c r="Q6" s="44">
        <f>(E6+I6+M6)/3</f>
        <v>591.66666666666663</v>
      </c>
      <c r="R6" s="45">
        <f>(F6+J6+N6)/3</f>
        <v>583.33333333333337</v>
      </c>
      <c r="S6" s="45">
        <f>(G6+K6+O6)/3</f>
        <v>583.33333333333337</v>
      </c>
      <c r="T6" s="46">
        <f>(H6+L6+P6)/3</f>
        <v>600</v>
      </c>
      <c r="U6" s="47">
        <f>(E6+I6+M6+Q6)/4</f>
        <v>591.66666666666663</v>
      </c>
      <c r="V6" s="45">
        <f>(F6+J6+N6+R6)/4</f>
        <v>583.33333333333337</v>
      </c>
      <c r="W6" s="45">
        <f>(G6+K6+O6+S6)/4</f>
        <v>583.33333333333337</v>
      </c>
      <c r="X6" s="48">
        <f>(H6+L6+P6+T6)/4</f>
        <v>600</v>
      </c>
      <c r="Y6" s="414">
        <f>MAX(E6,I6,M6,Q6,U6)</f>
        <v>625</v>
      </c>
      <c r="Z6" s="415">
        <f>MIN(E6,I6,M6,Q6,U6)</f>
        <v>575</v>
      </c>
      <c r="AA6" s="416">
        <f>(SUM(E6,I6,M6,Q6,U6)-Y6-Z6)/3</f>
        <v>586.11111111111097</v>
      </c>
      <c r="AB6" s="414">
        <f>MAX(F6,J6,N6,R6,V6)</f>
        <v>600</v>
      </c>
      <c r="AC6" s="415">
        <f>MIN(F6,J6,N6,R6,V6)</f>
        <v>550</v>
      </c>
      <c r="AD6" s="417">
        <f>(SUM(F6,J6,N6,R6,V6)-AB6-AC6)/3</f>
        <v>588.88888888888903</v>
      </c>
      <c r="AE6" s="418">
        <f>MAX(G6,K6,O6,S6,W6)</f>
        <v>600</v>
      </c>
      <c r="AF6" s="419">
        <f>MIN(G6,K6,O6,S6,W6)</f>
        <v>575</v>
      </c>
      <c r="AG6" s="417">
        <f>(SUM(G6,K6,O6,S6,W6)-AE6-AF6)/3</f>
        <v>580.55555555555566</v>
      </c>
      <c r="AH6" s="419">
        <f>MAX(H6,L6,P6,T6,X6)</f>
        <v>650</v>
      </c>
      <c r="AI6" s="419">
        <f>MIN(H6,L6,P6,T6,X6)</f>
        <v>575</v>
      </c>
      <c r="AJ6" s="416">
        <f>(SUM(H6,L6,P6,T6,X6)-AH6-AI6)/3</f>
        <v>591.66666666666663</v>
      </c>
      <c r="AK6" s="523">
        <f>+AA6</f>
        <v>586.11111111111097</v>
      </c>
      <c r="AL6" s="524">
        <f>+AD6</f>
        <v>588.88888888888903</v>
      </c>
      <c r="AM6" s="524">
        <f>+AG6</f>
        <v>580.55555555555566</v>
      </c>
      <c r="AN6" s="525">
        <f>+AJ6</f>
        <v>591.66666666666663</v>
      </c>
      <c r="AO6" s="420">
        <v>200</v>
      </c>
      <c r="AP6" s="520"/>
      <c r="AQ6" s="520"/>
      <c r="AR6" s="526"/>
      <c r="AS6" s="520">
        <f>AK6-AO6</f>
        <v>386.11111111111097</v>
      </c>
      <c r="AT6" s="520">
        <f>AL6-AP6</f>
        <v>588.88888888888903</v>
      </c>
      <c r="AU6" s="520">
        <f>AM6-AQ6</f>
        <v>580.55555555555566</v>
      </c>
      <c r="AV6" s="520">
        <f>AN6-AR6</f>
        <v>591.66666666666663</v>
      </c>
      <c r="AW6" s="420">
        <f t="shared" ref="AW6:AW37" si="0">AVERAGE(AS6:AV6)</f>
        <v>536.80555555555554</v>
      </c>
      <c r="AX6" s="49">
        <f>AW6/$AX$5</f>
        <v>5.3680555555555554</v>
      </c>
      <c r="AY6" s="578">
        <f>AX6*$AY$5</f>
        <v>53.680555555555557</v>
      </c>
      <c r="AZ6" s="581">
        <v>3.5</v>
      </c>
      <c r="BA6" s="585">
        <f>AY6-AZ6</f>
        <v>50.180555555555557</v>
      </c>
      <c r="BB6" s="582">
        <f>BA6/$AY$5</f>
        <v>5.0180555555555557</v>
      </c>
      <c r="BC6" s="579"/>
      <c r="BD6" s="333">
        <f t="shared" ref="BD6:BD37" si="1">(AY6-AZ6)/$AY$5-BC6</f>
        <v>5.0180555555555557</v>
      </c>
      <c r="BE6" s="43">
        <v>1</v>
      </c>
    </row>
    <row r="7" spans="1:103" x14ac:dyDescent="0.35">
      <c r="A7" s="247"/>
      <c r="B7" s="92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83">
        <v>525</v>
      </c>
      <c r="F7" s="84">
        <v>525</v>
      </c>
      <c r="G7" s="165">
        <v>450</v>
      </c>
      <c r="H7" s="166">
        <v>500</v>
      </c>
      <c r="I7" s="448">
        <v>575</v>
      </c>
      <c r="J7" s="165">
        <v>575</v>
      </c>
      <c r="K7" s="165">
        <v>550</v>
      </c>
      <c r="L7" s="166">
        <v>550</v>
      </c>
      <c r="M7" s="448">
        <v>525</v>
      </c>
      <c r="N7" s="165">
        <v>550</v>
      </c>
      <c r="O7" s="165">
        <v>500</v>
      </c>
      <c r="P7" s="166">
        <v>525</v>
      </c>
      <c r="Q7" s="52">
        <f t="shared" ref="Q7:Q37" si="2">(E7+I7+M7)/3</f>
        <v>541.66666666666663</v>
      </c>
      <c r="R7" s="53">
        <f t="shared" ref="R7:R37" si="3">(F7+J7+N7)/3</f>
        <v>550</v>
      </c>
      <c r="S7" s="53">
        <f t="shared" ref="S7:S37" si="4">(G7+K7+O7)/3</f>
        <v>500</v>
      </c>
      <c r="T7" s="54">
        <f t="shared" ref="T7:T37" si="5">(H7+L7+P7)/3</f>
        <v>525</v>
      </c>
      <c r="U7" s="55">
        <f t="shared" ref="U7:U37" si="6">(E7+I7+M7+Q7)/4</f>
        <v>541.66666666666663</v>
      </c>
      <c r="V7" s="53">
        <f t="shared" ref="V7:V37" si="7">(F7+J7+N7+R7)/4</f>
        <v>550</v>
      </c>
      <c r="W7" s="53">
        <f t="shared" ref="W7:W37" si="8">(G7+K7+O7+S7)/4</f>
        <v>500</v>
      </c>
      <c r="X7" s="56">
        <f t="shared" ref="X7:X37" si="9">(H7+L7+P7+T7)/4</f>
        <v>525</v>
      </c>
      <c r="Y7" s="421">
        <f t="shared" ref="Y7:Y37" si="10">MAX(E7,I7,M7,Q7,U7)</f>
        <v>575</v>
      </c>
      <c r="Z7" s="422">
        <f t="shared" ref="Z7:Z37" si="11">MIN(E7,I7,M7,Q7,U7)</f>
        <v>525</v>
      </c>
      <c r="AA7" s="423">
        <f t="shared" ref="AA7:AA37" si="12">(SUM(E7,I7,M7,Q7,U7)-Y7-Z7)/3</f>
        <v>536.11111111111097</v>
      </c>
      <c r="AB7" s="421">
        <f t="shared" ref="AB7:AB37" si="13">MAX(F7,J7,N7,R7,V7)</f>
        <v>575</v>
      </c>
      <c r="AC7" s="422">
        <f t="shared" ref="AC7:AC37" si="14">MIN(F7,J7,N7,R7,V7)</f>
        <v>525</v>
      </c>
      <c r="AD7" s="424">
        <f t="shared" ref="AD7:AD37" si="15">(SUM(F7,J7,N7,R7,V7)-AB7-AC7)/3</f>
        <v>550</v>
      </c>
      <c r="AE7" s="425">
        <f t="shared" ref="AE7:AE37" si="16">MAX(G7,K7,O7,S7,W7)</f>
        <v>550</v>
      </c>
      <c r="AF7" s="426">
        <f t="shared" ref="AF7:AF37" si="17">MIN(G7,K7,O7,S7,W7)</f>
        <v>450</v>
      </c>
      <c r="AG7" s="424">
        <f t="shared" ref="AG7:AG37" si="18">(SUM(G7,K7,O7,S7,W7)-AE7-AF7)/3</f>
        <v>500</v>
      </c>
      <c r="AH7" s="426">
        <f t="shared" ref="AH7:AH37" si="19">MAX(H7,L7,P7,T7,X7)</f>
        <v>550</v>
      </c>
      <c r="AI7" s="426">
        <f t="shared" ref="AI7:AI37" si="20">MIN(H7,L7,P7,T7,X7)</f>
        <v>500</v>
      </c>
      <c r="AJ7" s="423">
        <f t="shared" ref="AJ7:AJ37" si="21">(SUM(H7,L7,P7,T7,X7)-AH7-AI7)/3</f>
        <v>525</v>
      </c>
      <c r="AK7" s="427">
        <f t="shared" ref="AK7:AK37" si="22">+AA7</f>
        <v>536.11111111111097</v>
      </c>
      <c r="AL7" s="428">
        <f t="shared" ref="AL7:AL37" si="23">+AD7</f>
        <v>550</v>
      </c>
      <c r="AM7" s="428">
        <f t="shared" ref="AM7:AM37" si="24">+AG7</f>
        <v>500</v>
      </c>
      <c r="AN7" s="429">
        <f t="shared" ref="AN7:AN37" si="25">+AJ7</f>
        <v>525</v>
      </c>
      <c r="AO7" s="430">
        <v>200</v>
      </c>
      <c r="AP7" s="521">
        <v>200</v>
      </c>
      <c r="AQ7" s="521"/>
      <c r="AR7" s="527"/>
      <c r="AS7" s="521">
        <f t="shared" ref="AS7:AS37" si="26">AK7-AO7</f>
        <v>336.11111111111097</v>
      </c>
      <c r="AT7" s="521">
        <f t="shared" ref="AT7:AT37" si="27">AL7-AP7</f>
        <v>350</v>
      </c>
      <c r="AU7" s="521">
        <f t="shared" ref="AU7:AU37" si="28">AM7-AQ7</f>
        <v>500</v>
      </c>
      <c r="AV7" s="521">
        <f t="shared" ref="AV7:AV37" si="29">AN7-AR7</f>
        <v>525</v>
      </c>
      <c r="AW7" s="430">
        <f t="shared" si="0"/>
        <v>427.77777777777771</v>
      </c>
      <c r="AX7" s="57">
        <f>AW7/$AX$5</f>
        <v>4.2777777777777768</v>
      </c>
      <c r="AY7" s="578">
        <f>AX7*$AY$5</f>
        <v>42.777777777777771</v>
      </c>
      <c r="AZ7" s="583">
        <v>1</v>
      </c>
      <c r="BA7" s="580">
        <f t="shared" ref="BA7:BA70" si="30">AY7-AZ7</f>
        <v>41.777777777777771</v>
      </c>
      <c r="BB7" s="584">
        <f>BA7/$AY$5</f>
        <v>4.1777777777777771</v>
      </c>
      <c r="BC7" s="575">
        <v>0.5</v>
      </c>
      <c r="BD7" s="333">
        <f t="shared" si="1"/>
        <v>3.6777777777777771</v>
      </c>
      <c r="BE7" s="50">
        <v>2</v>
      </c>
    </row>
    <row r="8" spans="1:103" ht="16.5" customHeight="1" x14ac:dyDescent="0.35">
      <c r="A8" s="247"/>
      <c r="B8" s="92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83">
        <v>500</v>
      </c>
      <c r="F8" s="84">
        <v>475</v>
      </c>
      <c r="G8" s="165">
        <v>475</v>
      </c>
      <c r="H8" s="166">
        <v>475</v>
      </c>
      <c r="I8" s="448">
        <v>525</v>
      </c>
      <c r="J8" s="165">
        <v>500</v>
      </c>
      <c r="K8" s="165">
        <v>500</v>
      </c>
      <c r="L8" s="166">
        <v>475</v>
      </c>
      <c r="M8" s="448">
        <v>600</v>
      </c>
      <c r="N8" s="165">
        <v>575</v>
      </c>
      <c r="O8" s="165">
        <v>575</v>
      </c>
      <c r="P8" s="166">
        <v>550</v>
      </c>
      <c r="Q8" s="52">
        <f t="shared" si="2"/>
        <v>541.66666666666663</v>
      </c>
      <c r="R8" s="53">
        <f t="shared" si="3"/>
        <v>516.66666666666663</v>
      </c>
      <c r="S8" s="53">
        <f t="shared" si="4"/>
        <v>516.66666666666663</v>
      </c>
      <c r="T8" s="54">
        <f t="shared" si="5"/>
        <v>500</v>
      </c>
      <c r="U8" s="55">
        <f t="shared" si="6"/>
        <v>541.66666666666663</v>
      </c>
      <c r="V8" s="53">
        <f t="shared" si="7"/>
        <v>516.66666666666663</v>
      </c>
      <c r="W8" s="53">
        <f t="shared" si="8"/>
        <v>516.66666666666663</v>
      </c>
      <c r="X8" s="56">
        <f t="shared" si="9"/>
        <v>500</v>
      </c>
      <c r="Y8" s="421">
        <f t="shared" si="10"/>
        <v>600</v>
      </c>
      <c r="Z8" s="422">
        <f t="shared" si="11"/>
        <v>500</v>
      </c>
      <c r="AA8" s="423">
        <f t="shared" si="12"/>
        <v>536.11111111111097</v>
      </c>
      <c r="AB8" s="421">
        <f t="shared" si="13"/>
        <v>575</v>
      </c>
      <c r="AC8" s="422">
        <f t="shared" si="14"/>
        <v>475</v>
      </c>
      <c r="AD8" s="424">
        <f t="shared" si="15"/>
        <v>511.11111111111103</v>
      </c>
      <c r="AE8" s="425">
        <f t="shared" si="16"/>
        <v>575</v>
      </c>
      <c r="AF8" s="426">
        <f t="shared" si="17"/>
        <v>475</v>
      </c>
      <c r="AG8" s="424">
        <f t="shared" si="18"/>
        <v>511.11111111111103</v>
      </c>
      <c r="AH8" s="426">
        <f t="shared" si="19"/>
        <v>550</v>
      </c>
      <c r="AI8" s="426">
        <f t="shared" si="20"/>
        <v>475</v>
      </c>
      <c r="AJ8" s="423">
        <f t="shared" si="21"/>
        <v>491.66666666666669</v>
      </c>
      <c r="AK8" s="427">
        <f t="shared" si="22"/>
        <v>536.11111111111097</v>
      </c>
      <c r="AL8" s="428">
        <f t="shared" si="23"/>
        <v>511.11111111111103</v>
      </c>
      <c r="AM8" s="428">
        <f t="shared" si="24"/>
        <v>511.11111111111103</v>
      </c>
      <c r="AN8" s="429">
        <f t="shared" si="25"/>
        <v>491.66666666666669</v>
      </c>
      <c r="AO8" s="430">
        <v>200</v>
      </c>
      <c r="AP8" s="521"/>
      <c r="AQ8" s="521"/>
      <c r="AR8" s="527"/>
      <c r="AS8" s="521">
        <f t="shared" si="26"/>
        <v>336.11111111111097</v>
      </c>
      <c r="AT8" s="521">
        <f t="shared" si="27"/>
        <v>511.11111111111103</v>
      </c>
      <c r="AU8" s="521">
        <f t="shared" si="28"/>
        <v>511.11111111111103</v>
      </c>
      <c r="AV8" s="521">
        <f t="shared" si="29"/>
        <v>491.66666666666669</v>
      </c>
      <c r="AW8" s="430">
        <f t="shared" si="0"/>
        <v>462.49999999999994</v>
      </c>
      <c r="AX8" s="57">
        <f t="shared" ref="AX8:AX71" si="31">AW8/$AX$5</f>
        <v>4.6249999999999991</v>
      </c>
      <c r="AY8" s="578">
        <f t="shared" ref="AY8:AY71" si="32">AX8*$AY$5</f>
        <v>46.249999999999993</v>
      </c>
      <c r="AZ8" s="583">
        <v>4</v>
      </c>
      <c r="BA8" s="580">
        <f t="shared" si="30"/>
        <v>42.249999999999993</v>
      </c>
      <c r="BB8" s="584">
        <f t="shared" ref="BB8:BB71" si="33">BA8/$AY$5</f>
        <v>4.2249999999999996</v>
      </c>
      <c r="BC8" s="575">
        <v>0.5</v>
      </c>
      <c r="BD8" s="333">
        <f t="shared" si="1"/>
        <v>3.7249999999999996</v>
      </c>
      <c r="BE8" s="50">
        <v>3</v>
      </c>
    </row>
    <row r="9" spans="1:103" x14ac:dyDescent="0.35">
      <c r="A9" s="247"/>
      <c r="B9" s="92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83">
        <v>450</v>
      </c>
      <c r="F9" s="84">
        <v>525</v>
      </c>
      <c r="G9" s="165">
        <v>500</v>
      </c>
      <c r="H9" s="166">
        <v>500</v>
      </c>
      <c r="I9" s="448">
        <v>525</v>
      </c>
      <c r="J9" s="165">
        <v>550</v>
      </c>
      <c r="K9" s="165">
        <v>575</v>
      </c>
      <c r="L9" s="166">
        <v>575</v>
      </c>
      <c r="M9" s="448">
        <v>475</v>
      </c>
      <c r="N9" s="165">
        <v>500</v>
      </c>
      <c r="O9" s="165">
        <v>475</v>
      </c>
      <c r="P9" s="166">
        <v>525</v>
      </c>
      <c r="Q9" s="52">
        <f t="shared" si="2"/>
        <v>483.33333333333331</v>
      </c>
      <c r="R9" s="53">
        <f t="shared" si="3"/>
        <v>525</v>
      </c>
      <c r="S9" s="53">
        <f t="shared" si="4"/>
        <v>516.66666666666663</v>
      </c>
      <c r="T9" s="54">
        <f t="shared" si="5"/>
        <v>533.33333333333337</v>
      </c>
      <c r="U9" s="55">
        <f t="shared" si="6"/>
        <v>483.33333333333331</v>
      </c>
      <c r="V9" s="53">
        <f t="shared" si="7"/>
        <v>525</v>
      </c>
      <c r="W9" s="53">
        <f t="shared" si="8"/>
        <v>516.66666666666663</v>
      </c>
      <c r="X9" s="56">
        <f t="shared" si="9"/>
        <v>533.33333333333337</v>
      </c>
      <c r="Y9" s="421">
        <f t="shared" si="10"/>
        <v>525</v>
      </c>
      <c r="Z9" s="422">
        <f t="shared" si="11"/>
        <v>450</v>
      </c>
      <c r="AA9" s="423">
        <f t="shared" si="12"/>
        <v>480.55555555555549</v>
      </c>
      <c r="AB9" s="421">
        <f t="shared" si="13"/>
        <v>550</v>
      </c>
      <c r="AC9" s="422">
        <f t="shared" si="14"/>
        <v>500</v>
      </c>
      <c r="AD9" s="424">
        <f t="shared" si="15"/>
        <v>525</v>
      </c>
      <c r="AE9" s="425">
        <f t="shared" si="16"/>
        <v>575</v>
      </c>
      <c r="AF9" s="426">
        <f t="shared" si="17"/>
        <v>475</v>
      </c>
      <c r="AG9" s="424">
        <f t="shared" si="18"/>
        <v>511.11111111111103</v>
      </c>
      <c r="AH9" s="426">
        <f t="shared" si="19"/>
        <v>575</v>
      </c>
      <c r="AI9" s="426">
        <f t="shared" si="20"/>
        <v>500</v>
      </c>
      <c r="AJ9" s="423">
        <f t="shared" si="21"/>
        <v>530.55555555555566</v>
      </c>
      <c r="AK9" s="427">
        <f t="shared" si="22"/>
        <v>480.55555555555549</v>
      </c>
      <c r="AL9" s="428">
        <f t="shared" si="23"/>
        <v>525</v>
      </c>
      <c r="AM9" s="428">
        <f>+AG9</f>
        <v>511.11111111111103</v>
      </c>
      <c r="AN9" s="429">
        <f t="shared" si="25"/>
        <v>530.55555555555566</v>
      </c>
      <c r="AO9" s="430">
        <v>200</v>
      </c>
      <c r="AP9" s="521"/>
      <c r="AQ9" s="521"/>
      <c r="AR9" s="527"/>
      <c r="AS9" s="521">
        <f t="shared" si="26"/>
        <v>280.55555555555549</v>
      </c>
      <c r="AT9" s="521">
        <f t="shared" si="27"/>
        <v>525</v>
      </c>
      <c r="AU9" s="521">
        <f t="shared" si="28"/>
        <v>511.11111111111103</v>
      </c>
      <c r="AV9" s="521">
        <f t="shared" si="29"/>
        <v>530.55555555555566</v>
      </c>
      <c r="AW9" s="430">
        <f t="shared" si="0"/>
        <v>461.80555555555554</v>
      </c>
      <c r="AX9" s="57">
        <f t="shared" si="31"/>
        <v>4.6180555555555554</v>
      </c>
      <c r="AY9" s="578">
        <f t="shared" si="32"/>
        <v>46.180555555555557</v>
      </c>
      <c r="AZ9" s="583">
        <v>17.5</v>
      </c>
      <c r="BA9" s="580">
        <f t="shared" si="30"/>
        <v>28.680555555555557</v>
      </c>
      <c r="BB9" s="584">
        <f t="shared" si="33"/>
        <v>2.8680555555555558</v>
      </c>
      <c r="BC9" s="575">
        <v>0.5</v>
      </c>
      <c r="BD9" s="333">
        <f t="shared" si="1"/>
        <v>2.3680555555555558</v>
      </c>
      <c r="BE9" s="50">
        <v>4</v>
      </c>
    </row>
    <row r="10" spans="1:103" x14ac:dyDescent="0.35">
      <c r="A10" s="247"/>
      <c r="B10" s="92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83">
        <v>600</v>
      </c>
      <c r="F10" s="84">
        <v>475</v>
      </c>
      <c r="G10" s="165">
        <v>625</v>
      </c>
      <c r="H10" s="166">
        <v>650</v>
      </c>
      <c r="I10" s="448">
        <v>625</v>
      </c>
      <c r="J10" s="165">
        <v>625</v>
      </c>
      <c r="K10" s="165">
        <v>650</v>
      </c>
      <c r="L10" s="166">
        <v>625</v>
      </c>
      <c r="M10" s="448">
        <v>650</v>
      </c>
      <c r="N10" s="165">
        <v>575</v>
      </c>
      <c r="O10" s="165">
        <v>600</v>
      </c>
      <c r="P10" s="166">
        <v>575</v>
      </c>
      <c r="Q10" s="52">
        <f t="shared" si="2"/>
        <v>625</v>
      </c>
      <c r="R10" s="53">
        <f t="shared" si="3"/>
        <v>558.33333333333337</v>
      </c>
      <c r="S10" s="53">
        <f t="shared" si="4"/>
        <v>625</v>
      </c>
      <c r="T10" s="54">
        <f t="shared" si="5"/>
        <v>616.66666666666663</v>
      </c>
      <c r="U10" s="55">
        <f t="shared" si="6"/>
        <v>625</v>
      </c>
      <c r="V10" s="53">
        <f t="shared" si="7"/>
        <v>558.33333333333337</v>
      </c>
      <c r="W10" s="53">
        <f t="shared" si="8"/>
        <v>625</v>
      </c>
      <c r="X10" s="56">
        <f t="shared" si="9"/>
        <v>616.66666666666663</v>
      </c>
      <c r="Y10" s="421">
        <f t="shared" si="10"/>
        <v>650</v>
      </c>
      <c r="Z10" s="422">
        <f t="shared" si="11"/>
        <v>600</v>
      </c>
      <c r="AA10" s="423">
        <f t="shared" si="12"/>
        <v>625</v>
      </c>
      <c r="AB10" s="421">
        <f t="shared" si="13"/>
        <v>625</v>
      </c>
      <c r="AC10" s="422">
        <f t="shared" si="14"/>
        <v>475</v>
      </c>
      <c r="AD10" s="424">
        <f t="shared" si="15"/>
        <v>563.88888888888903</v>
      </c>
      <c r="AE10" s="425">
        <f t="shared" si="16"/>
        <v>650</v>
      </c>
      <c r="AF10" s="426">
        <f t="shared" si="17"/>
        <v>600</v>
      </c>
      <c r="AG10" s="424">
        <f t="shared" si="18"/>
        <v>625</v>
      </c>
      <c r="AH10" s="426">
        <f t="shared" si="19"/>
        <v>650</v>
      </c>
      <c r="AI10" s="426">
        <f t="shared" si="20"/>
        <v>575</v>
      </c>
      <c r="AJ10" s="423">
        <f t="shared" si="21"/>
        <v>619.44444444444434</v>
      </c>
      <c r="AK10" s="427">
        <f t="shared" si="22"/>
        <v>625</v>
      </c>
      <c r="AL10" s="428">
        <f t="shared" si="23"/>
        <v>563.88888888888903</v>
      </c>
      <c r="AM10" s="428">
        <f t="shared" si="24"/>
        <v>625</v>
      </c>
      <c r="AN10" s="429">
        <f t="shared" si="25"/>
        <v>619.44444444444434</v>
      </c>
      <c r="AO10" s="430">
        <v>200</v>
      </c>
      <c r="AP10" s="521"/>
      <c r="AQ10" s="521"/>
      <c r="AR10" s="527"/>
      <c r="AS10" s="521">
        <f t="shared" si="26"/>
        <v>425</v>
      </c>
      <c r="AT10" s="521">
        <f t="shared" si="27"/>
        <v>563.88888888888903</v>
      </c>
      <c r="AU10" s="521">
        <f t="shared" si="28"/>
        <v>625</v>
      </c>
      <c r="AV10" s="521">
        <f t="shared" si="29"/>
        <v>619.44444444444434</v>
      </c>
      <c r="AW10" s="430">
        <f t="shared" si="0"/>
        <v>558.33333333333337</v>
      </c>
      <c r="AX10" s="57">
        <f t="shared" si="31"/>
        <v>5.5833333333333339</v>
      </c>
      <c r="AY10" s="578">
        <f t="shared" si="32"/>
        <v>55.833333333333343</v>
      </c>
      <c r="AZ10" s="583"/>
      <c r="BA10" s="580">
        <f t="shared" si="30"/>
        <v>55.833333333333343</v>
      </c>
      <c r="BB10" s="584">
        <f t="shared" si="33"/>
        <v>5.5833333333333339</v>
      </c>
      <c r="BC10" s="575"/>
      <c r="BD10" s="333">
        <f t="shared" si="1"/>
        <v>5.5833333333333339</v>
      </c>
      <c r="BE10" s="50">
        <v>5</v>
      </c>
    </row>
    <row r="11" spans="1:103" x14ac:dyDescent="0.35">
      <c r="A11" s="247"/>
      <c r="B11" s="92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83">
        <v>600</v>
      </c>
      <c r="F11" s="84">
        <v>600</v>
      </c>
      <c r="G11" s="165">
        <v>575</v>
      </c>
      <c r="H11" s="166">
        <v>600</v>
      </c>
      <c r="I11" s="448">
        <v>600</v>
      </c>
      <c r="J11" s="165">
        <v>575</v>
      </c>
      <c r="K11" s="165">
        <v>600</v>
      </c>
      <c r="L11" s="166">
        <v>625</v>
      </c>
      <c r="M11" s="448">
        <v>625</v>
      </c>
      <c r="N11" s="165">
        <v>600</v>
      </c>
      <c r="O11" s="165">
        <v>575</v>
      </c>
      <c r="P11" s="166">
        <v>600</v>
      </c>
      <c r="Q11" s="52">
        <f t="shared" si="2"/>
        <v>608.33333333333337</v>
      </c>
      <c r="R11" s="53">
        <f t="shared" si="3"/>
        <v>591.66666666666663</v>
      </c>
      <c r="S11" s="53">
        <f t="shared" si="4"/>
        <v>583.33333333333337</v>
      </c>
      <c r="T11" s="54">
        <f t="shared" si="5"/>
        <v>608.33333333333337</v>
      </c>
      <c r="U11" s="55">
        <f t="shared" si="6"/>
        <v>608.33333333333337</v>
      </c>
      <c r="V11" s="53">
        <f t="shared" si="7"/>
        <v>591.66666666666663</v>
      </c>
      <c r="W11" s="53">
        <f t="shared" si="8"/>
        <v>583.33333333333337</v>
      </c>
      <c r="X11" s="56">
        <f t="shared" si="9"/>
        <v>608.33333333333337</v>
      </c>
      <c r="Y11" s="421">
        <f t="shared" si="10"/>
        <v>625</v>
      </c>
      <c r="Z11" s="422">
        <f t="shared" si="11"/>
        <v>600</v>
      </c>
      <c r="AA11" s="423">
        <f t="shared" si="12"/>
        <v>605.55555555555566</v>
      </c>
      <c r="AB11" s="421">
        <f t="shared" si="13"/>
        <v>600</v>
      </c>
      <c r="AC11" s="422">
        <f t="shared" si="14"/>
        <v>575</v>
      </c>
      <c r="AD11" s="424">
        <f t="shared" si="15"/>
        <v>594.44444444444434</v>
      </c>
      <c r="AE11" s="425">
        <f t="shared" si="16"/>
        <v>600</v>
      </c>
      <c r="AF11" s="426">
        <f t="shared" si="17"/>
        <v>575</v>
      </c>
      <c r="AG11" s="424">
        <f t="shared" si="18"/>
        <v>580.55555555555566</v>
      </c>
      <c r="AH11" s="426">
        <f t="shared" si="19"/>
        <v>625</v>
      </c>
      <c r="AI11" s="426">
        <f t="shared" si="20"/>
        <v>600</v>
      </c>
      <c r="AJ11" s="423">
        <f t="shared" si="21"/>
        <v>605.55555555555566</v>
      </c>
      <c r="AK11" s="427">
        <f t="shared" si="22"/>
        <v>605.55555555555566</v>
      </c>
      <c r="AL11" s="428">
        <f t="shared" si="23"/>
        <v>594.44444444444434</v>
      </c>
      <c r="AM11" s="428">
        <f t="shared" si="24"/>
        <v>580.55555555555566</v>
      </c>
      <c r="AN11" s="429">
        <f t="shared" si="25"/>
        <v>605.55555555555566</v>
      </c>
      <c r="AO11" s="430"/>
      <c r="AP11" s="521"/>
      <c r="AQ11" s="521"/>
      <c r="AR11" s="527"/>
      <c r="AS11" s="521">
        <f t="shared" si="26"/>
        <v>605.55555555555566</v>
      </c>
      <c r="AT11" s="521">
        <f t="shared" si="27"/>
        <v>594.44444444444434</v>
      </c>
      <c r="AU11" s="521">
        <f t="shared" si="28"/>
        <v>580.55555555555566</v>
      </c>
      <c r="AV11" s="521">
        <f t="shared" si="29"/>
        <v>605.55555555555566</v>
      </c>
      <c r="AW11" s="430">
        <f t="shared" si="0"/>
        <v>596.52777777777783</v>
      </c>
      <c r="AX11" s="57">
        <f t="shared" si="31"/>
        <v>5.9652777777777786</v>
      </c>
      <c r="AY11" s="578">
        <f t="shared" si="32"/>
        <v>59.652777777777786</v>
      </c>
      <c r="AZ11" s="583"/>
      <c r="BA11" s="580">
        <f t="shared" si="30"/>
        <v>59.652777777777786</v>
      </c>
      <c r="BB11" s="584">
        <f t="shared" si="33"/>
        <v>5.9652777777777786</v>
      </c>
      <c r="BC11" s="575">
        <v>0.5</v>
      </c>
      <c r="BD11" s="333">
        <f t="shared" si="1"/>
        <v>5.4652777777777786</v>
      </c>
      <c r="BE11" s="50">
        <v>6</v>
      </c>
    </row>
    <row r="12" spans="1:103" x14ac:dyDescent="0.35">
      <c r="A12" s="247"/>
      <c r="B12" s="92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83">
        <v>650</v>
      </c>
      <c r="F12" s="84">
        <v>575</v>
      </c>
      <c r="G12" s="165">
        <v>650</v>
      </c>
      <c r="H12" s="166">
        <v>650</v>
      </c>
      <c r="I12" s="448">
        <v>625</v>
      </c>
      <c r="J12" s="165">
        <v>625</v>
      </c>
      <c r="K12" s="165">
        <v>675</v>
      </c>
      <c r="L12" s="166">
        <v>650</v>
      </c>
      <c r="M12" s="448">
        <v>650</v>
      </c>
      <c r="N12" s="165">
        <v>575</v>
      </c>
      <c r="O12" s="165">
        <v>600</v>
      </c>
      <c r="P12" s="166">
        <v>575</v>
      </c>
      <c r="Q12" s="52">
        <f t="shared" si="2"/>
        <v>641.66666666666663</v>
      </c>
      <c r="R12" s="53">
        <f t="shared" si="3"/>
        <v>591.66666666666663</v>
      </c>
      <c r="S12" s="53">
        <f t="shared" si="4"/>
        <v>641.66666666666663</v>
      </c>
      <c r="T12" s="54">
        <f t="shared" si="5"/>
        <v>625</v>
      </c>
      <c r="U12" s="55">
        <f t="shared" si="6"/>
        <v>641.66666666666663</v>
      </c>
      <c r="V12" s="53">
        <f t="shared" si="7"/>
        <v>591.66666666666663</v>
      </c>
      <c r="W12" s="53">
        <f t="shared" si="8"/>
        <v>641.66666666666663</v>
      </c>
      <c r="X12" s="56">
        <f t="shared" si="9"/>
        <v>625</v>
      </c>
      <c r="Y12" s="421">
        <f t="shared" si="10"/>
        <v>650</v>
      </c>
      <c r="Z12" s="422">
        <f t="shared" si="11"/>
        <v>625</v>
      </c>
      <c r="AA12" s="423">
        <f t="shared" si="12"/>
        <v>644.44444444444434</v>
      </c>
      <c r="AB12" s="421">
        <f t="shared" si="13"/>
        <v>625</v>
      </c>
      <c r="AC12" s="422">
        <f t="shared" si="14"/>
        <v>575</v>
      </c>
      <c r="AD12" s="424">
        <f t="shared" si="15"/>
        <v>586.11111111111097</v>
      </c>
      <c r="AE12" s="425">
        <f t="shared" si="16"/>
        <v>675</v>
      </c>
      <c r="AF12" s="426">
        <f t="shared" si="17"/>
        <v>600</v>
      </c>
      <c r="AG12" s="424">
        <f t="shared" si="18"/>
        <v>644.44444444444434</v>
      </c>
      <c r="AH12" s="426">
        <f t="shared" si="19"/>
        <v>650</v>
      </c>
      <c r="AI12" s="426">
        <f t="shared" si="20"/>
        <v>575</v>
      </c>
      <c r="AJ12" s="423">
        <f t="shared" si="21"/>
        <v>633.33333333333337</v>
      </c>
      <c r="AK12" s="427">
        <f t="shared" si="22"/>
        <v>644.44444444444434</v>
      </c>
      <c r="AL12" s="428">
        <f t="shared" si="23"/>
        <v>586.11111111111097</v>
      </c>
      <c r="AM12" s="428">
        <f t="shared" si="24"/>
        <v>644.44444444444434</v>
      </c>
      <c r="AN12" s="429">
        <f t="shared" si="25"/>
        <v>633.33333333333337</v>
      </c>
      <c r="AO12" s="430">
        <v>200</v>
      </c>
      <c r="AP12" s="521"/>
      <c r="AQ12" s="521"/>
      <c r="AR12" s="527"/>
      <c r="AS12" s="521">
        <f t="shared" si="26"/>
        <v>444.44444444444434</v>
      </c>
      <c r="AT12" s="521">
        <f t="shared" si="27"/>
        <v>586.11111111111097</v>
      </c>
      <c r="AU12" s="521">
        <f t="shared" si="28"/>
        <v>644.44444444444434</v>
      </c>
      <c r="AV12" s="521">
        <f t="shared" si="29"/>
        <v>633.33333333333337</v>
      </c>
      <c r="AW12" s="430">
        <f t="shared" si="0"/>
        <v>577.08333333333326</v>
      </c>
      <c r="AX12" s="57">
        <f t="shared" si="31"/>
        <v>5.7708333333333321</v>
      </c>
      <c r="AY12" s="578">
        <f t="shared" si="32"/>
        <v>57.708333333333321</v>
      </c>
      <c r="AZ12" s="583"/>
      <c r="BA12" s="580">
        <f t="shared" si="30"/>
        <v>57.708333333333321</v>
      </c>
      <c r="BB12" s="584">
        <f t="shared" si="33"/>
        <v>5.7708333333333321</v>
      </c>
      <c r="BC12" s="575"/>
      <c r="BD12" s="333">
        <f t="shared" si="1"/>
        <v>5.7708333333333321</v>
      </c>
      <c r="BE12" s="50">
        <v>7</v>
      </c>
    </row>
    <row r="13" spans="1:103" x14ac:dyDescent="0.35">
      <c r="A13" s="247"/>
      <c r="B13" s="92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83">
        <v>550</v>
      </c>
      <c r="F13" s="84">
        <v>550</v>
      </c>
      <c r="G13" s="165">
        <v>550</v>
      </c>
      <c r="H13" s="166">
        <v>575</v>
      </c>
      <c r="I13" s="448">
        <v>550</v>
      </c>
      <c r="J13" s="165">
        <v>550</v>
      </c>
      <c r="K13" s="165">
        <v>575</v>
      </c>
      <c r="L13" s="166">
        <v>550</v>
      </c>
      <c r="M13" s="448">
        <v>550</v>
      </c>
      <c r="N13" s="165">
        <v>575</v>
      </c>
      <c r="O13" s="165">
        <v>600</v>
      </c>
      <c r="P13" s="166">
        <v>550</v>
      </c>
      <c r="Q13" s="52">
        <f t="shared" si="2"/>
        <v>550</v>
      </c>
      <c r="R13" s="53">
        <f t="shared" si="3"/>
        <v>558.33333333333337</v>
      </c>
      <c r="S13" s="53">
        <f t="shared" si="4"/>
        <v>575</v>
      </c>
      <c r="T13" s="54">
        <f t="shared" si="5"/>
        <v>558.33333333333337</v>
      </c>
      <c r="U13" s="55">
        <f t="shared" si="6"/>
        <v>550</v>
      </c>
      <c r="V13" s="53">
        <f t="shared" si="7"/>
        <v>558.33333333333337</v>
      </c>
      <c r="W13" s="53">
        <f t="shared" si="8"/>
        <v>575</v>
      </c>
      <c r="X13" s="56">
        <f t="shared" si="9"/>
        <v>558.33333333333337</v>
      </c>
      <c r="Y13" s="421">
        <f t="shared" si="10"/>
        <v>550</v>
      </c>
      <c r="Z13" s="422">
        <f t="shared" si="11"/>
        <v>550</v>
      </c>
      <c r="AA13" s="423">
        <f t="shared" si="12"/>
        <v>550</v>
      </c>
      <c r="AB13" s="421">
        <f t="shared" si="13"/>
        <v>575</v>
      </c>
      <c r="AC13" s="422">
        <f t="shared" si="14"/>
        <v>550</v>
      </c>
      <c r="AD13" s="424">
        <f t="shared" si="15"/>
        <v>555.55555555555566</v>
      </c>
      <c r="AE13" s="425">
        <f t="shared" si="16"/>
        <v>600</v>
      </c>
      <c r="AF13" s="426">
        <f t="shared" si="17"/>
        <v>550</v>
      </c>
      <c r="AG13" s="424">
        <f t="shared" si="18"/>
        <v>575</v>
      </c>
      <c r="AH13" s="426">
        <f t="shared" si="19"/>
        <v>575</v>
      </c>
      <c r="AI13" s="426">
        <f t="shared" si="20"/>
        <v>550</v>
      </c>
      <c r="AJ13" s="423">
        <f t="shared" si="21"/>
        <v>555.55555555555566</v>
      </c>
      <c r="AK13" s="427">
        <f t="shared" si="22"/>
        <v>550</v>
      </c>
      <c r="AL13" s="428">
        <f t="shared" si="23"/>
        <v>555.55555555555566</v>
      </c>
      <c r="AM13" s="428">
        <f t="shared" si="24"/>
        <v>575</v>
      </c>
      <c r="AN13" s="429">
        <f t="shared" si="25"/>
        <v>555.55555555555566</v>
      </c>
      <c r="AO13" s="430">
        <v>200</v>
      </c>
      <c r="AP13" s="521"/>
      <c r="AQ13" s="521"/>
      <c r="AR13" s="527"/>
      <c r="AS13" s="521">
        <f t="shared" si="26"/>
        <v>350</v>
      </c>
      <c r="AT13" s="521">
        <f t="shared" si="27"/>
        <v>555.55555555555566</v>
      </c>
      <c r="AU13" s="521">
        <f t="shared" si="28"/>
        <v>575</v>
      </c>
      <c r="AV13" s="521">
        <f t="shared" si="29"/>
        <v>555.55555555555566</v>
      </c>
      <c r="AW13" s="430">
        <f t="shared" si="0"/>
        <v>509.02777777777783</v>
      </c>
      <c r="AX13" s="57">
        <f t="shared" si="31"/>
        <v>5.0902777777777786</v>
      </c>
      <c r="AY13" s="578">
        <f t="shared" si="32"/>
        <v>50.902777777777786</v>
      </c>
      <c r="AZ13" s="583">
        <v>1</v>
      </c>
      <c r="BA13" s="580">
        <f t="shared" si="30"/>
        <v>49.902777777777786</v>
      </c>
      <c r="BB13" s="584">
        <f t="shared" si="33"/>
        <v>4.9902777777777789</v>
      </c>
      <c r="BC13" s="575"/>
      <c r="BD13" s="333">
        <f t="shared" si="1"/>
        <v>4.9902777777777789</v>
      </c>
      <c r="BE13" s="50">
        <v>8</v>
      </c>
    </row>
    <row r="14" spans="1:103" x14ac:dyDescent="0.35">
      <c r="A14" s="247"/>
      <c r="B14" s="92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83">
        <v>425</v>
      </c>
      <c r="F14" s="84">
        <v>500</v>
      </c>
      <c r="G14" s="165">
        <v>475</v>
      </c>
      <c r="H14" s="166">
        <v>450</v>
      </c>
      <c r="I14" s="448">
        <v>475</v>
      </c>
      <c r="J14" s="165">
        <v>500</v>
      </c>
      <c r="K14" s="165">
        <v>475</v>
      </c>
      <c r="L14" s="166">
        <v>500</v>
      </c>
      <c r="M14" s="448">
        <v>500</v>
      </c>
      <c r="N14" s="165">
        <v>550</v>
      </c>
      <c r="O14" s="165">
        <v>500</v>
      </c>
      <c r="P14" s="166">
        <v>525</v>
      </c>
      <c r="Q14" s="52">
        <f t="shared" si="2"/>
        <v>466.66666666666669</v>
      </c>
      <c r="R14" s="53">
        <f t="shared" si="3"/>
        <v>516.66666666666663</v>
      </c>
      <c r="S14" s="53">
        <f t="shared" si="4"/>
        <v>483.33333333333331</v>
      </c>
      <c r="T14" s="54">
        <f t="shared" si="5"/>
        <v>491.66666666666669</v>
      </c>
      <c r="U14" s="55">
        <f t="shared" si="6"/>
        <v>466.66666666666669</v>
      </c>
      <c r="V14" s="53">
        <f t="shared" si="7"/>
        <v>516.66666666666663</v>
      </c>
      <c r="W14" s="53">
        <f t="shared" si="8"/>
        <v>483.33333333333331</v>
      </c>
      <c r="X14" s="56">
        <f t="shared" si="9"/>
        <v>491.66666666666669</v>
      </c>
      <c r="Y14" s="421">
        <f t="shared" si="10"/>
        <v>500</v>
      </c>
      <c r="Z14" s="422">
        <f t="shared" si="11"/>
        <v>425</v>
      </c>
      <c r="AA14" s="423">
        <f t="shared" si="12"/>
        <v>469.44444444444451</v>
      </c>
      <c r="AB14" s="421">
        <f t="shared" si="13"/>
        <v>550</v>
      </c>
      <c r="AC14" s="422">
        <f t="shared" si="14"/>
        <v>500</v>
      </c>
      <c r="AD14" s="424">
        <f t="shared" si="15"/>
        <v>511.11111111111103</v>
      </c>
      <c r="AE14" s="425">
        <f t="shared" si="16"/>
        <v>500</v>
      </c>
      <c r="AF14" s="426">
        <f t="shared" si="17"/>
        <v>475</v>
      </c>
      <c r="AG14" s="424">
        <f t="shared" si="18"/>
        <v>480.55555555555549</v>
      </c>
      <c r="AH14" s="426">
        <f t="shared" si="19"/>
        <v>525</v>
      </c>
      <c r="AI14" s="426">
        <f t="shared" si="20"/>
        <v>450</v>
      </c>
      <c r="AJ14" s="423">
        <f t="shared" si="21"/>
        <v>494.44444444444451</v>
      </c>
      <c r="AK14" s="427">
        <f t="shared" si="22"/>
        <v>469.44444444444451</v>
      </c>
      <c r="AL14" s="428">
        <f t="shared" si="23"/>
        <v>511.11111111111103</v>
      </c>
      <c r="AM14" s="428">
        <f t="shared" si="24"/>
        <v>480.55555555555549</v>
      </c>
      <c r="AN14" s="429">
        <f t="shared" si="25"/>
        <v>494.44444444444451</v>
      </c>
      <c r="AO14" s="430">
        <v>200</v>
      </c>
      <c r="AP14" s="521"/>
      <c r="AQ14" s="521"/>
      <c r="AR14" s="527"/>
      <c r="AS14" s="521">
        <f t="shared" si="26"/>
        <v>269.44444444444451</v>
      </c>
      <c r="AT14" s="521">
        <f t="shared" si="27"/>
        <v>511.11111111111103</v>
      </c>
      <c r="AU14" s="521">
        <f t="shared" si="28"/>
        <v>480.55555555555549</v>
      </c>
      <c r="AV14" s="521">
        <f t="shared" si="29"/>
        <v>494.44444444444451</v>
      </c>
      <c r="AW14" s="430">
        <f t="shared" si="0"/>
        <v>438.88888888888891</v>
      </c>
      <c r="AX14" s="57">
        <f t="shared" si="31"/>
        <v>4.3888888888888893</v>
      </c>
      <c r="AY14" s="578">
        <f t="shared" si="32"/>
        <v>43.888888888888893</v>
      </c>
      <c r="AZ14" s="583">
        <v>1</v>
      </c>
      <c r="BA14" s="580">
        <f t="shared" si="30"/>
        <v>42.888888888888893</v>
      </c>
      <c r="BB14" s="584">
        <f t="shared" si="33"/>
        <v>4.2888888888888896</v>
      </c>
      <c r="BC14" s="575">
        <v>0.5</v>
      </c>
      <c r="BD14" s="333">
        <f t="shared" si="1"/>
        <v>3.7888888888888896</v>
      </c>
      <c r="BE14" s="50">
        <v>9</v>
      </c>
    </row>
    <row r="15" spans="1:103" x14ac:dyDescent="0.35">
      <c r="A15" s="247"/>
      <c r="B15" s="92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83">
        <v>250</v>
      </c>
      <c r="F15" s="670">
        <v>50</v>
      </c>
      <c r="G15" s="165">
        <v>350</v>
      </c>
      <c r="H15" s="166">
        <v>375</v>
      </c>
      <c r="I15" s="448">
        <v>375</v>
      </c>
      <c r="J15" s="165">
        <v>350</v>
      </c>
      <c r="K15" s="165">
        <v>425</v>
      </c>
      <c r="L15" s="166">
        <v>400</v>
      </c>
      <c r="M15" s="448">
        <v>300</v>
      </c>
      <c r="N15" s="165">
        <v>200</v>
      </c>
      <c r="O15" s="165">
        <v>400</v>
      </c>
      <c r="P15" s="166">
        <v>300</v>
      </c>
      <c r="Q15" s="52">
        <f t="shared" si="2"/>
        <v>308.33333333333331</v>
      </c>
      <c r="R15" s="53">
        <f t="shared" si="3"/>
        <v>200</v>
      </c>
      <c r="S15" s="53">
        <f t="shared" si="4"/>
        <v>391.66666666666669</v>
      </c>
      <c r="T15" s="54">
        <f t="shared" si="5"/>
        <v>358.33333333333331</v>
      </c>
      <c r="U15" s="55">
        <f t="shared" si="6"/>
        <v>308.33333333333331</v>
      </c>
      <c r="V15" s="53">
        <f t="shared" si="7"/>
        <v>200</v>
      </c>
      <c r="W15" s="53">
        <f t="shared" si="8"/>
        <v>391.66666666666669</v>
      </c>
      <c r="X15" s="56">
        <f t="shared" si="9"/>
        <v>358.33333333333331</v>
      </c>
      <c r="Y15" s="421">
        <f t="shared" si="10"/>
        <v>375</v>
      </c>
      <c r="Z15" s="422">
        <f t="shared" si="11"/>
        <v>250</v>
      </c>
      <c r="AA15" s="423">
        <f t="shared" si="12"/>
        <v>305.55555555555549</v>
      </c>
      <c r="AB15" s="421">
        <f t="shared" si="13"/>
        <v>350</v>
      </c>
      <c r="AC15" s="422">
        <f t="shared" si="14"/>
        <v>50</v>
      </c>
      <c r="AD15" s="424">
        <f t="shared" si="15"/>
        <v>200</v>
      </c>
      <c r="AE15" s="425">
        <f t="shared" si="16"/>
        <v>425</v>
      </c>
      <c r="AF15" s="426">
        <f t="shared" si="17"/>
        <v>350</v>
      </c>
      <c r="AG15" s="424">
        <f t="shared" si="18"/>
        <v>394.44444444444451</v>
      </c>
      <c r="AH15" s="426">
        <f t="shared" si="19"/>
        <v>400</v>
      </c>
      <c r="AI15" s="426">
        <f t="shared" si="20"/>
        <v>300</v>
      </c>
      <c r="AJ15" s="423">
        <f t="shared" si="21"/>
        <v>363.88888888888886</v>
      </c>
      <c r="AK15" s="427">
        <f t="shared" si="22"/>
        <v>305.55555555555549</v>
      </c>
      <c r="AL15" s="428">
        <f t="shared" si="23"/>
        <v>200</v>
      </c>
      <c r="AM15" s="428">
        <f t="shared" si="24"/>
        <v>394.44444444444451</v>
      </c>
      <c r="AN15" s="429">
        <f t="shared" si="25"/>
        <v>363.88888888888886</v>
      </c>
      <c r="AO15" s="430">
        <v>200</v>
      </c>
      <c r="AP15" s="521">
        <v>200</v>
      </c>
      <c r="AQ15" s="521"/>
      <c r="AR15" s="527"/>
      <c r="AS15" s="521">
        <f t="shared" si="26"/>
        <v>105.55555555555549</v>
      </c>
      <c r="AT15" s="521">
        <f>AL15-AP15</f>
        <v>0</v>
      </c>
      <c r="AU15" s="521">
        <f t="shared" si="28"/>
        <v>394.44444444444451</v>
      </c>
      <c r="AV15" s="521">
        <f t="shared" si="29"/>
        <v>363.88888888888886</v>
      </c>
      <c r="AW15" s="430">
        <f t="shared" si="0"/>
        <v>215.97222222222223</v>
      </c>
      <c r="AX15" s="57">
        <f t="shared" si="31"/>
        <v>2.1597222222222223</v>
      </c>
      <c r="AY15" s="578">
        <f t="shared" si="32"/>
        <v>21.597222222222221</v>
      </c>
      <c r="AZ15" s="583">
        <v>9</v>
      </c>
      <c r="BA15" s="580">
        <f t="shared" si="30"/>
        <v>12.597222222222221</v>
      </c>
      <c r="BB15" s="584">
        <f t="shared" si="33"/>
        <v>1.2597222222222222</v>
      </c>
      <c r="BC15" s="575">
        <v>0.5</v>
      </c>
      <c r="BD15" s="333">
        <f t="shared" si="1"/>
        <v>0.75972222222222219</v>
      </c>
      <c r="BE15" s="50">
        <v>10</v>
      </c>
    </row>
    <row r="16" spans="1:103" x14ac:dyDescent="0.35">
      <c r="A16" s="247"/>
      <c r="B16" s="92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83">
        <v>525</v>
      </c>
      <c r="F16" s="84">
        <v>450</v>
      </c>
      <c r="G16" s="165">
        <v>475</v>
      </c>
      <c r="H16" s="166">
        <v>475</v>
      </c>
      <c r="I16" s="448">
        <v>625</v>
      </c>
      <c r="J16" s="165">
        <v>575</v>
      </c>
      <c r="K16" s="165">
        <v>575</v>
      </c>
      <c r="L16" s="166">
        <v>575</v>
      </c>
      <c r="M16" s="448">
        <v>600</v>
      </c>
      <c r="N16" s="165">
        <v>500</v>
      </c>
      <c r="O16" s="165">
        <v>550</v>
      </c>
      <c r="P16" s="166">
        <v>500</v>
      </c>
      <c r="Q16" s="52">
        <f t="shared" si="2"/>
        <v>583.33333333333337</v>
      </c>
      <c r="R16" s="53">
        <f t="shared" si="3"/>
        <v>508.33333333333331</v>
      </c>
      <c r="S16" s="53">
        <f t="shared" si="4"/>
        <v>533.33333333333337</v>
      </c>
      <c r="T16" s="54">
        <f t="shared" si="5"/>
        <v>516.66666666666663</v>
      </c>
      <c r="U16" s="55">
        <f t="shared" si="6"/>
        <v>583.33333333333337</v>
      </c>
      <c r="V16" s="53">
        <f t="shared" si="7"/>
        <v>508.33333333333331</v>
      </c>
      <c r="W16" s="53">
        <f t="shared" si="8"/>
        <v>533.33333333333337</v>
      </c>
      <c r="X16" s="56">
        <f t="shared" si="9"/>
        <v>516.66666666666663</v>
      </c>
      <c r="Y16" s="421">
        <f t="shared" si="10"/>
        <v>625</v>
      </c>
      <c r="Z16" s="422">
        <f t="shared" si="11"/>
        <v>525</v>
      </c>
      <c r="AA16" s="423">
        <f t="shared" si="12"/>
        <v>588.88888888888903</v>
      </c>
      <c r="AB16" s="421">
        <f t="shared" si="13"/>
        <v>575</v>
      </c>
      <c r="AC16" s="422">
        <f t="shared" si="14"/>
        <v>450</v>
      </c>
      <c r="AD16" s="424">
        <f t="shared" si="15"/>
        <v>505.55555555555549</v>
      </c>
      <c r="AE16" s="425">
        <f t="shared" si="16"/>
        <v>575</v>
      </c>
      <c r="AF16" s="426">
        <f t="shared" si="17"/>
        <v>475</v>
      </c>
      <c r="AG16" s="424">
        <f t="shared" si="18"/>
        <v>538.88888888888903</v>
      </c>
      <c r="AH16" s="426">
        <f t="shared" si="19"/>
        <v>575</v>
      </c>
      <c r="AI16" s="426">
        <f t="shared" si="20"/>
        <v>475</v>
      </c>
      <c r="AJ16" s="423">
        <f t="shared" si="21"/>
        <v>511.11111111111103</v>
      </c>
      <c r="AK16" s="427">
        <f>+AA16</f>
        <v>588.88888888888903</v>
      </c>
      <c r="AL16" s="428">
        <f t="shared" si="23"/>
        <v>505.55555555555549</v>
      </c>
      <c r="AM16" s="428">
        <f t="shared" si="24"/>
        <v>538.88888888888903</v>
      </c>
      <c r="AN16" s="429">
        <f t="shared" si="25"/>
        <v>511.11111111111103</v>
      </c>
      <c r="AO16" s="430">
        <v>200</v>
      </c>
      <c r="AP16" s="521">
        <v>200</v>
      </c>
      <c r="AQ16" s="521"/>
      <c r="AR16" s="527"/>
      <c r="AS16" s="521">
        <f t="shared" si="26"/>
        <v>388.88888888888903</v>
      </c>
      <c r="AT16" s="521">
        <f t="shared" si="27"/>
        <v>305.55555555555549</v>
      </c>
      <c r="AU16" s="521">
        <f t="shared" si="28"/>
        <v>538.88888888888903</v>
      </c>
      <c r="AV16" s="521">
        <f t="shared" si="29"/>
        <v>511.11111111111103</v>
      </c>
      <c r="AW16" s="430">
        <f t="shared" si="0"/>
        <v>436.11111111111114</v>
      </c>
      <c r="AX16" s="57">
        <f t="shared" si="31"/>
        <v>4.3611111111111116</v>
      </c>
      <c r="AY16" s="578">
        <f t="shared" si="32"/>
        <v>43.611111111111114</v>
      </c>
      <c r="AZ16" s="583">
        <v>1</v>
      </c>
      <c r="BA16" s="580">
        <f t="shared" si="30"/>
        <v>42.611111111111114</v>
      </c>
      <c r="BB16" s="584">
        <f t="shared" si="33"/>
        <v>4.2611111111111111</v>
      </c>
      <c r="BC16" s="575"/>
      <c r="BD16" s="333">
        <f t="shared" si="1"/>
        <v>4.2611111111111111</v>
      </c>
      <c r="BE16" s="50">
        <v>11</v>
      </c>
    </row>
    <row r="17" spans="1:57" x14ac:dyDescent="0.35">
      <c r="A17" s="247"/>
      <c r="B17" s="92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83">
        <v>450</v>
      </c>
      <c r="F17" s="84">
        <v>350</v>
      </c>
      <c r="G17" s="165">
        <v>400</v>
      </c>
      <c r="H17" s="166">
        <v>400</v>
      </c>
      <c r="I17" s="448">
        <v>525</v>
      </c>
      <c r="J17" s="165">
        <v>375</v>
      </c>
      <c r="K17" s="165">
        <v>475</v>
      </c>
      <c r="L17" s="166">
        <v>450</v>
      </c>
      <c r="M17" s="448">
        <v>550</v>
      </c>
      <c r="N17" s="165">
        <v>525</v>
      </c>
      <c r="O17" s="165">
        <v>500</v>
      </c>
      <c r="P17" s="166">
        <v>500</v>
      </c>
      <c r="Q17" s="52">
        <f t="shared" si="2"/>
        <v>508.33333333333331</v>
      </c>
      <c r="R17" s="53">
        <f t="shared" si="3"/>
        <v>416.66666666666669</v>
      </c>
      <c r="S17" s="53">
        <f t="shared" si="4"/>
        <v>458.33333333333331</v>
      </c>
      <c r="T17" s="54">
        <f t="shared" si="5"/>
        <v>450</v>
      </c>
      <c r="U17" s="55">
        <f t="shared" si="6"/>
        <v>508.33333333333331</v>
      </c>
      <c r="V17" s="53">
        <f t="shared" si="7"/>
        <v>416.66666666666669</v>
      </c>
      <c r="W17" s="53">
        <f t="shared" si="8"/>
        <v>458.33333333333331</v>
      </c>
      <c r="X17" s="56">
        <f t="shared" si="9"/>
        <v>450</v>
      </c>
      <c r="Y17" s="421">
        <f t="shared" si="10"/>
        <v>550</v>
      </c>
      <c r="Z17" s="422">
        <f t="shared" si="11"/>
        <v>450</v>
      </c>
      <c r="AA17" s="423">
        <f t="shared" si="12"/>
        <v>513.8888888888888</v>
      </c>
      <c r="AB17" s="421">
        <f t="shared" si="13"/>
        <v>525</v>
      </c>
      <c r="AC17" s="422">
        <f t="shared" si="14"/>
        <v>350</v>
      </c>
      <c r="AD17" s="424">
        <f t="shared" si="15"/>
        <v>402.77777777777783</v>
      </c>
      <c r="AE17" s="425">
        <f t="shared" si="16"/>
        <v>500</v>
      </c>
      <c r="AF17" s="426">
        <f t="shared" si="17"/>
        <v>400</v>
      </c>
      <c r="AG17" s="424">
        <f t="shared" si="18"/>
        <v>463.88888888888886</v>
      </c>
      <c r="AH17" s="426">
        <f t="shared" si="19"/>
        <v>500</v>
      </c>
      <c r="AI17" s="426">
        <f t="shared" si="20"/>
        <v>400</v>
      </c>
      <c r="AJ17" s="423">
        <f t="shared" si="21"/>
        <v>450</v>
      </c>
      <c r="AK17" s="427">
        <f t="shared" si="22"/>
        <v>513.8888888888888</v>
      </c>
      <c r="AL17" s="428">
        <f t="shared" si="23"/>
        <v>402.77777777777783</v>
      </c>
      <c r="AM17" s="428">
        <f t="shared" si="24"/>
        <v>463.88888888888886</v>
      </c>
      <c r="AN17" s="429">
        <f t="shared" si="25"/>
        <v>450</v>
      </c>
      <c r="AO17" s="430">
        <v>200</v>
      </c>
      <c r="AP17" s="521">
        <v>200</v>
      </c>
      <c r="AQ17" s="521"/>
      <c r="AR17" s="527"/>
      <c r="AS17" s="521">
        <f t="shared" si="26"/>
        <v>313.8888888888888</v>
      </c>
      <c r="AT17" s="521">
        <f t="shared" si="27"/>
        <v>202.77777777777783</v>
      </c>
      <c r="AU17" s="521">
        <f t="shared" si="28"/>
        <v>463.88888888888886</v>
      </c>
      <c r="AV17" s="521">
        <f t="shared" si="29"/>
        <v>450</v>
      </c>
      <c r="AW17" s="430">
        <f t="shared" si="0"/>
        <v>357.63888888888886</v>
      </c>
      <c r="AX17" s="57">
        <f t="shared" si="31"/>
        <v>3.5763888888888884</v>
      </c>
      <c r="AY17" s="578">
        <f t="shared" si="32"/>
        <v>35.763888888888886</v>
      </c>
      <c r="AZ17" s="583">
        <v>1</v>
      </c>
      <c r="BA17" s="580">
        <f t="shared" si="30"/>
        <v>34.763888888888886</v>
      </c>
      <c r="BB17" s="584">
        <f t="shared" si="33"/>
        <v>3.4763888888888888</v>
      </c>
      <c r="BC17" s="575">
        <v>0.5</v>
      </c>
      <c r="BD17" s="333">
        <f t="shared" si="1"/>
        <v>2.9763888888888888</v>
      </c>
      <c r="BE17" s="50">
        <v>12</v>
      </c>
    </row>
    <row r="18" spans="1:57" x14ac:dyDescent="0.35">
      <c r="A18" s="247"/>
      <c r="B18" s="92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83">
        <v>500</v>
      </c>
      <c r="F18" s="84">
        <v>500</v>
      </c>
      <c r="G18" s="165">
        <v>475</v>
      </c>
      <c r="H18" s="166">
        <v>500</v>
      </c>
      <c r="I18" s="448">
        <v>475</v>
      </c>
      <c r="J18" s="165">
        <v>475</v>
      </c>
      <c r="K18" s="165">
        <v>525</v>
      </c>
      <c r="L18" s="166">
        <v>450</v>
      </c>
      <c r="M18" s="448">
        <v>450</v>
      </c>
      <c r="N18" s="165">
        <v>500</v>
      </c>
      <c r="O18" s="165">
        <v>525</v>
      </c>
      <c r="P18" s="166">
        <v>500</v>
      </c>
      <c r="Q18" s="52">
        <f t="shared" si="2"/>
        <v>475</v>
      </c>
      <c r="R18" s="53">
        <f t="shared" si="3"/>
        <v>491.66666666666669</v>
      </c>
      <c r="S18" s="53">
        <f t="shared" si="4"/>
        <v>508.33333333333331</v>
      </c>
      <c r="T18" s="54">
        <f t="shared" si="5"/>
        <v>483.33333333333331</v>
      </c>
      <c r="U18" s="55">
        <f t="shared" si="6"/>
        <v>475</v>
      </c>
      <c r="V18" s="53">
        <f t="shared" si="7"/>
        <v>491.66666666666669</v>
      </c>
      <c r="W18" s="53">
        <f t="shared" si="8"/>
        <v>508.33333333333331</v>
      </c>
      <c r="X18" s="56">
        <f t="shared" si="9"/>
        <v>483.33333333333331</v>
      </c>
      <c r="Y18" s="421">
        <f t="shared" si="10"/>
        <v>500</v>
      </c>
      <c r="Z18" s="422">
        <f t="shared" si="11"/>
        <v>450</v>
      </c>
      <c r="AA18" s="423">
        <f t="shared" si="12"/>
        <v>475</v>
      </c>
      <c r="AB18" s="421">
        <f t="shared" si="13"/>
        <v>500</v>
      </c>
      <c r="AC18" s="422">
        <f t="shared" si="14"/>
        <v>475</v>
      </c>
      <c r="AD18" s="424">
        <f t="shared" si="15"/>
        <v>494.44444444444451</v>
      </c>
      <c r="AE18" s="425">
        <f t="shared" si="16"/>
        <v>525</v>
      </c>
      <c r="AF18" s="426">
        <f t="shared" si="17"/>
        <v>475</v>
      </c>
      <c r="AG18" s="424">
        <f t="shared" si="18"/>
        <v>513.8888888888888</v>
      </c>
      <c r="AH18" s="426">
        <f t="shared" si="19"/>
        <v>500</v>
      </c>
      <c r="AI18" s="426">
        <f t="shared" si="20"/>
        <v>450</v>
      </c>
      <c r="AJ18" s="423">
        <f t="shared" si="21"/>
        <v>488.88888888888886</v>
      </c>
      <c r="AK18" s="427">
        <f t="shared" si="22"/>
        <v>475</v>
      </c>
      <c r="AL18" s="428">
        <f t="shared" si="23"/>
        <v>494.44444444444451</v>
      </c>
      <c r="AM18" s="428">
        <f t="shared" si="24"/>
        <v>513.8888888888888</v>
      </c>
      <c r="AN18" s="429">
        <f t="shared" si="25"/>
        <v>488.88888888888886</v>
      </c>
      <c r="AO18" s="430">
        <v>200</v>
      </c>
      <c r="AP18" s="521"/>
      <c r="AQ18" s="521"/>
      <c r="AR18" s="527"/>
      <c r="AS18" s="521">
        <f t="shared" si="26"/>
        <v>275</v>
      </c>
      <c r="AT18" s="521">
        <f t="shared" si="27"/>
        <v>494.44444444444451</v>
      </c>
      <c r="AU18" s="521">
        <f t="shared" si="28"/>
        <v>513.8888888888888</v>
      </c>
      <c r="AV18" s="521">
        <f t="shared" si="29"/>
        <v>488.88888888888886</v>
      </c>
      <c r="AW18" s="430">
        <f t="shared" si="0"/>
        <v>443.0555555555556</v>
      </c>
      <c r="AX18" s="57">
        <f t="shared" si="31"/>
        <v>4.4305555555555562</v>
      </c>
      <c r="AY18" s="578">
        <f t="shared" si="32"/>
        <v>44.305555555555564</v>
      </c>
      <c r="AZ18" s="583">
        <v>0.5</v>
      </c>
      <c r="BA18" s="580">
        <f t="shared" si="30"/>
        <v>43.805555555555564</v>
      </c>
      <c r="BB18" s="584">
        <f t="shared" si="33"/>
        <v>4.3805555555555564</v>
      </c>
      <c r="BC18" s="575"/>
      <c r="BD18" s="333">
        <f t="shared" si="1"/>
        <v>4.3805555555555564</v>
      </c>
      <c r="BE18" s="50">
        <v>13</v>
      </c>
    </row>
    <row r="19" spans="1:57" x14ac:dyDescent="0.35">
      <c r="A19" s="247"/>
      <c r="B19" s="92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83">
        <v>200</v>
      </c>
      <c r="F19" s="84">
        <v>350</v>
      </c>
      <c r="G19" s="165">
        <v>400</v>
      </c>
      <c r="H19" s="166">
        <v>400</v>
      </c>
      <c r="I19" s="448">
        <v>375</v>
      </c>
      <c r="J19" s="165">
        <v>400</v>
      </c>
      <c r="K19" s="165">
        <v>400</v>
      </c>
      <c r="L19" s="166">
        <v>375</v>
      </c>
      <c r="M19" s="448">
        <v>350</v>
      </c>
      <c r="N19" s="165">
        <v>400</v>
      </c>
      <c r="O19" s="165">
        <v>425</v>
      </c>
      <c r="P19" s="166">
        <v>450</v>
      </c>
      <c r="Q19" s="52">
        <f t="shared" si="2"/>
        <v>308.33333333333331</v>
      </c>
      <c r="R19" s="53">
        <f t="shared" si="3"/>
        <v>383.33333333333331</v>
      </c>
      <c r="S19" s="53">
        <f t="shared" si="4"/>
        <v>408.33333333333331</v>
      </c>
      <c r="T19" s="54">
        <f t="shared" si="5"/>
        <v>408.33333333333331</v>
      </c>
      <c r="U19" s="55">
        <f t="shared" si="6"/>
        <v>308.33333333333331</v>
      </c>
      <c r="V19" s="53">
        <f t="shared" si="7"/>
        <v>383.33333333333331</v>
      </c>
      <c r="W19" s="53">
        <f t="shared" si="8"/>
        <v>408.33333333333331</v>
      </c>
      <c r="X19" s="56">
        <f t="shared" si="9"/>
        <v>408.33333333333331</v>
      </c>
      <c r="Y19" s="421">
        <f t="shared" si="10"/>
        <v>375</v>
      </c>
      <c r="Z19" s="422">
        <f t="shared" si="11"/>
        <v>200</v>
      </c>
      <c r="AA19" s="423">
        <f t="shared" si="12"/>
        <v>322.22222222222217</v>
      </c>
      <c r="AB19" s="421">
        <f t="shared" si="13"/>
        <v>400</v>
      </c>
      <c r="AC19" s="422">
        <f t="shared" si="14"/>
        <v>350</v>
      </c>
      <c r="AD19" s="424">
        <f t="shared" si="15"/>
        <v>388.88888888888886</v>
      </c>
      <c r="AE19" s="425">
        <f t="shared" si="16"/>
        <v>425</v>
      </c>
      <c r="AF19" s="426">
        <f t="shared" si="17"/>
        <v>400</v>
      </c>
      <c r="AG19" s="424">
        <f t="shared" si="18"/>
        <v>405.55555555555549</v>
      </c>
      <c r="AH19" s="426">
        <f t="shared" si="19"/>
        <v>450</v>
      </c>
      <c r="AI19" s="426">
        <f t="shared" si="20"/>
        <v>375</v>
      </c>
      <c r="AJ19" s="423">
        <f t="shared" si="21"/>
        <v>405.55555555555549</v>
      </c>
      <c r="AK19" s="427">
        <f t="shared" si="22"/>
        <v>322.22222222222217</v>
      </c>
      <c r="AL19" s="428">
        <f t="shared" si="23"/>
        <v>388.88888888888886</v>
      </c>
      <c r="AM19" s="428">
        <f t="shared" si="24"/>
        <v>405.55555555555549</v>
      </c>
      <c r="AN19" s="429">
        <f t="shared" si="25"/>
        <v>405.55555555555549</v>
      </c>
      <c r="AO19" s="430">
        <v>200</v>
      </c>
      <c r="AP19" s="521">
        <v>200</v>
      </c>
      <c r="AQ19" s="521"/>
      <c r="AR19" s="527"/>
      <c r="AS19" s="521">
        <f t="shared" si="26"/>
        <v>122.22222222222217</v>
      </c>
      <c r="AT19" s="521">
        <f t="shared" si="27"/>
        <v>188.88888888888886</v>
      </c>
      <c r="AU19" s="521">
        <f t="shared" si="28"/>
        <v>405.55555555555549</v>
      </c>
      <c r="AV19" s="521">
        <f t="shared" si="29"/>
        <v>405.55555555555549</v>
      </c>
      <c r="AW19" s="430">
        <f t="shared" si="0"/>
        <v>280.55555555555549</v>
      </c>
      <c r="AX19" s="57">
        <f t="shared" si="31"/>
        <v>2.8055555555555549</v>
      </c>
      <c r="AY19" s="578">
        <f t="shared" si="32"/>
        <v>28.05555555555555</v>
      </c>
      <c r="AZ19" s="583">
        <v>0.5</v>
      </c>
      <c r="BA19" s="580">
        <f t="shared" si="30"/>
        <v>27.55555555555555</v>
      </c>
      <c r="BB19" s="584">
        <f t="shared" si="33"/>
        <v>2.7555555555555551</v>
      </c>
      <c r="BC19" s="575">
        <v>0.5</v>
      </c>
      <c r="BD19" s="333">
        <f t="shared" si="1"/>
        <v>2.2555555555555551</v>
      </c>
      <c r="BE19" s="50">
        <v>14</v>
      </c>
    </row>
    <row r="20" spans="1:57" x14ac:dyDescent="0.35">
      <c r="A20" s="247"/>
      <c r="B20" s="92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83">
        <v>375</v>
      </c>
      <c r="F20" s="84">
        <v>550</v>
      </c>
      <c r="G20" s="165">
        <v>550</v>
      </c>
      <c r="H20" s="166">
        <v>550</v>
      </c>
      <c r="I20" s="448">
        <v>450</v>
      </c>
      <c r="J20" s="165">
        <v>500</v>
      </c>
      <c r="K20" s="165">
        <v>525</v>
      </c>
      <c r="L20" s="166">
        <v>500</v>
      </c>
      <c r="M20" s="448">
        <v>400</v>
      </c>
      <c r="N20" s="165">
        <v>550</v>
      </c>
      <c r="O20" s="165">
        <v>475</v>
      </c>
      <c r="P20" s="166">
        <v>475</v>
      </c>
      <c r="Q20" s="52">
        <f t="shared" si="2"/>
        <v>408.33333333333331</v>
      </c>
      <c r="R20" s="53">
        <f t="shared" si="3"/>
        <v>533.33333333333337</v>
      </c>
      <c r="S20" s="53">
        <f t="shared" si="4"/>
        <v>516.66666666666663</v>
      </c>
      <c r="T20" s="54">
        <f t="shared" si="5"/>
        <v>508.33333333333331</v>
      </c>
      <c r="U20" s="55">
        <f t="shared" si="6"/>
        <v>408.33333333333331</v>
      </c>
      <c r="V20" s="53">
        <f t="shared" si="7"/>
        <v>533.33333333333337</v>
      </c>
      <c r="W20" s="53">
        <f t="shared" si="8"/>
        <v>516.66666666666663</v>
      </c>
      <c r="X20" s="56">
        <f t="shared" si="9"/>
        <v>508.33333333333331</v>
      </c>
      <c r="Y20" s="421">
        <f t="shared" si="10"/>
        <v>450</v>
      </c>
      <c r="Z20" s="422">
        <f t="shared" si="11"/>
        <v>375</v>
      </c>
      <c r="AA20" s="423">
        <f t="shared" si="12"/>
        <v>405.55555555555549</v>
      </c>
      <c r="AB20" s="421">
        <f t="shared" si="13"/>
        <v>550</v>
      </c>
      <c r="AC20" s="422">
        <f t="shared" si="14"/>
        <v>500</v>
      </c>
      <c r="AD20" s="424">
        <f t="shared" si="15"/>
        <v>538.88888888888903</v>
      </c>
      <c r="AE20" s="425">
        <f t="shared" si="16"/>
        <v>550</v>
      </c>
      <c r="AF20" s="426">
        <f t="shared" si="17"/>
        <v>475</v>
      </c>
      <c r="AG20" s="424">
        <f t="shared" si="18"/>
        <v>519.44444444444434</v>
      </c>
      <c r="AH20" s="426">
        <f t="shared" si="19"/>
        <v>550</v>
      </c>
      <c r="AI20" s="426">
        <f t="shared" si="20"/>
        <v>475</v>
      </c>
      <c r="AJ20" s="423">
        <f t="shared" si="21"/>
        <v>505.55555555555549</v>
      </c>
      <c r="AK20" s="427">
        <f t="shared" si="22"/>
        <v>405.55555555555549</v>
      </c>
      <c r="AL20" s="428">
        <f t="shared" si="23"/>
        <v>538.88888888888903</v>
      </c>
      <c r="AM20" s="428">
        <f t="shared" si="24"/>
        <v>519.44444444444434</v>
      </c>
      <c r="AN20" s="429">
        <f t="shared" si="25"/>
        <v>505.55555555555549</v>
      </c>
      <c r="AO20" s="430">
        <v>200</v>
      </c>
      <c r="AP20" s="521"/>
      <c r="AQ20" s="521"/>
      <c r="AR20" s="527"/>
      <c r="AS20" s="521">
        <f t="shared" si="26"/>
        <v>205.55555555555549</v>
      </c>
      <c r="AT20" s="521">
        <f t="shared" si="27"/>
        <v>538.88888888888903</v>
      </c>
      <c r="AU20" s="521">
        <f t="shared" si="28"/>
        <v>519.44444444444434</v>
      </c>
      <c r="AV20" s="521">
        <f t="shared" si="29"/>
        <v>505.55555555555549</v>
      </c>
      <c r="AW20" s="430">
        <f t="shared" si="0"/>
        <v>442.36111111111109</v>
      </c>
      <c r="AX20" s="57">
        <f t="shared" si="31"/>
        <v>4.4236111111111107</v>
      </c>
      <c r="AY20" s="578">
        <f t="shared" si="32"/>
        <v>44.236111111111107</v>
      </c>
      <c r="AZ20" s="583">
        <v>1</v>
      </c>
      <c r="BA20" s="580">
        <f t="shared" si="30"/>
        <v>43.236111111111107</v>
      </c>
      <c r="BB20" s="584">
        <f t="shared" si="33"/>
        <v>4.3236111111111111</v>
      </c>
      <c r="BC20" s="575">
        <v>0.5</v>
      </c>
      <c r="BD20" s="333">
        <f t="shared" si="1"/>
        <v>3.8236111111111111</v>
      </c>
      <c r="BE20" s="50">
        <v>15</v>
      </c>
    </row>
    <row r="21" spans="1:57" x14ac:dyDescent="0.35">
      <c r="A21" s="247"/>
      <c r="B21" s="92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83">
        <v>625</v>
      </c>
      <c r="F21" s="84">
        <v>575</v>
      </c>
      <c r="G21" s="165">
        <v>575</v>
      </c>
      <c r="H21" s="166">
        <v>625</v>
      </c>
      <c r="I21" s="448">
        <v>625</v>
      </c>
      <c r="J21" s="165">
        <v>600</v>
      </c>
      <c r="K21" s="165">
        <v>625</v>
      </c>
      <c r="L21" s="166">
        <v>625</v>
      </c>
      <c r="M21" s="448">
        <v>650</v>
      </c>
      <c r="N21" s="165">
        <v>600</v>
      </c>
      <c r="O21" s="165">
        <v>575</v>
      </c>
      <c r="P21" s="166">
        <v>600</v>
      </c>
      <c r="Q21" s="52">
        <f t="shared" si="2"/>
        <v>633.33333333333337</v>
      </c>
      <c r="R21" s="53">
        <f t="shared" si="3"/>
        <v>591.66666666666663</v>
      </c>
      <c r="S21" s="53">
        <f t="shared" si="4"/>
        <v>591.66666666666663</v>
      </c>
      <c r="T21" s="54">
        <f t="shared" si="5"/>
        <v>616.66666666666663</v>
      </c>
      <c r="U21" s="55">
        <f t="shared" si="6"/>
        <v>633.33333333333337</v>
      </c>
      <c r="V21" s="53">
        <f t="shared" si="7"/>
        <v>591.66666666666663</v>
      </c>
      <c r="W21" s="53">
        <f t="shared" si="8"/>
        <v>591.66666666666663</v>
      </c>
      <c r="X21" s="56">
        <f t="shared" si="9"/>
        <v>616.66666666666663</v>
      </c>
      <c r="Y21" s="421">
        <f t="shared" si="10"/>
        <v>650</v>
      </c>
      <c r="Z21" s="422">
        <f t="shared" si="11"/>
        <v>625</v>
      </c>
      <c r="AA21" s="423">
        <f t="shared" si="12"/>
        <v>630.55555555555566</v>
      </c>
      <c r="AB21" s="421">
        <f t="shared" si="13"/>
        <v>600</v>
      </c>
      <c r="AC21" s="422">
        <f t="shared" si="14"/>
        <v>575</v>
      </c>
      <c r="AD21" s="424">
        <f t="shared" si="15"/>
        <v>594.44444444444434</v>
      </c>
      <c r="AE21" s="425">
        <f t="shared" si="16"/>
        <v>625</v>
      </c>
      <c r="AF21" s="426">
        <f t="shared" si="17"/>
        <v>575</v>
      </c>
      <c r="AG21" s="424">
        <f t="shared" si="18"/>
        <v>586.11111111111097</v>
      </c>
      <c r="AH21" s="426">
        <f t="shared" si="19"/>
        <v>625</v>
      </c>
      <c r="AI21" s="426">
        <f t="shared" si="20"/>
        <v>600</v>
      </c>
      <c r="AJ21" s="423">
        <f t="shared" si="21"/>
        <v>619.44444444444434</v>
      </c>
      <c r="AK21" s="427">
        <f t="shared" si="22"/>
        <v>630.55555555555566</v>
      </c>
      <c r="AL21" s="428">
        <f t="shared" si="23"/>
        <v>594.44444444444434</v>
      </c>
      <c r="AM21" s="428">
        <f t="shared" si="24"/>
        <v>586.11111111111097</v>
      </c>
      <c r="AN21" s="429">
        <f>+AJ21</f>
        <v>619.44444444444434</v>
      </c>
      <c r="AO21" s="430">
        <v>200</v>
      </c>
      <c r="AP21" s="521"/>
      <c r="AQ21" s="521"/>
      <c r="AR21" s="527"/>
      <c r="AS21" s="521">
        <f t="shared" si="26"/>
        <v>430.55555555555566</v>
      </c>
      <c r="AT21" s="521">
        <f t="shared" si="27"/>
        <v>594.44444444444434</v>
      </c>
      <c r="AU21" s="521">
        <f t="shared" si="28"/>
        <v>586.11111111111097</v>
      </c>
      <c r="AV21" s="521">
        <f t="shared" si="29"/>
        <v>619.44444444444434</v>
      </c>
      <c r="AW21" s="430">
        <f t="shared" si="0"/>
        <v>557.6388888888888</v>
      </c>
      <c r="AX21" s="57">
        <f t="shared" si="31"/>
        <v>5.5763888888888884</v>
      </c>
      <c r="AY21" s="578">
        <f t="shared" si="32"/>
        <v>55.763888888888886</v>
      </c>
      <c r="AZ21" s="583"/>
      <c r="BA21" s="580">
        <f t="shared" si="30"/>
        <v>55.763888888888886</v>
      </c>
      <c r="BB21" s="584">
        <f t="shared" si="33"/>
        <v>5.5763888888888884</v>
      </c>
      <c r="BC21" s="575"/>
      <c r="BD21" s="333">
        <f t="shared" si="1"/>
        <v>5.5763888888888884</v>
      </c>
      <c r="BE21" s="50">
        <v>16</v>
      </c>
    </row>
    <row r="22" spans="1:57" x14ac:dyDescent="0.35">
      <c r="A22" s="247"/>
      <c r="B22" s="92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83">
        <v>600</v>
      </c>
      <c r="F22" s="84">
        <v>500</v>
      </c>
      <c r="G22" s="165">
        <v>600</v>
      </c>
      <c r="H22" s="166">
        <v>575</v>
      </c>
      <c r="I22" s="448">
        <v>600</v>
      </c>
      <c r="J22" s="165">
        <v>575</v>
      </c>
      <c r="K22" s="165">
        <v>600</v>
      </c>
      <c r="L22" s="166">
        <v>600</v>
      </c>
      <c r="M22" s="448">
        <v>625</v>
      </c>
      <c r="N22" s="165">
        <v>500</v>
      </c>
      <c r="O22" s="165">
        <v>525</v>
      </c>
      <c r="P22" s="166">
        <v>600</v>
      </c>
      <c r="Q22" s="52">
        <f t="shared" si="2"/>
        <v>608.33333333333337</v>
      </c>
      <c r="R22" s="53">
        <f t="shared" si="3"/>
        <v>525</v>
      </c>
      <c r="S22" s="53">
        <f t="shared" si="4"/>
        <v>575</v>
      </c>
      <c r="T22" s="54">
        <f t="shared" si="5"/>
        <v>591.66666666666663</v>
      </c>
      <c r="U22" s="55">
        <f t="shared" si="6"/>
        <v>608.33333333333337</v>
      </c>
      <c r="V22" s="53">
        <f t="shared" si="7"/>
        <v>525</v>
      </c>
      <c r="W22" s="53">
        <f t="shared" si="8"/>
        <v>575</v>
      </c>
      <c r="X22" s="56">
        <f t="shared" si="9"/>
        <v>591.66666666666663</v>
      </c>
      <c r="Y22" s="421">
        <f t="shared" si="10"/>
        <v>625</v>
      </c>
      <c r="Z22" s="422">
        <f t="shared" si="11"/>
        <v>600</v>
      </c>
      <c r="AA22" s="423">
        <f t="shared" si="12"/>
        <v>605.55555555555566</v>
      </c>
      <c r="AB22" s="421">
        <f t="shared" si="13"/>
        <v>575</v>
      </c>
      <c r="AC22" s="422">
        <f t="shared" si="14"/>
        <v>500</v>
      </c>
      <c r="AD22" s="424">
        <f t="shared" si="15"/>
        <v>516.66666666666663</v>
      </c>
      <c r="AE22" s="425">
        <f t="shared" si="16"/>
        <v>600</v>
      </c>
      <c r="AF22" s="426">
        <f t="shared" si="17"/>
        <v>525</v>
      </c>
      <c r="AG22" s="424">
        <f t="shared" si="18"/>
        <v>583.33333333333337</v>
      </c>
      <c r="AH22" s="426">
        <f t="shared" si="19"/>
        <v>600</v>
      </c>
      <c r="AI22" s="426">
        <f t="shared" si="20"/>
        <v>575</v>
      </c>
      <c r="AJ22" s="423">
        <f t="shared" si="21"/>
        <v>594.44444444444434</v>
      </c>
      <c r="AK22" s="427">
        <f t="shared" si="22"/>
        <v>605.55555555555566</v>
      </c>
      <c r="AL22" s="428">
        <f t="shared" si="23"/>
        <v>516.66666666666663</v>
      </c>
      <c r="AM22" s="428">
        <f t="shared" si="24"/>
        <v>583.33333333333337</v>
      </c>
      <c r="AN22" s="429">
        <f t="shared" si="25"/>
        <v>594.44444444444434</v>
      </c>
      <c r="AO22" s="430">
        <v>200</v>
      </c>
      <c r="AP22" s="521"/>
      <c r="AQ22" s="521"/>
      <c r="AR22" s="527"/>
      <c r="AS22" s="521">
        <f t="shared" si="26"/>
        <v>405.55555555555566</v>
      </c>
      <c r="AT22" s="521">
        <f t="shared" si="27"/>
        <v>516.66666666666663</v>
      </c>
      <c r="AU22" s="521">
        <f t="shared" si="28"/>
        <v>583.33333333333337</v>
      </c>
      <c r="AV22" s="521">
        <f t="shared" si="29"/>
        <v>594.44444444444434</v>
      </c>
      <c r="AW22" s="430">
        <f t="shared" si="0"/>
        <v>525</v>
      </c>
      <c r="AX22" s="57">
        <f t="shared" si="31"/>
        <v>5.25</v>
      </c>
      <c r="AY22" s="578">
        <f t="shared" si="32"/>
        <v>52.5</v>
      </c>
      <c r="AZ22" s="583"/>
      <c r="BA22" s="580">
        <f t="shared" si="30"/>
        <v>52.5</v>
      </c>
      <c r="BB22" s="584">
        <f t="shared" si="33"/>
        <v>5.25</v>
      </c>
      <c r="BC22" s="575"/>
      <c r="BD22" s="333">
        <f t="shared" si="1"/>
        <v>5.25</v>
      </c>
      <c r="BE22" s="50">
        <v>17</v>
      </c>
    </row>
    <row r="23" spans="1:57" x14ac:dyDescent="0.35">
      <c r="A23" s="247"/>
      <c r="B23" s="92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83">
        <v>450</v>
      </c>
      <c r="F23" s="84">
        <v>575</v>
      </c>
      <c r="G23" s="165">
        <v>575</v>
      </c>
      <c r="H23" s="166">
        <v>550</v>
      </c>
      <c r="I23" s="448">
        <v>550</v>
      </c>
      <c r="J23" s="165">
        <v>575</v>
      </c>
      <c r="K23" s="165">
        <v>575</v>
      </c>
      <c r="L23" s="166">
        <v>575</v>
      </c>
      <c r="M23" s="448">
        <v>500</v>
      </c>
      <c r="N23" s="165">
        <v>550</v>
      </c>
      <c r="O23" s="165">
        <v>550</v>
      </c>
      <c r="P23" s="166">
        <v>525</v>
      </c>
      <c r="Q23" s="52">
        <f t="shared" si="2"/>
        <v>500</v>
      </c>
      <c r="R23" s="53">
        <f t="shared" si="3"/>
        <v>566.66666666666663</v>
      </c>
      <c r="S23" s="53">
        <f t="shared" si="4"/>
        <v>566.66666666666663</v>
      </c>
      <c r="T23" s="54">
        <f t="shared" si="5"/>
        <v>550</v>
      </c>
      <c r="U23" s="55">
        <f t="shared" si="6"/>
        <v>500</v>
      </c>
      <c r="V23" s="53">
        <f t="shared" si="7"/>
        <v>566.66666666666663</v>
      </c>
      <c r="W23" s="53">
        <f t="shared" si="8"/>
        <v>566.66666666666663</v>
      </c>
      <c r="X23" s="56">
        <f t="shared" si="9"/>
        <v>550</v>
      </c>
      <c r="Y23" s="421">
        <f t="shared" si="10"/>
        <v>550</v>
      </c>
      <c r="Z23" s="422">
        <f t="shared" si="11"/>
        <v>450</v>
      </c>
      <c r="AA23" s="423">
        <f t="shared" si="12"/>
        <v>500</v>
      </c>
      <c r="AB23" s="421">
        <f t="shared" si="13"/>
        <v>575</v>
      </c>
      <c r="AC23" s="422">
        <f t="shared" si="14"/>
        <v>550</v>
      </c>
      <c r="AD23" s="424">
        <f t="shared" si="15"/>
        <v>569.44444444444434</v>
      </c>
      <c r="AE23" s="425">
        <f t="shared" si="16"/>
        <v>575</v>
      </c>
      <c r="AF23" s="426">
        <f t="shared" si="17"/>
        <v>550</v>
      </c>
      <c r="AG23" s="424">
        <f t="shared" si="18"/>
        <v>569.44444444444434</v>
      </c>
      <c r="AH23" s="426">
        <f t="shared" si="19"/>
        <v>575</v>
      </c>
      <c r="AI23" s="426">
        <f t="shared" si="20"/>
        <v>525</v>
      </c>
      <c r="AJ23" s="423">
        <f t="shared" si="21"/>
        <v>550</v>
      </c>
      <c r="AK23" s="427">
        <f t="shared" si="22"/>
        <v>500</v>
      </c>
      <c r="AL23" s="428">
        <f t="shared" si="23"/>
        <v>569.44444444444434</v>
      </c>
      <c r="AM23" s="428">
        <f t="shared" si="24"/>
        <v>569.44444444444434</v>
      </c>
      <c r="AN23" s="429">
        <f t="shared" si="25"/>
        <v>550</v>
      </c>
      <c r="AO23" s="430"/>
      <c r="AP23" s="521"/>
      <c r="AQ23" s="521"/>
      <c r="AR23" s="527"/>
      <c r="AS23" s="521">
        <f t="shared" si="26"/>
        <v>500</v>
      </c>
      <c r="AT23" s="521">
        <f t="shared" si="27"/>
        <v>569.44444444444434</v>
      </c>
      <c r="AU23" s="521">
        <f t="shared" si="28"/>
        <v>569.44444444444434</v>
      </c>
      <c r="AV23" s="521">
        <f t="shared" si="29"/>
        <v>550</v>
      </c>
      <c r="AW23" s="430">
        <f t="shared" si="0"/>
        <v>547.22222222222217</v>
      </c>
      <c r="AX23" s="57">
        <f t="shared" si="31"/>
        <v>5.4722222222222214</v>
      </c>
      <c r="AY23" s="578">
        <f t="shared" si="32"/>
        <v>54.722222222222214</v>
      </c>
      <c r="AZ23" s="583"/>
      <c r="BA23" s="580">
        <f t="shared" si="30"/>
        <v>54.722222222222214</v>
      </c>
      <c r="BB23" s="584">
        <f t="shared" si="33"/>
        <v>5.4722222222222214</v>
      </c>
      <c r="BC23" s="575">
        <v>0.5</v>
      </c>
      <c r="BD23" s="333">
        <f t="shared" si="1"/>
        <v>4.9722222222222214</v>
      </c>
      <c r="BE23" s="50">
        <v>18</v>
      </c>
    </row>
    <row r="24" spans="1:57" x14ac:dyDescent="0.35">
      <c r="A24" s="247"/>
      <c r="B24" s="92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83">
        <v>600</v>
      </c>
      <c r="F24" s="84">
        <v>650</v>
      </c>
      <c r="G24" s="165">
        <v>675</v>
      </c>
      <c r="H24" s="166">
        <v>625</v>
      </c>
      <c r="I24" s="448">
        <v>575</v>
      </c>
      <c r="J24" s="165">
        <v>550</v>
      </c>
      <c r="K24" s="165">
        <v>650</v>
      </c>
      <c r="L24" s="166">
        <v>600</v>
      </c>
      <c r="M24" s="448">
        <v>600</v>
      </c>
      <c r="N24" s="165">
        <v>625</v>
      </c>
      <c r="O24" s="165">
        <v>625</v>
      </c>
      <c r="P24" s="166">
        <v>650</v>
      </c>
      <c r="Q24" s="52">
        <f t="shared" si="2"/>
        <v>591.66666666666663</v>
      </c>
      <c r="R24" s="53">
        <f t="shared" si="3"/>
        <v>608.33333333333337</v>
      </c>
      <c r="S24" s="53">
        <f t="shared" si="4"/>
        <v>650</v>
      </c>
      <c r="T24" s="54">
        <f t="shared" si="5"/>
        <v>625</v>
      </c>
      <c r="U24" s="55">
        <f t="shared" si="6"/>
        <v>591.66666666666663</v>
      </c>
      <c r="V24" s="53">
        <f t="shared" si="7"/>
        <v>608.33333333333337</v>
      </c>
      <c r="W24" s="53">
        <f t="shared" si="8"/>
        <v>650</v>
      </c>
      <c r="X24" s="56">
        <f t="shared" si="9"/>
        <v>625</v>
      </c>
      <c r="Y24" s="421">
        <f t="shared" si="10"/>
        <v>600</v>
      </c>
      <c r="Z24" s="422">
        <f t="shared" si="11"/>
        <v>575</v>
      </c>
      <c r="AA24" s="423">
        <f t="shared" si="12"/>
        <v>594.44444444444434</v>
      </c>
      <c r="AB24" s="421">
        <f t="shared" si="13"/>
        <v>650</v>
      </c>
      <c r="AC24" s="422">
        <f t="shared" si="14"/>
        <v>550</v>
      </c>
      <c r="AD24" s="424">
        <f t="shared" si="15"/>
        <v>613.88888888888903</v>
      </c>
      <c r="AE24" s="425">
        <f t="shared" si="16"/>
        <v>675</v>
      </c>
      <c r="AF24" s="426">
        <f t="shared" si="17"/>
        <v>625</v>
      </c>
      <c r="AG24" s="424">
        <f t="shared" si="18"/>
        <v>650</v>
      </c>
      <c r="AH24" s="426">
        <f t="shared" si="19"/>
        <v>650</v>
      </c>
      <c r="AI24" s="426">
        <f t="shared" si="20"/>
        <v>600</v>
      </c>
      <c r="AJ24" s="423">
        <f t="shared" si="21"/>
        <v>625</v>
      </c>
      <c r="AK24" s="427">
        <f t="shared" si="22"/>
        <v>594.44444444444434</v>
      </c>
      <c r="AL24" s="428">
        <f t="shared" si="23"/>
        <v>613.88888888888903</v>
      </c>
      <c r="AM24" s="428">
        <f t="shared" si="24"/>
        <v>650</v>
      </c>
      <c r="AN24" s="429">
        <f t="shared" si="25"/>
        <v>625</v>
      </c>
      <c r="AO24" s="430"/>
      <c r="AP24" s="521"/>
      <c r="AQ24" s="521"/>
      <c r="AR24" s="527"/>
      <c r="AS24" s="521">
        <f t="shared" si="26"/>
        <v>594.44444444444434</v>
      </c>
      <c r="AT24" s="521">
        <f t="shared" si="27"/>
        <v>613.88888888888903</v>
      </c>
      <c r="AU24" s="521">
        <f t="shared" si="28"/>
        <v>650</v>
      </c>
      <c r="AV24" s="521">
        <f t="shared" si="29"/>
        <v>625</v>
      </c>
      <c r="AW24" s="430">
        <f t="shared" si="0"/>
        <v>620.83333333333337</v>
      </c>
      <c r="AX24" s="57">
        <f t="shared" si="31"/>
        <v>6.2083333333333339</v>
      </c>
      <c r="AY24" s="578">
        <f t="shared" si="32"/>
        <v>62.083333333333343</v>
      </c>
      <c r="AZ24" s="583"/>
      <c r="BA24" s="580">
        <f t="shared" si="30"/>
        <v>62.083333333333343</v>
      </c>
      <c r="BB24" s="584">
        <f t="shared" si="33"/>
        <v>6.2083333333333339</v>
      </c>
      <c r="BC24" s="575"/>
      <c r="BD24" s="333">
        <f t="shared" si="1"/>
        <v>6.2083333333333339</v>
      </c>
      <c r="BE24" s="50">
        <v>19</v>
      </c>
    </row>
    <row r="25" spans="1:57" x14ac:dyDescent="0.35">
      <c r="A25" s="247"/>
      <c r="B25" s="92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83">
        <v>600</v>
      </c>
      <c r="F25" s="84">
        <v>675</v>
      </c>
      <c r="G25" s="165">
        <v>650</v>
      </c>
      <c r="H25" s="166">
        <v>650</v>
      </c>
      <c r="I25" s="448">
        <v>575</v>
      </c>
      <c r="J25" s="165">
        <v>625</v>
      </c>
      <c r="K25" s="165">
        <v>650</v>
      </c>
      <c r="L25" s="166">
        <v>625</v>
      </c>
      <c r="M25" s="448">
        <v>500</v>
      </c>
      <c r="N25" s="165">
        <v>575</v>
      </c>
      <c r="O25" s="165">
        <v>550</v>
      </c>
      <c r="P25" s="166">
        <v>550</v>
      </c>
      <c r="Q25" s="52">
        <f t="shared" si="2"/>
        <v>558.33333333333337</v>
      </c>
      <c r="R25" s="53">
        <f t="shared" si="3"/>
        <v>625</v>
      </c>
      <c r="S25" s="53">
        <f t="shared" si="4"/>
        <v>616.66666666666663</v>
      </c>
      <c r="T25" s="54">
        <f t="shared" si="5"/>
        <v>608.33333333333337</v>
      </c>
      <c r="U25" s="55">
        <f t="shared" si="6"/>
        <v>558.33333333333337</v>
      </c>
      <c r="V25" s="53">
        <f t="shared" si="7"/>
        <v>625</v>
      </c>
      <c r="W25" s="53">
        <f t="shared" si="8"/>
        <v>616.66666666666663</v>
      </c>
      <c r="X25" s="56">
        <f t="shared" si="9"/>
        <v>608.33333333333337</v>
      </c>
      <c r="Y25" s="421">
        <f t="shared" si="10"/>
        <v>600</v>
      </c>
      <c r="Z25" s="422">
        <f t="shared" si="11"/>
        <v>500</v>
      </c>
      <c r="AA25" s="423">
        <f t="shared" si="12"/>
        <v>563.88888888888903</v>
      </c>
      <c r="AB25" s="421">
        <f t="shared" si="13"/>
        <v>675</v>
      </c>
      <c r="AC25" s="422">
        <f t="shared" si="14"/>
        <v>575</v>
      </c>
      <c r="AD25" s="424">
        <f t="shared" si="15"/>
        <v>625</v>
      </c>
      <c r="AE25" s="425">
        <f t="shared" si="16"/>
        <v>650</v>
      </c>
      <c r="AF25" s="426">
        <f t="shared" si="17"/>
        <v>550</v>
      </c>
      <c r="AG25" s="424">
        <f t="shared" si="18"/>
        <v>627.77777777777771</v>
      </c>
      <c r="AH25" s="426">
        <f t="shared" si="19"/>
        <v>650</v>
      </c>
      <c r="AI25" s="426">
        <f t="shared" si="20"/>
        <v>550</v>
      </c>
      <c r="AJ25" s="423">
        <f t="shared" si="21"/>
        <v>613.88888888888903</v>
      </c>
      <c r="AK25" s="427">
        <f t="shared" si="22"/>
        <v>563.88888888888903</v>
      </c>
      <c r="AL25" s="428">
        <f t="shared" si="23"/>
        <v>625</v>
      </c>
      <c r="AM25" s="428">
        <f t="shared" si="24"/>
        <v>627.77777777777771</v>
      </c>
      <c r="AN25" s="429">
        <f t="shared" si="25"/>
        <v>613.88888888888903</v>
      </c>
      <c r="AO25" s="430"/>
      <c r="AP25" s="521"/>
      <c r="AQ25" s="521"/>
      <c r="AR25" s="527"/>
      <c r="AS25" s="521">
        <f t="shared" si="26"/>
        <v>563.88888888888903</v>
      </c>
      <c r="AT25" s="521">
        <f t="shared" si="27"/>
        <v>625</v>
      </c>
      <c r="AU25" s="521">
        <f t="shared" si="28"/>
        <v>627.77777777777771</v>
      </c>
      <c r="AV25" s="521">
        <f t="shared" si="29"/>
        <v>613.88888888888903</v>
      </c>
      <c r="AW25" s="430">
        <f t="shared" si="0"/>
        <v>607.63888888888903</v>
      </c>
      <c r="AX25" s="57">
        <f t="shared" si="31"/>
        <v>6.0763888888888902</v>
      </c>
      <c r="AY25" s="578">
        <f t="shared" si="32"/>
        <v>60.7638888888889</v>
      </c>
      <c r="AZ25" s="583">
        <v>0.5</v>
      </c>
      <c r="BA25" s="580">
        <f t="shared" si="30"/>
        <v>60.2638888888889</v>
      </c>
      <c r="BB25" s="584">
        <f t="shared" si="33"/>
        <v>6.0263888888888903</v>
      </c>
      <c r="BC25" s="575">
        <v>0.5</v>
      </c>
      <c r="BD25" s="333">
        <f t="shared" si="1"/>
        <v>5.5263888888888903</v>
      </c>
      <c r="BE25" s="50">
        <v>20</v>
      </c>
    </row>
    <row r="26" spans="1:57" x14ac:dyDescent="0.35">
      <c r="A26" s="247"/>
      <c r="B26" s="92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83">
        <v>575</v>
      </c>
      <c r="F26" s="84">
        <v>575</v>
      </c>
      <c r="G26" s="165">
        <v>550</v>
      </c>
      <c r="H26" s="166">
        <v>600</v>
      </c>
      <c r="I26" s="448">
        <v>600</v>
      </c>
      <c r="J26" s="165">
        <v>550</v>
      </c>
      <c r="K26" s="165">
        <v>625</v>
      </c>
      <c r="L26" s="166">
        <v>575</v>
      </c>
      <c r="M26" s="448">
        <v>650</v>
      </c>
      <c r="N26" s="165">
        <v>625</v>
      </c>
      <c r="O26" s="165">
        <v>600</v>
      </c>
      <c r="P26" s="166">
        <v>600</v>
      </c>
      <c r="Q26" s="52">
        <f t="shared" si="2"/>
        <v>608.33333333333337</v>
      </c>
      <c r="R26" s="53">
        <f t="shared" si="3"/>
        <v>583.33333333333337</v>
      </c>
      <c r="S26" s="53">
        <f t="shared" si="4"/>
        <v>591.66666666666663</v>
      </c>
      <c r="T26" s="54">
        <f t="shared" si="5"/>
        <v>591.66666666666663</v>
      </c>
      <c r="U26" s="55">
        <f t="shared" si="6"/>
        <v>608.33333333333337</v>
      </c>
      <c r="V26" s="53">
        <f t="shared" si="7"/>
        <v>583.33333333333337</v>
      </c>
      <c r="W26" s="53">
        <f t="shared" si="8"/>
        <v>591.66666666666663</v>
      </c>
      <c r="X26" s="56">
        <f t="shared" si="9"/>
        <v>591.66666666666663</v>
      </c>
      <c r="Y26" s="421">
        <f t="shared" si="10"/>
        <v>650</v>
      </c>
      <c r="Z26" s="422">
        <f t="shared" si="11"/>
        <v>575</v>
      </c>
      <c r="AA26" s="423">
        <f t="shared" si="12"/>
        <v>605.55555555555566</v>
      </c>
      <c r="AB26" s="421">
        <f t="shared" si="13"/>
        <v>625</v>
      </c>
      <c r="AC26" s="422">
        <f t="shared" si="14"/>
        <v>550</v>
      </c>
      <c r="AD26" s="424">
        <f t="shared" si="15"/>
        <v>580.55555555555566</v>
      </c>
      <c r="AE26" s="425">
        <f t="shared" si="16"/>
        <v>625</v>
      </c>
      <c r="AF26" s="426">
        <f t="shared" si="17"/>
        <v>550</v>
      </c>
      <c r="AG26" s="424">
        <f t="shared" si="18"/>
        <v>594.44444444444434</v>
      </c>
      <c r="AH26" s="426">
        <f t="shared" si="19"/>
        <v>600</v>
      </c>
      <c r="AI26" s="426">
        <f t="shared" si="20"/>
        <v>575</v>
      </c>
      <c r="AJ26" s="423">
        <f t="shared" si="21"/>
        <v>594.44444444444434</v>
      </c>
      <c r="AK26" s="427">
        <f t="shared" si="22"/>
        <v>605.55555555555566</v>
      </c>
      <c r="AL26" s="428">
        <f t="shared" si="23"/>
        <v>580.55555555555566</v>
      </c>
      <c r="AM26" s="428">
        <f t="shared" si="24"/>
        <v>594.44444444444434</v>
      </c>
      <c r="AN26" s="429">
        <f t="shared" si="25"/>
        <v>594.44444444444434</v>
      </c>
      <c r="AO26" s="430">
        <v>200</v>
      </c>
      <c r="AP26" s="521"/>
      <c r="AQ26" s="521"/>
      <c r="AR26" s="527"/>
      <c r="AS26" s="521">
        <f t="shared" si="26"/>
        <v>405.55555555555566</v>
      </c>
      <c r="AT26" s="521">
        <f t="shared" si="27"/>
        <v>580.55555555555566</v>
      </c>
      <c r="AU26" s="521">
        <f t="shared" si="28"/>
        <v>594.44444444444434</v>
      </c>
      <c r="AV26" s="521">
        <f t="shared" si="29"/>
        <v>594.44444444444434</v>
      </c>
      <c r="AW26" s="430">
        <f t="shared" si="0"/>
        <v>543.75</v>
      </c>
      <c r="AX26" s="57">
        <f t="shared" si="31"/>
        <v>5.4375</v>
      </c>
      <c r="AY26" s="578">
        <f t="shared" si="32"/>
        <v>54.375</v>
      </c>
      <c r="AZ26" s="583"/>
      <c r="BA26" s="580">
        <f t="shared" si="30"/>
        <v>54.375</v>
      </c>
      <c r="BB26" s="584">
        <f t="shared" si="33"/>
        <v>5.4375</v>
      </c>
      <c r="BC26" s="575"/>
      <c r="BD26" s="333">
        <f t="shared" si="1"/>
        <v>5.4375</v>
      </c>
      <c r="BE26" s="50">
        <v>21</v>
      </c>
    </row>
    <row r="27" spans="1:57" x14ac:dyDescent="0.35">
      <c r="A27" s="247"/>
      <c r="B27" s="92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83">
        <v>450</v>
      </c>
      <c r="F27" s="84">
        <v>425</v>
      </c>
      <c r="G27" s="165">
        <v>500</v>
      </c>
      <c r="H27" s="166">
        <v>550</v>
      </c>
      <c r="I27" s="448">
        <v>450</v>
      </c>
      <c r="J27" s="165">
        <v>600</v>
      </c>
      <c r="K27" s="165">
        <v>600</v>
      </c>
      <c r="L27" s="166">
        <v>600</v>
      </c>
      <c r="M27" s="448">
        <v>400</v>
      </c>
      <c r="N27" s="165">
        <v>475</v>
      </c>
      <c r="O27" s="165">
        <v>525</v>
      </c>
      <c r="P27" s="166">
        <v>500</v>
      </c>
      <c r="Q27" s="52">
        <f t="shared" si="2"/>
        <v>433.33333333333331</v>
      </c>
      <c r="R27" s="53">
        <f t="shared" si="3"/>
        <v>500</v>
      </c>
      <c r="S27" s="53">
        <f t="shared" si="4"/>
        <v>541.66666666666663</v>
      </c>
      <c r="T27" s="54">
        <f t="shared" si="5"/>
        <v>550</v>
      </c>
      <c r="U27" s="55">
        <f t="shared" si="6"/>
        <v>433.33333333333331</v>
      </c>
      <c r="V27" s="53">
        <f t="shared" si="7"/>
        <v>500</v>
      </c>
      <c r="W27" s="53">
        <f t="shared" si="8"/>
        <v>541.66666666666663</v>
      </c>
      <c r="X27" s="56">
        <f t="shared" si="9"/>
        <v>550</v>
      </c>
      <c r="Y27" s="421">
        <f t="shared" si="10"/>
        <v>450</v>
      </c>
      <c r="Z27" s="422">
        <f t="shared" si="11"/>
        <v>400</v>
      </c>
      <c r="AA27" s="423">
        <f t="shared" si="12"/>
        <v>438.88888888888886</v>
      </c>
      <c r="AB27" s="421">
        <f t="shared" si="13"/>
        <v>600</v>
      </c>
      <c r="AC27" s="422">
        <f t="shared" si="14"/>
        <v>425</v>
      </c>
      <c r="AD27" s="424">
        <f t="shared" si="15"/>
        <v>491.66666666666669</v>
      </c>
      <c r="AE27" s="425">
        <f t="shared" si="16"/>
        <v>600</v>
      </c>
      <c r="AF27" s="426">
        <f t="shared" si="17"/>
        <v>500</v>
      </c>
      <c r="AG27" s="424">
        <f t="shared" si="18"/>
        <v>536.11111111111097</v>
      </c>
      <c r="AH27" s="426">
        <f t="shared" si="19"/>
        <v>600</v>
      </c>
      <c r="AI27" s="426">
        <f t="shared" si="20"/>
        <v>500</v>
      </c>
      <c r="AJ27" s="423">
        <f t="shared" si="21"/>
        <v>550</v>
      </c>
      <c r="AK27" s="427">
        <f t="shared" si="22"/>
        <v>438.88888888888886</v>
      </c>
      <c r="AL27" s="428">
        <f t="shared" si="23"/>
        <v>491.66666666666669</v>
      </c>
      <c r="AM27" s="428">
        <f t="shared" si="24"/>
        <v>536.11111111111097</v>
      </c>
      <c r="AN27" s="429">
        <f t="shared" si="25"/>
        <v>550</v>
      </c>
      <c r="AO27" s="430">
        <v>200</v>
      </c>
      <c r="AP27" s="521"/>
      <c r="AQ27" s="521"/>
      <c r="AR27" s="527"/>
      <c r="AS27" s="521">
        <f t="shared" si="26"/>
        <v>238.88888888888886</v>
      </c>
      <c r="AT27" s="521">
        <f t="shared" si="27"/>
        <v>491.66666666666669</v>
      </c>
      <c r="AU27" s="521">
        <f t="shared" si="28"/>
        <v>536.11111111111097</v>
      </c>
      <c r="AV27" s="521">
        <f t="shared" si="29"/>
        <v>550</v>
      </c>
      <c r="AW27" s="430">
        <f t="shared" si="0"/>
        <v>454.16666666666663</v>
      </c>
      <c r="AX27" s="57">
        <f t="shared" si="31"/>
        <v>4.5416666666666661</v>
      </c>
      <c r="AY27" s="578">
        <f t="shared" si="32"/>
        <v>45.416666666666657</v>
      </c>
      <c r="AZ27" s="583">
        <v>0.5</v>
      </c>
      <c r="BA27" s="580">
        <f t="shared" si="30"/>
        <v>44.916666666666657</v>
      </c>
      <c r="BB27" s="584">
        <f t="shared" si="33"/>
        <v>4.4916666666666654</v>
      </c>
      <c r="BC27" s="575"/>
      <c r="BD27" s="333">
        <f t="shared" si="1"/>
        <v>4.4916666666666654</v>
      </c>
      <c r="BE27" s="50">
        <v>22</v>
      </c>
    </row>
    <row r="28" spans="1:57" x14ac:dyDescent="0.35">
      <c r="A28" s="247"/>
      <c r="B28" s="92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83">
        <v>400</v>
      </c>
      <c r="F28" s="84">
        <v>475</v>
      </c>
      <c r="G28" s="165">
        <v>425</v>
      </c>
      <c r="H28" s="166">
        <v>450</v>
      </c>
      <c r="I28" s="448">
        <v>400</v>
      </c>
      <c r="J28" s="165">
        <v>475</v>
      </c>
      <c r="K28" s="165">
        <v>475</v>
      </c>
      <c r="L28" s="166">
        <v>450</v>
      </c>
      <c r="M28" s="448">
        <v>450</v>
      </c>
      <c r="N28" s="165">
        <v>475</v>
      </c>
      <c r="O28" s="165">
        <v>500</v>
      </c>
      <c r="P28" s="166">
        <v>500</v>
      </c>
      <c r="Q28" s="52">
        <f t="shared" si="2"/>
        <v>416.66666666666669</v>
      </c>
      <c r="R28" s="53">
        <f t="shared" si="3"/>
        <v>475</v>
      </c>
      <c r="S28" s="53">
        <f t="shared" si="4"/>
        <v>466.66666666666669</v>
      </c>
      <c r="T28" s="54">
        <f t="shared" si="5"/>
        <v>466.66666666666669</v>
      </c>
      <c r="U28" s="55">
        <f t="shared" si="6"/>
        <v>416.66666666666669</v>
      </c>
      <c r="V28" s="53">
        <f t="shared" si="7"/>
        <v>475</v>
      </c>
      <c r="W28" s="53">
        <f t="shared" si="8"/>
        <v>466.66666666666669</v>
      </c>
      <c r="X28" s="56">
        <f t="shared" si="9"/>
        <v>466.66666666666669</v>
      </c>
      <c r="Y28" s="421">
        <f t="shared" si="10"/>
        <v>450</v>
      </c>
      <c r="Z28" s="422">
        <f t="shared" si="11"/>
        <v>400</v>
      </c>
      <c r="AA28" s="423">
        <f t="shared" si="12"/>
        <v>411.11111111111114</v>
      </c>
      <c r="AB28" s="421">
        <f t="shared" si="13"/>
        <v>475</v>
      </c>
      <c r="AC28" s="422">
        <f t="shared" si="14"/>
        <v>475</v>
      </c>
      <c r="AD28" s="424">
        <f t="shared" si="15"/>
        <v>475</v>
      </c>
      <c r="AE28" s="425">
        <f t="shared" si="16"/>
        <v>500</v>
      </c>
      <c r="AF28" s="426">
        <f t="shared" si="17"/>
        <v>425</v>
      </c>
      <c r="AG28" s="424">
        <f t="shared" si="18"/>
        <v>469.44444444444451</v>
      </c>
      <c r="AH28" s="426">
        <f t="shared" si="19"/>
        <v>500</v>
      </c>
      <c r="AI28" s="426">
        <f t="shared" si="20"/>
        <v>450</v>
      </c>
      <c r="AJ28" s="423">
        <f t="shared" si="21"/>
        <v>461.11111111111114</v>
      </c>
      <c r="AK28" s="427">
        <f t="shared" si="22"/>
        <v>411.11111111111114</v>
      </c>
      <c r="AL28" s="428">
        <f t="shared" si="23"/>
        <v>475</v>
      </c>
      <c r="AM28" s="428">
        <f t="shared" si="24"/>
        <v>469.44444444444451</v>
      </c>
      <c r="AN28" s="429">
        <f t="shared" si="25"/>
        <v>461.11111111111114</v>
      </c>
      <c r="AO28" s="430">
        <v>200</v>
      </c>
      <c r="AP28" s="521"/>
      <c r="AQ28" s="521"/>
      <c r="AR28" s="527"/>
      <c r="AS28" s="521">
        <f t="shared" si="26"/>
        <v>211.11111111111114</v>
      </c>
      <c r="AT28" s="521">
        <f t="shared" si="27"/>
        <v>475</v>
      </c>
      <c r="AU28" s="521">
        <f t="shared" si="28"/>
        <v>469.44444444444451</v>
      </c>
      <c r="AV28" s="521">
        <f t="shared" si="29"/>
        <v>461.11111111111114</v>
      </c>
      <c r="AW28" s="430">
        <f t="shared" si="0"/>
        <v>404.16666666666669</v>
      </c>
      <c r="AX28" s="57">
        <f t="shared" si="31"/>
        <v>4.041666666666667</v>
      </c>
      <c r="AY28" s="578">
        <f t="shared" si="32"/>
        <v>40.416666666666671</v>
      </c>
      <c r="AZ28" s="583">
        <v>0.5</v>
      </c>
      <c r="BA28" s="580">
        <f t="shared" si="30"/>
        <v>39.916666666666671</v>
      </c>
      <c r="BB28" s="584">
        <f t="shared" si="33"/>
        <v>3.9916666666666671</v>
      </c>
      <c r="BC28" s="575"/>
      <c r="BD28" s="333">
        <f t="shared" si="1"/>
        <v>3.9916666666666671</v>
      </c>
      <c r="BE28" s="50">
        <v>23</v>
      </c>
    </row>
    <row r="29" spans="1:57" x14ac:dyDescent="0.35">
      <c r="A29" s="247"/>
      <c r="B29" s="92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83">
        <v>525</v>
      </c>
      <c r="F29" s="84">
        <v>575</v>
      </c>
      <c r="G29" s="165">
        <v>500</v>
      </c>
      <c r="H29" s="166">
        <v>550</v>
      </c>
      <c r="I29" s="448">
        <v>475</v>
      </c>
      <c r="J29" s="165">
        <v>475</v>
      </c>
      <c r="K29" s="165">
        <v>500</v>
      </c>
      <c r="L29" s="166">
        <v>450</v>
      </c>
      <c r="M29" s="448">
        <v>600</v>
      </c>
      <c r="N29" s="165">
        <v>525</v>
      </c>
      <c r="O29" s="165">
        <v>500</v>
      </c>
      <c r="P29" s="166">
        <v>500</v>
      </c>
      <c r="Q29" s="52">
        <f t="shared" si="2"/>
        <v>533.33333333333337</v>
      </c>
      <c r="R29" s="53">
        <f t="shared" si="3"/>
        <v>525</v>
      </c>
      <c r="S29" s="53">
        <f t="shared" si="4"/>
        <v>500</v>
      </c>
      <c r="T29" s="54">
        <f t="shared" si="5"/>
        <v>500</v>
      </c>
      <c r="U29" s="55">
        <f t="shared" si="6"/>
        <v>533.33333333333337</v>
      </c>
      <c r="V29" s="53">
        <f t="shared" si="7"/>
        <v>525</v>
      </c>
      <c r="W29" s="53">
        <f t="shared" si="8"/>
        <v>500</v>
      </c>
      <c r="X29" s="56">
        <f t="shared" si="9"/>
        <v>500</v>
      </c>
      <c r="Y29" s="421">
        <f t="shared" si="10"/>
        <v>600</v>
      </c>
      <c r="Z29" s="422">
        <f t="shared" si="11"/>
        <v>475</v>
      </c>
      <c r="AA29" s="423">
        <f t="shared" si="12"/>
        <v>530.55555555555566</v>
      </c>
      <c r="AB29" s="421">
        <f t="shared" si="13"/>
        <v>575</v>
      </c>
      <c r="AC29" s="422">
        <f t="shared" si="14"/>
        <v>475</v>
      </c>
      <c r="AD29" s="424">
        <f t="shared" si="15"/>
        <v>525</v>
      </c>
      <c r="AE29" s="425">
        <f t="shared" si="16"/>
        <v>500</v>
      </c>
      <c r="AF29" s="426">
        <f t="shared" si="17"/>
        <v>500</v>
      </c>
      <c r="AG29" s="424">
        <f t="shared" si="18"/>
        <v>500</v>
      </c>
      <c r="AH29" s="426">
        <f t="shared" si="19"/>
        <v>550</v>
      </c>
      <c r="AI29" s="426">
        <f t="shared" si="20"/>
        <v>450</v>
      </c>
      <c r="AJ29" s="423">
        <f t="shared" si="21"/>
        <v>500</v>
      </c>
      <c r="AK29" s="427">
        <f t="shared" si="22"/>
        <v>530.55555555555566</v>
      </c>
      <c r="AL29" s="428">
        <f t="shared" si="23"/>
        <v>525</v>
      </c>
      <c r="AM29" s="428">
        <f t="shared" si="24"/>
        <v>500</v>
      </c>
      <c r="AN29" s="429">
        <f t="shared" si="25"/>
        <v>500</v>
      </c>
      <c r="AO29" s="430">
        <v>200</v>
      </c>
      <c r="AP29" s="521"/>
      <c r="AQ29" s="521"/>
      <c r="AR29" s="527"/>
      <c r="AS29" s="521">
        <f t="shared" si="26"/>
        <v>330.55555555555566</v>
      </c>
      <c r="AT29" s="521">
        <f t="shared" si="27"/>
        <v>525</v>
      </c>
      <c r="AU29" s="521">
        <f t="shared" si="28"/>
        <v>500</v>
      </c>
      <c r="AV29" s="521">
        <f t="shared" si="29"/>
        <v>500</v>
      </c>
      <c r="AW29" s="430">
        <f t="shared" si="0"/>
        <v>463.88888888888891</v>
      </c>
      <c r="AX29" s="57">
        <f t="shared" si="31"/>
        <v>4.6388888888888893</v>
      </c>
      <c r="AY29" s="578">
        <f t="shared" si="32"/>
        <v>46.388888888888893</v>
      </c>
      <c r="AZ29" s="583">
        <v>0.5</v>
      </c>
      <c r="BA29" s="580">
        <f t="shared" si="30"/>
        <v>45.888888888888893</v>
      </c>
      <c r="BB29" s="584">
        <f t="shared" si="33"/>
        <v>4.5888888888888895</v>
      </c>
      <c r="BC29" s="575">
        <v>0.5</v>
      </c>
      <c r="BD29" s="333">
        <f t="shared" si="1"/>
        <v>4.0888888888888895</v>
      </c>
      <c r="BE29" s="50">
        <v>24</v>
      </c>
    </row>
    <row r="30" spans="1:57" x14ac:dyDescent="0.35">
      <c r="A30" s="247"/>
      <c r="B30" s="92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83">
        <v>600</v>
      </c>
      <c r="F30" s="84">
        <v>600</v>
      </c>
      <c r="G30" s="165">
        <v>550</v>
      </c>
      <c r="H30" s="166">
        <v>575</v>
      </c>
      <c r="I30" s="448">
        <v>550</v>
      </c>
      <c r="J30" s="165">
        <v>525</v>
      </c>
      <c r="K30" s="165">
        <v>525</v>
      </c>
      <c r="L30" s="166">
        <v>525</v>
      </c>
      <c r="M30" s="448">
        <v>625</v>
      </c>
      <c r="N30" s="165">
        <v>525</v>
      </c>
      <c r="O30" s="165">
        <v>550</v>
      </c>
      <c r="P30" s="166">
        <v>550</v>
      </c>
      <c r="Q30" s="52">
        <f t="shared" si="2"/>
        <v>591.66666666666663</v>
      </c>
      <c r="R30" s="53">
        <f t="shared" si="3"/>
        <v>550</v>
      </c>
      <c r="S30" s="53">
        <f t="shared" si="4"/>
        <v>541.66666666666663</v>
      </c>
      <c r="T30" s="54">
        <f t="shared" si="5"/>
        <v>550</v>
      </c>
      <c r="U30" s="55">
        <f t="shared" si="6"/>
        <v>591.66666666666663</v>
      </c>
      <c r="V30" s="53">
        <f t="shared" si="7"/>
        <v>550</v>
      </c>
      <c r="W30" s="53">
        <f t="shared" si="8"/>
        <v>541.66666666666663</v>
      </c>
      <c r="X30" s="56">
        <f t="shared" si="9"/>
        <v>550</v>
      </c>
      <c r="Y30" s="421">
        <f t="shared" si="10"/>
        <v>625</v>
      </c>
      <c r="Z30" s="422">
        <f t="shared" si="11"/>
        <v>550</v>
      </c>
      <c r="AA30" s="423">
        <f t="shared" si="12"/>
        <v>594.44444444444434</v>
      </c>
      <c r="AB30" s="421">
        <f t="shared" si="13"/>
        <v>600</v>
      </c>
      <c r="AC30" s="422">
        <f t="shared" si="14"/>
        <v>525</v>
      </c>
      <c r="AD30" s="424">
        <f t="shared" si="15"/>
        <v>541.66666666666663</v>
      </c>
      <c r="AE30" s="425">
        <f t="shared" si="16"/>
        <v>550</v>
      </c>
      <c r="AF30" s="426">
        <f t="shared" si="17"/>
        <v>525</v>
      </c>
      <c r="AG30" s="424">
        <f t="shared" si="18"/>
        <v>544.44444444444434</v>
      </c>
      <c r="AH30" s="426">
        <f t="shared" si="19"/>
        <v>575</v>
      </c>
      <c r="AI30" s="426">
        <f t="shared" si="20"/>
        <v>525</v>
      </c>
      <c r="AJ30" s="423">
        <f t="shared" si="21"/>
        <v>550</v>
      </c>
      <c r="AK30" s="427">
        <f t="shared" si="22"/>
        <v>594.44444444444434</v>
      </c>
      <c r="AL30" s="428">
        <f t="shared" si="23"/>
        <v>541.66666666666663</v>
      </c>
      <c r="AM30" s="428">
        <f t="shared" si="24"/>
        <v>544.44444444444434</v>
      </c>
      <c r="AN30" s="429">
        <f t="shared" si="25"/>
        <v>550</v>
      </c>
      <c r="AO30" s="430">
        <v>200</v>
      </c>
      <c r="AP30" s="521"/>
      <c r="AQ30" s="521"/>
      <c r="AR30" s="527"/>
      <c r="AS30" s="521">
        <f t="shared" si="26"/>
        <v>394.44444444444434</v>
      </c>
      <c r="AT30" s="521">
        <f t="shared" si="27"/>
        <v>541.66666666666663</v>
      </c>
      <c r="AU30" s="521">
        <f t="shared" si="28"/>
        <v>544.44444444444434</v>
      </c>
      <c r="AV30" s="521">
        <f t="shared" si="29"/>
        <v>550</v>
      </c>
      <c r="AW30" s="430">
        <f t="shared" si="0"/>
        <v>507.6388888888888</v>
      </c>
      <c r="AX30" s="57">
        <f t="shared" si="31"/>
        <v>5.0763888888888884</v>
      </c>
      <c r="AY30" s="578">
        <f t="shared" si="32"/>
        <v>50.763888888888886</v>
      </c>
      <c r="AZ30" s="583">
        <v>0.5</v>
      </c>
      <c r="BA30" s="580">
        <f t="shared" si="30"/>
        <v>50.263888888888886</v>
      </c>
      <c r="BB30" s="584">
        <f t="shared" si="33"/>
        <v>5.0263888888888886</v>
      </c>
      <c r="BC30" s="575">
        <v>0.5</v>
      </c>
      <c r="BD30" s="333">
        <f t="shared" si="1"/>
        <v>4.5263888888888886</v>
      </c>
      <c r="BE30" s="50">
        <v>25</v>
      </c>
    </row>
    <row r="31" spans="1:57" x14ac:dyDescent="0.35">
      <c r="A31" s="247"/>
      <c r="B31" s="92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83">
        <v>750</v>
      </c>
      <c r="F31" s="84">
        <v>700</v>
      </c>
      <c r="G31" s="165">
        <v>675</v>
      </c>
      <c r="H31" s="166">
        <v>675</v>
      </c>
      <c r="I31" s="448">
        <v>750</v>
      </c>
      <c r="J31" s="165">
        <v>700</v>
      </c>
      <c r="K31" s="165">
        <v>675</v>
      </c>
      <c r="L31" s="166">
        <v>725</v>
      </c>
      <c r="M31" s="448">
        <v>700</v>
      </c>
      <c r="N31" s="165">
        <v>675</v>
      </c>
      <c r="O31" s="165">
        <v>650</v>
      </c>
      <c r="P31" s="166">
        <v>700</v>
      </c>
      <c r="Q31" s="52">
        <f t="shared" si="2"/>
        <v>733.33333333333337</v>
      </c>
      <c r="R31" s="53">
        <f t="shared" si="3"/>
        <v>691.66666666666663</v>
      </c>
      <c r="S31" s="53">
        <f t="shared" si="4"/>
        <v>666.66666666666663</v>
      </c>
      <c r="T31" s="54">
        <f t="shared" si="5"/>
        <v>700</v>
      </c>
      <c r="U31" s="55">
        <f t="shared" si="6"/>
        <v>733.33333333333337</v>
      </c>
      <c r="V31" s="53">
        <f t="shared" si="7"/>
        <v>691.66666666666663</v>
      </c>
      <c r="W31" s="53">
        <f t="shared" si="8"/>
        <v>666.66666666666663</v>
      </c>
      <c r="X31" s="56">
        <f t="shared" si="9"/>
        <v>700</v>
      </c>
      <c r="Y31" s="421">
        <f t="shared" si="10"/>
        <v>750</v>
      </c>
      <c r="Z31" s="422">
        <f t="shared" si="11"/>
        <v>700</v>
      </c>
      <c r="AA31" s="423">
        <f t="shared" si="12"/>
        <v>738.88888888888903</v>
      </c>
      <c r="AB31" s="421">
        <f t="shared" si="13"/>
        <v>700</v>
      </c>
      <c r="AC31" s="422">
        <f t="shared" si="14"/>
        <v>675</v>
      </c>
      <c r="AD31" s="424">
        <f t="shared" si="15"/>
        <v>694.44444444444434</v>
      </c>
      <c r="AE31" s="425">
        <f t="shared" si="16"/>
        <v>675</v>
      </c>
      <c r="AF31" s="426">
        <f t="shared" si="17"/>
        <v>650</v>
      </c>
      <c r="AG31" s="424">
        <f t="shared" si="18"/>
        <v>669.44444444444434</v>
      </c>
      <c r="AH31" s="426">
        <f t="shared" si="19"/>
        <v>725</v>
      </c>
      <c r="AI31" s="426">
        <f t="shared" si="20"/>
        <v>675</v>
      </c>
      <c r="AJ31" s="423">
        <f t="shared" si="21"/>
        <v>700</v>
      </c>
      <c r="AK31" s="427">
        <f t="shared" si="22"/>
        <v>738.88888888888903</v>
      </c>
      <c r="AL31" s="428">
        <f t="shared" si="23"/>
        <v>694.44444444444434</v>
      </c>
      <c r="AM31" s="428">
        <f t="shared" si="24"/>
        <v>669.44444444444434</v>
      </c>
      <c r="AN31" s="429">
        <f t="shared" si="25"/>
        <v>700</v>
      </c>
      <c r="AO31" s="430"/>
      <c r="AP31" s="521"/>
      <c r="AQ31" s="521"/>
      <c r="AR31" s="527"/>
      <c r="AS31" s="521">
        <f t="shared" si="26"/>
        <v>738.88888888888903</v>
      </c>
      <c r="AT31" s="521">
        <f t="shared" si="27"/>
        <v>694.44444444444434</v>
      </c>
      <c r="AU31" s="521">
        <f t="shared" si="28"/>
        <v>669.44444444444434</v>
      </c>
      <c r="AV31" s="521">
        <f t="shared" si="29"/>
        <v>700</v>
      </c>
      <c r="AW31" s="430">
        <f t="shared" si="0"/>
        <v>700.69444444444446</v>
      </c>
      <c r="AX31" s="57">
        <f t="shared" si="31"/>
        <v>7.0069444444444446</v>
      </c>
      <c r="AY31" s="578">
        <f t="shared" si="32"/>
        <v>70.069444444444443</v>
      </c>
      <c r="AZ31" s="583"/>
      <c r="BA31" s="580">
        <f t="shared" si="30"/>
        <v>70.069444444444443</v>
      </c>
      <c r="BB31" s="584">
        <f t="shared" si="33"/>
        <v>7.0069444444444446</v>
      </c>
      <c r="BC31" s="575"/>
      <c r="BD31" s="333">
        <f t="shared" si="1"/>
        <v>7.0069444444444446</v>
      </c>
      <c r="BE31" s="50">
        <v>26</v>
      </c>
    </row>
    <row r="32" spans="1:57" x14ac:dyDescent="0.35">
      <c r="A32" s="247"/>
      <c r="B32" s="92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83">
        <v>550</v>
      </c>
      <c r="F32" s="84">
        <v>525</v>
      </c>
      <c r="G32" s="165">
        <v>550</v>
      </c>
      <c r="H32" s="166">
        <v>525</v>
      </c>
      <c r="I32" s="448">
        <v>525</v>
      </c>
      <c r="J32" s="165">
        <v>600</v>
      </c>
      <c r="K32" s="165">
        <v>575</v>
      </c>
      <c r="L32" s="166">
        <v>575</v>
      </c>
      <c r="M32" s="448">
        <v>525</v>
      </c>
      <c r="N32" s="165">
        <v>525</v>
      </c>
      <c r="O32" s="165">
        <v>550</v>
      </c>
      <c r="P32" s="166">
        <v>550</v>
      </c>
      <c r="Q32" s="52">
        <f t="shared" si="2"/>
        <v>533.33333333333337</v>
      </c>
      <c r="R32" s="53">
        <f t="shared" si="3"/>
        <v>550</v>
      </c>
      <c r="S32" s="53">
        <f t="shared" si="4"/>
        <v>558.33333333333337</v>
      </c>
      <c r="T32" s="54">
        <f t="shared" si="5"/>
        <v>550</v>
      </c>
      <c r="U32" s="55">
        <f t="shared" si="6"/>
        <v>533.33333333333337</v>
      </c>
      <c r="V32" s="53">
        <f t="shared" si="7"/>
        <v>550</v>
      </c>
      <c r="W32" s="53">
        <f t="shared" si="8"/>
        <v>558.33333333333337</v>
      </c>
      <c r="X32" s="56">
        <f t="shared" si="9"/>
        <v>550</v>
      </c>
      <c r="Y32" s="421">
        <f t="shared" si="10"/>
        <v>550</v>
      </c>
      <c r="Z32" s="422">
        <f t="shared" si="11"/>
        <v>525</v>
      </c>
      <c r="AA32" s="423">
        <f t="shared" si="12"/>
        <v>530.55555555555566</v>
      </c>
      <c r="AB32" s="421">
        <f t="shared" si="13"/>
        <v>600</v>
      </c>
      <c r="AC32" s="422">
        <f t="shared" si="14"/>
        <v>525</v>
      </c>
      <c r="AD32" s="424">
        <f t="shared" si="15"/>
        <v>541.66666666666663</v>
      </c>
      <c r="AE32" s="425">
        <f t="shared" si="16"/>
        <v>575</v>
      </c>
      <c r="AF32" s="426">
        <f t="shared" si="17"/>
        <v>550</v>
      </c>
      <c r="AG32" s="424">
        <f t="shared" si="18"/>
        <v>555.55555555555566</v>
      </c>
      <c r="AH32" s="426">
        <f t="shared" si="19"/>
        <v>575</v>
      </c>
      <c r="AI32" s="426">
        <f t="shared" si="20"/>
        <v>525</v>
      </c>
      <c r="AJ32" s="423">
        <f t="shared" si="21"/>
        <v>550</v>
      </c>
      <c r="AK32" s="427">
        <f t="shared" si="22"/>
        <v>530.55555555555566</v>
      </c>
      <c r="AL32" s="428">
        <f t="shared" si="23"/>
        <v>541.66666666666663</v>
      </c>
      <c r="AM32" s="428">
        <f t="shared" si="24"/>
        <v>555.55555555555566</v>
      </c>
      <c r="AN32" s="429">
        <f t="shared" si="25"/>
        <v>550</v>
      </c>
      <c r="AO32" s="430"/>
      <c r="AP32" s="521">
        <v>200</v>
      </c>
      <c r="AQ32" s="521"/>
      <c r="AR32" s="527"/>
      <c r="AS32" s="521">
        <f t="shared" si="26"/>
        <v>530.55555555555566</v>
      </c>
      <c r="AT32" s="521">
        <f t="shared" si="27"/>
        <v>341.66666666666663</v>
      </c>
      <c r="AU32" s="521">
        <f t="shared" si="28"/>
        <v>555.55555555555566</v>
      </c>
      <c r="AV32" s="521">
        <f t="shared" si="29"/>
        <v>550</v>
      </c>
      <c r="AW32" s="430">
        <f t="shared" si="0"/>
        <v>494.44444444444446</v>
      </c>
      <c r="AX32" s="57">
        <f t="shared" si="31"/>
        <v>4.9444444444444446</v>
      </c>
      <c r="AY32" s="578">
        <f t="shared" si="32"/>
        <v>49.444444444444443</v>
      </c>
      <c r="AZ32" s="583"/>
      <c r="BA32" s="580">
        <f t="shared" si="30"/>
        <v>49.444444444444443</v>
      </c>
      <c r="BB32" s="584">
        <f t="shared" si="33"/>
        <v>4.9444444444444446</v>
      </c>
      <c r="BC32" s="575">
        <v>0.5</v>
      </c>
      <c r="BD32" s="333">
        <f t="shared" si="1"/>
        <v>4.4444444444444446</v>
      </c>
      <c r="BE32" s="50">
        <v>27</v>
      </c>
    </row>
    <row r="33" spans="1:57" x14ac:dyDescent="0.35">
      <c r="A33" s="247"/>
      <c r="B33" s="92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83">
        <v>375</v>
      </c>
      <c r="F33" s="84">
        <v>350</v>
      </c>
      <c r="G33" s="165">
        <v>375</v>
      </c>
      <c r="H33" s="166">
        <v>450</v>
      </c>
      <c r="I33" s="448">
        <v>350</v>
      </c>
      <c r="J33" s="165">
        <v>400</v>
      </c>
      <c r="K33" s="165">
        <v>400</v>
      </c>
      <c r="L33" s="166">
        <v>425</v>
      </c>
      <c r="M33" s="448">
        <v>300</v>
      </c>
      <c r="N33" s="165">
        <v>375</v>
      </c>
      <c r="O33" s="165">
        <v>450</v>
      </c>
      <c r="P33" s="166">
        <v>450</v>
      </c>
      <c r="Q33" s="52">
        <f t="shared" si="2"/>
        <v>341.66666666666669</v>
      </c>
      <c r="R33" s="53">
        <f t="shared" si="3"/>
        <v>375</v>
      </c>
      <c r="S33" s="53">
        <f t="shared" si="4"/>
        <v>408.33333333333331</v>
      </c>
      <c r="T33" s="54">
        <f t="shared" si="5"/>
        <v>441.66666666666669</v>
      </c>
      <c r="U33" s="55">
        <f t="shared" si="6"/>
        <v>341.66666666666669</v>
      </c>
      <c r="V33" s="53">
        <f t="shared" si="7"/>
        <v>375</v>
      </c>
      <c r="W33" s="53">
        <f t="shared" si="8"/>
        <v>408.33333333333331</v>
      </c>
      <c r="X33" s="56">
        <f t="shared" si="9"/>
        <v>441.66666666666669</v>
      </c>
      <c r="Y33" s="421">
        <f t="shared" si="10"/>
        <v>375</v>
      </c>
      <c r="Z33" s="422">
        <f t="shared" si="11"/>
        <v>300</v>
      </c>
      <c r="AA33" s="423">
        <f t="shared" si="12"/>
        <v>344.44444444444451</v>
      </c>
      <c r="AB33" s="421">
        <f t="shared" si="13"/>
        <v>400</v>
      </c>
      <c r="AC33" s="422">
        <f t="shared" si="14"/>
        <v>350</v>
      </c>
      <c r="AD33" s="424">
        <f t="shared" si="15"/>
        <v>375</v>
      </c>
      <c r="AE33" s="425">
        <f t="shared" si="16"/>
        <v>450</v>
      </c>
      <c r="AF33" s="426">
        <f t="shared" si="17"/>
        <v>375</v>
      </c>
      <c r="AG33" s="424">
        <f t="shared" si="18"/>
        <v>405.55555555555549</v>
      </c>
      <c r="AH33" s="426">
        <f t="shared" si="19"/>
        <v>450</v>
      </c>
      <c r="AI33" s="426">
        <f t="shared" si="20"/>
        <v>425</v>
      </c>
      <c r="AJ33" s="423">
        <f t="shared" si="21"/>
        <v>444.44444444444451</v>
      </c>
      <c r="AK33" s="427">
        <f t="shared" si="22"/>
        <v>344.44444444444451</v>
      </c>
      <c r="AL33" s="428">
        <f t="shared" si="23"/>
        <v>375</v>
      </c>
      <c r="AM33" s="428">
        <f t="shared" si="24"/>
        <v>405.55555555555549</v>
      </c>
      <c r="AN33" s="429">
        <f t="shared" si="25"/>
        <v>444.44444444444451</v>
      </c>
      <c r="AO33" s="430">
        <v>200</v>
      </c>
      <c r="AP33" s="521">
        <v>200</v>
      </c>
      <c r="AQ33" s="521"/>
      <c r="AR33" s="527"/>
      <c r="AS33" s="521">
        <f>AK33-AO33</f>
        <v>144.44444444444451</v>
      </c>
      <c r="AT33" s="521">
        <f t="shared" si="27"/>
        <v>175</v>
      </c>
      <c r="AU33" s="521">
        <f>AM33-AQ33</f>
        <v>405.55555555555549</v>
      </c>
      <c r="AV33" s="521">
        <f t="shared" si="29"/>
        <v>444.44444444444451</v>
      </c>
      <c r="AW33" s="430">
        <f t="shared" si="0"/>
        <v>292.36111111111114</v>
      </c>
      <c r="AX33" s="57">
        <f t="shared" si="31"/>
        <v>2.9236111111111116</v>
      </c>
      <c r="AY33" s="578">
        <f t="shared" si="32"/>
        <v>29.236111111111114</v>
      </c>
      <c r="AZ33" s="583">
        <v>1</v>
      </c>
      <c r="BA33" s="580">
        <f t="shared" si="30"/>
        <v>28.236111111111114</v>
      </c>
      <c r="BB33" s="584">
        <f t="shared" si="33"/>
        <v>2.8236111111111115</v>
      </c>
      <c r="BC33" s="575">
        <v>0.5</v>
      </c>
      <c r="BD33" s="333">
        <f t="shared" si="1"/>
        <v>2.3236111111111115</v>
      </c>
      <c r="BE33" s="50">
        <v>28</v>
      </c>
    </row>
    <row r="34" spans="1:57" x14ac:dyDescent="0.35">
      <c r="A34" s="247"/>
      <c r="B34" s="92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83">
        <v>650</v>
      </c>
      <c r="F34" s="84">
        <v>625</v>
      </c>
      <c r="G34" s="165">
        <v>500</v>
      </c>
      <c r="H34" s="166">
        <v>550</v>
      </c>
      <c r="I34" s="448">
        <v>625</v>
      </c>
      <c r="J34" s="165">
        <v>550</v>
      </c>
      <c r="K34" s="165">
        <v>600</v>
      </c>
      <c r="L34" s="166">
        <v>625</v>
      </c>
      <c r="M34" s="448">
        <v>550</v>
      </c>
      <c r="N34" s="165">
        <v>500</v>
      </c>
      <c r="O34" s="165">
        <v>475</v>
      </c>
      <c r="P34" s="166">
        <v>500</v>
      </c>
      <c r="Q34" s="52">
        <f t="shared" si="2"/>
        <v>608.33333333333337</v>
      </c>
      <c r="R34" s="53">
        <f t="shared" si="3"/>
        <v>558.33333333333337</v>
      </c>
      <c r="S34" s="53">
        <f t="shared" si="4"/>
        <v>525</v>
      </c>
      <c r="T34" s="54">
        <f t="shared" si="5"/>
        <v>558.33333333333337</v>
      </c>
      <c r="U34" s="55">
        <f t="shared" si="6"/>
        <v>608.33333333333337</v>
      </c>
      <c r="V34" s="53">
        <f t="shared" si="7"/>
        <v>558.33333333333337</v>
      </c>
      <c r="W34" s="53">
        <f t="shared" si="8"/>
        <v>525</v>
      </c>
      <c r="X34" s="56">
        <f t="shared" si="9"/>
        <v>558.33333333333337</v>
      </c>
      <c r="Y34" s="421">
        <f t="shared" si="10"/>
        <v>650</v>
      </c>
      <c r="Z34" s="422">
        <f t="shared" si="11"/>
        <v>550</v>
      </c>
      <c r="AA34" s="423">
        <f t="shared" si="12"/>
        <v>613.88888888888903</v>
      </c>
      <c r="AB34" s="421">
        <f t="shared" si="13"/>
        <v>625</v>
      </c>
      <c r="AC34" s="422">
        <f t="shared" si="14"/>
        <v>500</v>
      </c>
      <c r="AD34" s="424">
        <f t="shared" si="15"/>
        <v>555.55555555555566</v>
      </c>
      <c r="AE34" s="425">
        <f t="shared" si="16"/>
        <v>600</v>
      </c>
      <c r="AF34" s="426">
        <f t="shared" si="17"/>
        <v>475</v>
      </c>
      <c r="AG34" s="424">
        <f t="shared" si="18"/>
        <v>516.66666666666663</v>
      </c>
      <c r="AH34" s="426">
        <f t="shared" si="19"/>
        <v>625</v>
      </c>
      <c r="AI34" s="426">
        <f t="shared" si="20"/>
        <v>500</v>
      </c>
      <c r="AJ34" s="423">
        <f t="shared" si="21"/>
        <v>555.55555555555566</v>
      </c>
      <c r="AK34" s="427">
        <f t="shared" si="22"/>
        <v>613.88888888888903</v>
      </c>
      <c r="AL34" s="428">
        <f t="shared" si="23"/>
        <v>555.55555555555566</v>
      </c>
      <c r="AM34" s="428">
        <f t="shared" si="24"/>
        <v>516.66666666666663</v>
      </c>
      <c r="AN34" s="429">
        <f t="shared" si="25"/>
        <v>555.55555555555566</v>
      </c>
      <c r="AO34" s="430">
        <v>200</v>
      </c>
      <c r="AP34" s="521"/>
      <c r="AQ34" s="521"/>
      <c r="AR34" s="527"/>
      <c r="AS34" s="521">
        <f t="shared" si="26"/>
        <v>413.88888888888903</v>
      </c>
      <c r="AT34" s="521">
        <f t="shared" si="27"/>
        <v>555.55555555555566</v>
      </c>
      <c r="AU34" s="521">
        <f t="shared" si="28"/>
        <v>516.66666666666663</v>
      </c>
      <c r="AV34" s="521">
        <f t="shared" si="29"/>
        <v>555.55555555555566</v>
      </c>
      <c r="AW34" s="430">
        <f t="shared" si="0"/>
        <v>510.41666666666674</v>
      </c>
      <c r="AX34" s="57">
        <f t="shared" si="31"/>
        <v>5.1041666666666679</v>
      </c>
      <c r="AY34" s="578">
        <f t="shared" si="32"/>
        <v>51.041666666666679</v>
      </c>
      <c r="AZ34" s="583">
        <v>0.5</v>
      </c>
      <c r="BA34" s="580">
        <f t="shared" si="30"/>
        <v>50.541666666666679</v>
      </c>
      <c r="BB34" s="584">
        <f t="shared" si="33"/>
        <v>5.054166666666668</v>
      </c>
      <c r="BC34" s="575">
        <v>0.5</v>
      </c>
      <c r="BD34" s="333">
        <f t="shared" si="1"/>
        <v>4.554166666666668</v>
      </c>
      <c r="BE34" s="50">
        <v>29</v>
      </c>
    </row>
    <row r="35" spans="1:57" x14ac:dyDescent="0.35">
      <c r="A35" s="593" t="s">
        <v>270</v>
      </c>
      <c r="B35" s="594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24"/>
      <c r="F35" s="625"/>
      <c r="G35" s="625"/>
      <c r="H35" s="626"/>
      <c r="I35" s="624"/>
      <c r="J35" s="625"/>
      <c r="K35" s="625"/>
      <c r="L35" s="626"/>
      <c r="M35" s="624"/>
      <c r="N35" s="625"/>
      <c r="O35" s="625"/>
      <c r="P35" s="626"/>
      <c r="Q35" s="600">
        <f t="shared" si="2"/>
        <v>0</v>
      </c>
      <c r="R35" s="601">
        <f t="shared" si="3"/>
        <v>0</v>
      </c>
      <c r="S35" s="601">
        <f t="shared" si="4"/>
        <v>0</v>
      </c>
      <c r="T35" s="602">
        <f t="shared" si="5"/>
        <v>0</v>
      </c>
      <c r="U35" s="603">
        <f t="shared" si="6"/>
        <v>0</v>
      </c>
      <c r="V35" s="601">
        <f t="shared" si="7"/>
        <v>0</v>
      </c>
      <c r="W35" s="601">
        <f t="shared" si="8"/>
        <v>0</v>
      </c>
      <c r="X35" s="604">
        <f t="shared" si="9"/>
        <v>0</v>
      </c>
      <c r="Y35" s="610">
        <f t="shared" si="10"/>
        <v>0</v>
      </c>
      <c r="Z35" s="611">
        <f t="shared" si="11"/>
        <v>0</v>
      </c>
      <c r="AA35" s="612">
        <f t="shared" si="12"/>
        <v>0</v>
      </c>
      <c r="AB35" s="610">
        <f t="shared" si="13"/>
        <v>0</v>
      </c>
      <c r="AC35" s="611">
        <f t="shared" si="14"/>
        <v>0</v>
      </c>
      <c r="AD35" s="613">
        <f t="shared" si="15"/>
        <v>0</v>
      </c>
      <c r="AE35" s="614">
        <f t="shared" si="16"/>
        <v>0</v>
      </c>
      <c r="AF35" s="615">
        <f t="shared" si="17"/>
        <v>0</v>
      </c>
      <c r="AG35" s="613">
        <f t="shared" si="18"/>
        <v>0</v>
      </c>
      <c r="AH35" s="615">
        <f t="shared" si="19"/>
        <v>0</v>
      </c>
      <c r="AI35" s="615">
        <f t="shared" si="20"/>
        <v>0</v>
      </c>
      <c r="AJ35" s="612">
        <f t="shared" si="21"/>
        <v>0</v>
      </c>
      <c r="AK35" s="616">
        <f t="shared" si="22"/>
        <v>0</v>
      </c>
      <c r="AL35" s="611">
        <f t="shared" si="23"/>
        <v>0</v>
      </c>
      <c r="AM35" s="611">
        <f t="shared" si="24"/>
        <v>0</v>
      </c>
      <c r="AN35" s="617">
        <f t="shared" si="25"/>
        <v>0</v>
      </c>
      <c r="AO35" s="618"/>
      <c r="AP35" s="619"/>
      <c r="AQ35" s="619"/>
      <c r="AR35" s="620"/>
      <c r="AS35" s="619">
        <f t="shared" si="26"/>
        <v>0</v>
      </c>
      <c r="AT35" s="619">
        <f t="shared" si="27"/>
        <v>0</v>
      </c>
      <c r="AU35" s="619">
        <f t="shared" si="28"/>
        <v>0</v>
      </c>
      <c r="AV35" s="619">
        <f t="shared" si="29"/>
        <v>0</v>
      </c>
      <c r="AW35" s="618">
        <f t="shared" si="0"/>
        <v>0</v>
      </c>
      <c r="AX35" s="621">
        <f t="shared" si="31"/>
        <v>0</v>
      </c>
      <c r="AY35" s="605">
        <f t="shared" si="32"/>
        <v>0</v>
      </c>
      <c r="AZ35" s="622"/>
      <c r="BA35" s="606">
        <f t="shared" si="30"/>
        <v>0</v>
      </c>
      <c r="BB35" s="607">
        <f t="shared" si="33"/>
        <v>0</v>
      </c>
      <c r="BC35" s="623"/>
      <c r="BD35" s="608">
        <f t="shared" si="1"/>
        <v>0</v>
      </c>
      <c r="BE35" s="609">
        <v>30</v>
      </c>
    </row>
    <row r="36" spans="1:57" x14ac:dyDescent="0.35">
      <c r="A36" s="247"/>
      <c r="B36" s="92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83">
        <v>525</v>
      </c>
      <c r="F36" s="84">
        <v>525</v>
      </c>
      <c r="G36" s="165">
        <v>550</v>
      </c>
      <c r="H36" s="166">
        <v>525</v>
      </c>
      <c r="I36" s="448">
        <v>575</v>
      </c>
      <c r="J36" s="165">
        <v>525</v>
      </c>
      <c r="K36" s="165">
        <v>575</v>
      </c>
      <c r="L36" s="166">
        <v>575</v>
      </c>
      <c r="M36" s="448">
        <v>500</v>
      </c>
      <c r="N36" s="165">
        <v>475</v>
      </c>
      <c r="O36" s="165">
        <v>500</v>
      </c>
      <c r="P36" s="166">
        <v>475</v>
      </c>
      <c r="Q36" s="52">
        <f t="shared" si="2"/>
        <v>533.33333333333337</v>
      </c>
      <c r="R36" s="53">
        <f t="shared" si="3"/>
        <v>508.33333333333331</v>
      </c>
      <c r="S36" s="53">
        <f t="shared" si="4"/>
        <v>541.66666666666663</v>
      </c>
      <c r="T36" s="54">
        <f t="shared" si="5"/>
        <v>525</v>
      </c>
      <c r="U36" s="55">
        <f t="shared" si="6"/>
        <v>533.33333333333337</v>
      </c>
      <c r="V36" s="53">
        <f t="shared" si="7"/>
        <v>508.33333333333331</v>
      </c>
      <c r="W36" s="53">
        <f t="shared" si="8"/>
        <v>541.66666666666663</v>
      </c>
      <c r="X36" s="56">
        <f t="shared" si="9"/>
        <v>525</v>
      </c>
      <c r="Y36" s="421">
        <f t="shared" si="10"/>
        <v>575</v>
      </c>
      <c r="Z36" s="422">
        <f t="shared" si="11"/>
        <v>500</v>
      </c>
      <c r="AA36" s="423">
        <f t="shared" si="12"/>
        <v>530.55555555555566</v>
      </c>
      <c r="AB36" s="421">
        <f t="shared" si="13"/>
        <v>525</v>
      </c>
      <c r="AC36" s="422">
        <f t="shared" si="14"/>
        <v>475</v>
      </c>
      <c r="AD36" s="424">
        <f t="shared" si="15"/>
        <v>513.8888888888888</v>
      </c>
      <c r="AE36" s="425">
        <f t="shared" si="16"/>
        <v>575</v>
      </c>
      <c r="AF36" s="426">
        <f t="shared" si="17"/>
        <v>500</v>
      </c>
      <c r="AG36" s="424">
        <f t="shared" si="18"/>
        <v>544.44444444444434</v>
      </c>
      <c r="AH36" s="426">
        <f t="shared" si="19"/>
        <v>575</v>
      </c>
      <c r="AI36" s="426">
        <f t="shared" si="20"/>
        <v>475</v>
      </c>
      <c r="AJ36" s="423">
        <f t="shared" si="21"/>
        <v>525</v>
      </c>
      <c r="AK36" s="427">
        <f t="shared" si="22"/>
        <v>530.55555555555566</v>
      </c>
      <c r="AL36" s="428">
        <f t="shared" si="23"/>
        <v>513.8888888888888</v>
      </c>
      <c r="AM36" s="428">
        <f t="shared" si="24"/>
        <v>544.44444444444434</v>
      </c>
      <c r="AN36" s="429">
        <f t="shared" si="25"/>
        <v>525</v>
      </c>
      <c r="AO36" s="430">
        <v>200</v>
      </c>
      <c r="AP36" s="521"/>
      <c r="AQ36" s="521"/>
      <c r="AR36" s="527"/>
      <c r="AS36" s="521">
        <f t="shared" si="26"/>
        <v>330.55555555555566</v>
      </c>
      <c r="AT36" s="521">
        <f t="shared" si="27"/>
        <v>513.8888888888888</v>
      </c>
      <c r="AU36" s="521">
        <f t="shared" si="28"/>
        <v>544.44444444444434</v>
      </c>
      <c r="AV36" s="521">
        <f t="shared" si="29"/>
        <v>525</v>
      </c>
      <c r="AW36" s="430">
        <f t="shared" si="0"/>
        <v>478.47222222222217</v>
      </c>
      <c r="AX36" s="57">
        <f t="shared" si="31"/>
        <v>4.7847222222222214</v>
      </c>
      <c r="AY36" s="578">
        <f t="shared" si="32"/>
        <v>47.847222222222214</v>
      </c>
      <c r="AZ36" s="583"/>
      <c r="BA36" s="580">
        <f t="shared" si="30"/>
        <v>47.847222222222214</v>
      </c>
      <c r="BB36" s="584">
        <f t="shared" si="33"/>
        <v>4.7847222222222214</v>
      </c>
      <c r="BC36" s="575"/>
      <c r="BD36" s="333">
        <f t="shared" si="1"/>
        <v>4.7847222222222214</v>
      </c>
      <c r="BE36" s="50">
        <v>31</v>
      </c>
    </row>
    <row r="37" spans="1:57" hidden="1" x14ac:dyDescent="0.35">
      <c r="A37" s="247"/>
      <c r="B37" s="92">
        <v>32</v>
      </c>
      <c r="C37" s="95">
        <f>VLOOKUP(B:B,'Start List Kids'!C:F,2,FALSE)</f>
        <v>0</v>
      </c>
      <c r="D37" s="114">
        <f>VLOOKUP(B:B,'Start List Kids'!C:F,4,FALSE)</f>
        <v>0</v>
      </c>
      <c r="E37" s="83"/>
      <c r="F37" s="84"/>
      <c r="G37" s="165"/>
      <c r="H37" s="166"/>
      <c r="I37" s="448"/>
      <c r="J37" s="165"/>
      <c r="K37" s="165"/>
      <c r="L37" s="166"/>
      <c r="M37" s="448"/>
      <c r="N37" s="165"/>
      <c r="O37" s="165"/>
      <c r="P37" s="166"/>
      <c r="Q37" s="52">
        <f t="shared" si="2"/>
        <v>0</v>
      </c>
      <c r="R37" s="53">
        <f t="shared" si="3"/>
        <v>0</v>
      </c>
      <c r="S37" s="53">
        <f t="shared" si="4"/>
        <v>0</v>
      </c>
      <c r="T37" s="54">
        <f t="shared" si="5"/>
        <v>0</v>
      </c>
      <c r="U37" s="55">
        <f t="shared" si="6"/>
        <v>0</v>
      </c>
      <c r="V37" s="53">
        <f t="shared" si="7"/>
        <v>0</v>
      </c>
      <c r="W37" s="53">
        <f t="shared" si="8"/>
        <v>0</v>
      </c>
      <c r="X37" s="56">
        <f t="shared" si="9"/>
        <v>0</v>
      </c>
      <c r="Y37" s="421">
        <f t="shared" si="10"/>
        <v>0</v>
      </c>
      <c r="Z37" s="422">
        <f t="shared" si="11"/>
        <v>0</v>
      </c>
      <c r="AA37" s="423">
        <f t="shared" si="12"/>
        <v>0</v>
      </c>
      <c r="AB37" s="421">
        <f t="shared" si="13"/>
        <v>0</v>
      </c>
      <c r="AC37" s="422">
        <f t="shared" si="14"/>
        <v>0</v>
      </c>
      <c r="AD37" s="424">
        <f t="shared" si="15"/>
        <v>0</v>
      </c>
      <c r="AE37" s="425">
        <f t="shared" si="16"/>
        <v>0</v>
      </c>
      <c r="AF37" s="426">
        <f t="shared" si="17"/>
        <v>0</v>
      </c>
      <c r="AG37" s="424">
        <f t="shared" si="18"/>
        <v>0</v>
      </c>
      <c r="AH37" s="426">
        <f t="shared" si="19"/>
        <v>0</v>
      </c>
      <c r="AI37" s="426">
        <f t="shared" si="20"/>
        <v>0</v>
      </c>
      <c r="AJ37" s="423">
        <f t="shared" si="21"/>
        <v>0</v>
      </c>
      <c r="AK37" s="427">
        <f t="shared" si="22"/>
        <v>0</v>
      </c>
      <c r="AL37" s="428">
        <f t="shared" si="23"/>
        <v>0</v>
      </c>
      <c r="AM37" s="428">
        <f t="shared" si="24"/>
        <v>0</v>
      </c>
      <c r="AN37" s="429">
        <f t="shared" si="25"/>
        <v>0</v>
      </c>
      <c r="AO37" s="430"/>
      <c r="AP37" s="521"/>
      <c r="AQ37" s="521"/>
      <c r="AR37" s="527"/>
      <c r="AS37" s="521">
        <f t="shared" si="26"/>
        <v>0</v>
      </c>
      <c r="AT37" s="521">
        <f t="shared" si="27"/>
        <v>0</v>
      </c>
      <c r="AU37" s="521">
        <f t="shared" si="28"/>
        <v>0</v>
      </c>
      <c r="AV37" s="521">
        <f t="shared" si="29"/>
        <v>0</v>
      </c>
      <c r="AW37" s="430">
        <f t="shared" si="0"/>
        <v>0</v>
      </c>
      <c r="AX37" s="57">
        <f t="shared" si="31"/>
        <v>0</v>
      </c>
      <c r="AY37" s="578">
        <f t="shared" si="32"/>
        <v>0</v>
      </c>
      <c r="AZ37" s="583"/>
      <c r="BA37" s="580">
        <f t="shared" si="30"/>
        <v>0</v>
      </c>
      <c r="BB37" s="584">
        <f t="shared" si="33"/>
        <v>0</v>
      </c>
      <c r="BC37" s="575"/>
      <c r="BD37" s="333">
        <f t="shared" si="1"/>
        <v>0</v>
      </c>
      <c r="BE37" s="50">
        <v>32</v>
      </c>
    </row>
    <row r="38" spans="1:57" hidden="1" x14ac:dyDescent="0.35">
      <c r="A38" s="247"/>
      <c r="B38" s="92">
        <v>33</v>
      </c>
      <c r="C38" s="95">
        <f>VLOOKUP(B:B,'Start List Kids'!C:F,2,FALSE)</f>
        <v>0</v>
      </c>
      <c r="D38" s="114">
        <f>VLOOKUP(B:B,'Start List Kids'!C:F,4,FALSE)</f>
        <v>0</v>
      </c>
      <c r="E38" s="83"/>
      <c r="F38" s="84"/>
      <c r="G38" s="165"/>
      <c r="H38" s="166"/>
      <c r="I38" s="448"/>
      <c r="J38" s="165"/>
      <c r="K38" s="165"/>
      <c r="L38" s="166"/>
      <c r="M38" s="448"/>
      <c r="N38" s="165"/>
      <c r="O38" s="165"/>
      <c r="P38" s="166"/>
      <c r="Q38" s="52">
        <f t="shared" ref="Q38:Q69" si="34">(E38+I38+M38)/3</f>
        <v>0</v>
      </c>
      <c r="R38" s="53">
        <f t="shared" ref="R38:R69" si="35">(F38+J38+N38)/3</f>
        <v>0</v>
      </c>
      <c r="S38" s="53">
        <f t="shared" ref="S38:S69" si="36">(G38+K38+O38)/3</f>
        <v>0</v>
      </c>
      <c r="T38" s="54">
        <f t="shared" ref="T38:T69" si="37">(H38+L38+P38)/3</f>
        <v>0</v>
      </c>
      <c r="U38" s="55">
        <f t="shared" ref="U38:U69" si="38">(E38+I38+M38+Q38)/4</f>
        <v>0</v>
      </c>
      <c r="V38" s="53">
        <f t="shared" ref="V38:V69" si="39">(F38+J38+N38+R38)/4</f>
        <v>0</v>
      </c>
      <c r="W38" s="53">
        <f t="shared" ref="W38:W69" si="40">(G38+K38+O38+S38)/4</f>
        <v>0</v>
      </c>
      <c r="X38" s="56">
        <f t="shared" ref="X38:X69" si="41">(H38+L38+P38+T38)/4</f>
        <v>0</v>
      </c>
      <c r="Y38" s="421">
        <f t="shared" ref="Y38:Y69" si="42">MAX(E38,I38,M38,Q38,U38)</f>
        <v>0</v>
      </c>
      <c r="Z38" s="422">
        <f t="shared" ref="Z38:Z69" si="43">MIN(E38,I38,M38,Q38,U38)</f>
        <v>0</v>
      </c>
      <c r="AA38" s="423">
        <f t="shared" ref="AA38:AA69" si="44">(SUM(E38,I38,M38,Q38,U38)-Y38-Z38)/3</f>
        <v>0</v>
      </c>
      <c r="AB38" s="421">
        <f t="shared" ref="AB38:AB69" si="45">MAX(F38,J38,N38,R38,V38)</f>
        <v>0</v>
      </c>
      <c r="AC38" s="422">
        <f t="shared" ref="AC38:AC69" si="46">MIN(F38,J38,N38,R38,V38)</f>
        <v>0</v>
      </c>
      <c r="AD38" s="424">
        <f t="shared" ref="AD38:AD69" si="47">(SUM(F38,J38,N38,R38,V38)-AB38-AC38)/3</f>
        <v>0</v>
      </c>
      <c r="AE38" s="425">
        <f t="shared" ref="AE38:AE69" si="48">MAX(G38,K38,O38,S38,W38)</f>
        <v>0</v>
      </c>
      <c r="AF38" s="426">
        <f t="shared" ref="AF38:AF69" si="49">MIN(G38,K38,O38,S38,W38)</f>
        <v>0</v>
      </c>
      <c r="AG38" s="424">
        <f t="shared" ref="AG38:AG69" si="50">(SUM(G38,K38,O38,S38,W38)-AE38-AF38)/3</f>
        <v>0</v>
      </c>
      <c r="AH38" s="426">
        <f t="shared" ref="AH38:AH69" si="51">MAX(H38,L38,P38,T38,X38)</f>
        <v>0</v>
      </c>
      <c r="AI38" s="426">
        <f t="shared" ref="AI38:AI69" si="52">MIN(H38,L38,P38,T38,X38)</f>
        <v>0</v>
      </c>
      <c r="AJ38" s="423">
        <f t="shared" ref="AJ38:AJ69" si="53">(SUM(H38,L38,P38,T38,X38)-AH38-AI38)/3</f>
        <v>0</v>
      </c>
      <c r="AK38" s="427">
        <f t="shared" ref="AK38:AK69" si="54">+AA38</f>
        <v>0</v>
      </c>
      <c r="AL38" s="428">
        <f t="shared" ref="AL38:AL69" si="55">+AD38</f>
        <v>0</v>
      </c>
      <c r="AM38" s="428">
        <f t="shared" ref="AM38:AM69" si="56">+AG38</f>
        <v>0</v>
      </c>
      <c r="AN38" s="429">
        <f t="shared" ref="AN38:AN69" si="57">+AJ38</f>
        <v>0</v>
      </c>
      <c r="AO38" s="430"/>
      <c r="AP38" s="521"/>
      <c r="AQ38" s="521"/>
      <c r="AR38" s="527"/>
      <c r="AS38" s="521">
        <f t="shared" ref="AS38:AS69" si="58">AK38-AO38</f>
        <v>0</v>
      </c>
      <c r="AT38" s="521">
        <f t="shared" ref="AT38:AT69" si="59">AL38-AP38</f>
        <v>0</v>
      </c>
      <c r="AU38" s="521">
        <f t="shared" ref="AU38:AU69" si="60">AM38-AQ38</f>
        <v>0</v>
      </c>
      <c r="AV38" s="521">
        <f t="shared" ref="AV38:AV69" si="61">AN38-AR38</f>
        <v>0</v>
      </c>
      <c r="AW38" s="430">
        <f t="shared" ref="AW38:AW69" si="62">AVERAGE(AS38:AV38)</f>
        <v>0</v>
      </c>
      <c r="AX38" s="57">
        <f t="shared" si="31"/>
        <v>0</v>
      </c>
      <c r="AY38" s="578">
        <f t="shared" si="32"/>
        <v>0</v>
      </c>
      <c r="AZ38" s="583"/>
      <c r="BA38" s="580">
        <f t="shared" si="30"/>
        <v>0</v>
      </c>
      <c r="BB38" s="584">
        <f t="shared" si="33"/>
        <v>0</v>
      </c>
      <c r="BC38" s="575"/>
      <c r="BD38" s="333">
        <f t="shared" ref="BD38:BD69" si="63">(AY38-AZ38)/$AY$5-BC38</f>
        <v>0</v>
      </c>
      <c r="BE38" s="50">
        <v>33</v>
      </c>
    </row>
    <row r="39" spans="1:57" hidden="1" x14ac:dyDescent="0.35">
      <c r="A39" s="247"/>
      <c r="B39" s="92">
        <v>34</v>
      </c>
      <c r="C39" s="95">
        <f>VLOOKUP(B:B,'Start List Kids'!C:F,2,FALSE)</f>
        <v>0</v>
      </c>
      <c r="D39" s="114">
        <f>VLOOKUP(B:B,'Start List Kids'!C:F,4,FALSE)</f>
        <v>0</v>
      </c>
      <c r="E39" s="83"/>
      <c r="F39" s="84"/>
      <c r="G39" s="165"/>
      <c r="H39" s="166"/>
      <c r="I39" s="448"/>
      <c r="J39" s="165"/>
      <c r="K39" s="165"/>
      <c r="L39" s="166"/>
      <c r="M39" s="448"/>
      <c r="N39" s="165"/>
      <c r="O39" s="165"/>
      <c r="P39" s="166"/>
      <c r="Q39" s="52">
        <f t="shared" si="34"/>
        <v>0</v>
      </c>
      <c r="R39" s="53">
        <f t="shared" si="35"/>
        <v>0</v>
      </c>
      <c r="S39" s="53">
        <f t="shared" si="36"/>
        <v>0</v>
      </c>
      <c r="T39" s="54">
        <f t="shared" si="37"/>
        <v>0</v>
      </c>
      <c r="U39" s="55">
        <f t="shared" si="38"/>
        <v>0</v>
      </c>
      <c r="V39" s="53">
        <f t="shared" si="39"/>
        <v>0</v>
      </c>
      <c r="W39" s="53">
        <f t="shared" si="40"/>
        <v>0</v>
      </c>
      <c r="X39" s="56">
        <f t="shared" si="41"/>
        <v>0</v>
      </c>
      <c r="Y39" s="421">
        <f t="shared" si="42"/>
        <v>0</v>
      </c>
      <c r="Z39" s="422">
        <f t="shared" si="43"/>
        <v>0</v>
      </c>
      <c r="AA39" s="423">
        <f t="shared" si="44"/>
        <v>0</v>
      </c>
      <c r="AB39" s="421">
        <f t="shared" si="45"/>
        <v>0</v>
      </c>
      <c r="AC39" s="422">
        <f t="shared" si="46"/>
        <v>0</v>
      </c>
      <c r="AD39" s="424">
        <f t="shared" si="47"/>
        <v>0</v>
      </c>
      <c r="AE39" s="425">
        <f t="shared" si="48"/>
        <v>0</v>
      </c>
      <c r="AF39" s="426">
        <f t="shared" si="49"/>
        <v>0</v>
      </c>
      <c r="AG39" s="424">
        <f t="shared" si="50"/>
        <v>0</v>
      </c>
      <c r="AH39" s="426">
        <f t="shared" si="51"/>
        <v>0</v>
      </c>
      <c r="AI39" s="426">
        <f t="shared" si="52"/>
        <v>0</v>
      </c>
      <c r="AJ39" s="423">
        <f t="shared" si="53"/>
        <v>0</v>
      </c>
      <c r="AK39" s="427">
        <f t="shared" si="54"/>
        <v>0</v>
      </c>
      <c r="AL39" s="428">
        <f t="shared" si="55"/>
        <v>0</v>
      </c>
      <c r="AM39" s="428">
        <f t="shared" si="56"/>
        <v>0</v>
      </c>
      <c r="AN39" s="429">
        <f t="shared" si="57"/>
        <v>0</v>
      </c>
      <c r="AO39" s="430"/>
      <c r="AP39" s="521"/>
      <c r="AQ39" s="521"/>
      <c r="AR39" s="527"/>
      <c r="AS39" s="521">
        <f t="shared" si="58"/>
        <v>0</v>
      </c>
      <c r="AT39" s="521">
        <f t="shared" si="59"/>
        <v>0</v>
      </c>
      <c r="AU39" s="521">
        <f t="shared" si="60"/>
        <v>0</v>
      </c>
      <c r="AV39" s="521">
        <f t="shared" si="61"/>
        <v>0</v>
      </c>
      <c r="AW39" s="430">
        <f t="shared" si="62"/>
        <v>0</v>
      </c>
      <c r="AX39" s="57">
        <f t="shared" si="31"/>
        <v>0</v>
      </c>
      <c r="AY39" s="578">
        <f t="shared" si="32"/>
        <v>0</v>
      </c>
      <c r="AZ39" s="583"/>
      <c r="BA39" s="580">
        <f t="shared" si="30"/>
        <v>0</v>
      </c>
      <c r="BB39" s="584">
        <f t="shared" si="33"/>
        <v>0</v>
      </c>
      <c r="BC39" s="575"/>
      <c r="BD39" s="333">
        <f t="shared" si="63"/>
        <v>0</v>
      </c>
      <c r="BE39" s="50">
        <v>34</v>
      </c>
    </row>
    <row r="40" spans="1:57" hidden="1" x14ac:dyDescent="0.35">
      <c r="A40" s="247"/>
      <c r="B40" s="92">
        <v>35</v>
      </c>
      <c r="C40" s="95">
        <f>VLOOKUP(B:B,'Start List Kids'!C:F,2,FALSE)</f>
        <v>0</v>
      </c>
      <c r="D40" s="114">
        <f>VLOOKUP(B:B,'Start List Kids'!C:F,4,FALSE)</f>
        <v>0</v>
      </c>
      <c r="E40" s="83"/>
      <c r="F40" s="84"/>
      <c r="G40" s="165"/>
      <c r="H40" s="166"/>
      <c r="I40" s="448"/>
      <c r="J40" s="165"/>
      <c r="K40" s="165"/>
      <c r="L40" s="166"/>
      <c r="M40" s="448"/>
      <c r="N40" s="165"/>
      <c r="O40" s="165"/>
      <c r="P40" s="166"/>
      <c r="Q40" s="52">
        <f t="shared" si="34"/>
        <v>0</v>
      </c>
      <c r="R40" s="53">
        <f t="shared" si="35"/>
        <v>0</v>
      </c>
      <c r="S40" s="53">
        <f t="shared" si="36"/>
        <v>0</v>
      </c>
      <c r="T40" s="54">
        <f t="shared" si="37"/>
        <v>0</v>
      </c>
      <c r="U40" s="55">
        <f t="shared" si="38"/>
        <v>0</v>
      </c>
      <c r="V40" s="53">
        <f t="shared" si="39"/>
        <v>0</v>
      </c>
      <c r="W40" s="53">
        <f t="shared" si="40"/>
        <v>0</v>
      </c>
      <c r="X40" s="56">
        <f t="shared" si="41"/>
        <v>0</v>
      </c>
      <c r="Y40" s="421">
        <f t="shared" si="42"/>
        <v>0</v>
      </c>
      <c r="Z40" s="422">
        <f t="shared" si="43"/>
        <v>0</v>
      </c>
      <c r="AA40" s="423">
        <f t="shared" si="44"/>
        <v>0</v>
      </c>
      <c r="AB40" s="421">
        <f t="shared" si="45"/>
        <v>0</v>
      </c>
      <c r="AC40" s="422">
        <f t="shared" si="46"/>
        <v>0</v>
      </c>
      <c r="AD40" s="424">
        <f t="shared" si="47"/>
        <v>0</v>
      </c>
      <c r="AE40" s="425">
        <f t="shared" si="48"/>
        <v>0</v>
      </c>
      <c r="AF40" s="426">
        <f t="shared" si="49"/>
        <v>0</v>
      </c>
      <c r="AG40" s="424">
        <f t="shared" si="50"/>
        <v>0</v>
      </c>
      <c r="AH40" s="426">
        <f t="shared" si="51"/>
        <v>0</v>
      </c>
      <c r="AI40" s="426">
        <f t="shared" si="52"/>
        <v>0</v>
      </c>
      <c r="AJ40" s="423">
        <f t="shared" si="53"/>
        <v>0</v>
      </c>
      <c r="AK40" s="427">
        <f t="shared" si="54"/>
        <v>0</v>
      </c>
      <c r="AL40" s="428">
        <f t="shared" si="55"/>
        <v>0</v>
      </c>
      <c r="AM40" s="428">
        <f t="shared" si="56"/>
        <v>0</v>
      </c>
      <c r="AN40" s="429">
        <f t="shared" si="57"/>
        <v>0</v>
      </c>
      <c r="AO40" s="430"/>
      <c r="AP40" s="521"/>
      <c r="AQ40" s="521"/>
      <c r="AR40" s="527"/>
      <c r="AS40" s="521">
        <f t="shared" si="58"/>
        <v>0</v>
      </c>
      <c r="AT40" s="521">
        <f t="shared" si="59"/>
        <v>0</v>
      </c>
      <c r="AU40" s="521">
        <f t="shared" si="60"/>
        <v>0</v>
      </c>
      <c r="AV40" s="521">
        <f t="shared" si="61"/>
        <v>0</v>
      </c>
      <c r="AW40" s="430">
        <f t="shared" si="62"/>
        <v>0</v>
      </c>
      <c r="AX40" s="57">
        <f t="shared" si="31"/>
        <v>0</v>
      </c>
      <c r="AY40" s="578">
        <f t="shared" si="32"/>
        <v>0</v>
      </c>
      <c r="AZ40" s="583"/>
      <c r="BA40" s="580">
        <f t="shared" si="30"/>
        <v>0</v>
      </c>
      <c r="BB40" s="584">
        <f t="shared" si="33"/>
        <v>0</v>
      </c>
      <c r="BC40" s="575"/>
      <c r="BD40" s="333">
        <f t="shared" si="63"/>
        <v>0</v>
      </c>
      <c r="BE40" s="50">
        <v>35</v>
      </c>
    </row>
    <row r="41" spans="1:57" hidden="1" x14ac:dyDescent="0.35">
      <c r="A41" s="247"/>
      <c r="B41" s="92">
        <v>36</v>
      </c>
      <c r="C41" s="95">
        <f>VLOOKUP(B:B,'Start List Kids'!C:F,2,FALSE)</f>
        <v>0</v>
      </c>
      <c r="D41" s="114">
        <f>VLOOKUP(B:B,'Start List Kids'!C:F,4,FALSE)</f>
        <v>0</v>
      </c>
      <c r="E41" s="83"/>
      <c r="F41" s="84"/>
      <c r="G41" s="165"/>
      <c r="H41" s="166"/>
      <c r="I41" s="448"/>
      <c r="J41" s="165"/>
      <c r="K41" s="165"/>
      <c r="L41" s="166"/>
      <c r="M41" s="448"/>
      <c r="N41" s="165"/>
      <c r="O41" s="165"/>
      <c r="P41" s="166"/>
      <c r="Q41" s="52">
        <f t="shared" si="34"/>
        <v>0</v>
      </c>
      <c r="R41" s="53">
        <f t="shared" si="35"/>
        <v>0</v>
      </c>
      <c r="S41" s="53">
        <f t="shared" si="36"/>
        <v>0</v>
      </c>
      <c r="T41" s="54">
        <f t="shared" si="37"/>
        <v>0</v>
      </c>
      <c r="U41" s="55">
        <f t="shared" si="38"/>
        <v>0</v>
      </c>
      <c r="V41" s="53">
        <f t="shared" si="39"/>
        <v>0</v>
      </c>
      <c r="W41" s="53">
        <f t="shared" si="40"/>
        <v>0</v>
      </c>
      <c r="X41" s="56">
        <f t="shared" si="41"/>
        <v>0</v>
      </c>
      <c r="Y41" s="421">
        <f t="shared" si="42"/>
        <v>0</v>
      </c>
      <c r="Z41" s="422">
        <f t="shared" si="43"/>
        <v>0</v>
      </c>
      <c r="AA41" s="423">
        <f t="shared" si="44"/>
        <v>0</v>
      </c>
      <c r="AB41" s="421">
        <f t="shared" si="45"/>
        <v>0</v>
      </c>
      <c r="AC41" s="422">
        <f t="shared" si="46"/>
        <v>0</v>
      </c>
      <c r="AD41" s="424">
        <f t="shared" si="47"/>
        <v>0</v>
      </c>
      <c r="AE41" s="425">
        <f t="shared" si="48"/>
        <v>0</v>
      </c>
      <c r="AF41" s="426">
        <f t="shared" si="49"/>
        <v>0</v>
      </c>
      <c r="AG41" s="424">
        <f t="shared" si="50"/>
        <v>0</v>
      </c>
      <c r="AH41" s="426">
        <f t="shared" si="51"/>
        <v>0</v>
      </c>
      <c r="AI41" s="426">
        <f t="shared" si="52"/>
        <v>0</v>
      </c>
      <c r="AJ41" s="423">
        <f t="shared" si="53"/>
        <v>0</v>
      </c>
      <c r="AK41" s="427">
        <f t="shared" si="54"/>
        <v>0</v>
      </c>
      <c r="AL41" s="428">
        <f t="shared" si="55"/>
        <v>0</v>
      </c>
      <c r="AM41" s="428">
        <f t="shared" si="56"/>
        <v>0</v>
      </c>
      <c r="AN41" s="429">
        <f t="shared" si="57"/>
        <v>0</v>
      </c>
      <c r="AO41" s="430"/>
      <c r="AP41" s="521"/>
      <c r="AQ41" s="521"/>
      <c r="AR41" s="527"/>
      <c r="AS41" s="521">
        <f t="shared" si="58"/>
        <v>0</v>
      </c>
      <c r="AT41" s="521">
        <f t="shared" si="59"/>
        <v>0</v>
      </c>
      <c r="AU41" s="521">
        <f t="shared" si="60"/>
        <v>0</v>
      </c>
      <c r="AV41" s="521">
        <f t="shared" si="61"/>
        <v>0</v>
      </c>
      <c r="AW41" s="430">
        <f t="shared" si="62"/>
        <v>0</v>
      </c>
      <c r="AX41" s="57">
        <f t="shared" si="31"/>
        <v>0</v>
      </c>
      <c r="AY41" s="578">
        <f t="shared" si="32"/>
        <v>0</v>
      </c>
      <c r="AZ41" s="583"/>
      <c r="BA41" s="580">
        <f t="shared" si="30"/>
        <v>0</v>
      </c>
      <c r="BB41" s="584">
        <f t="shared" si="33"/>
        <v>0</v>
      </c>
      <c r="BC41" s="575"/>
      <c r="BD41" s="333">
        <f t="shared" si="63"/>
        <v>0</v>
      </c>
      <c r="BE41" s="50">
        <v>36</v>
      </c>
    </row>
    <row r="42" spans="1:57" hidden="1" x14ac:dyDescent="0.35">
      <c r="A42" s="247"/>
      <c r="B42" s="92">
        <v>37</v>
      </c>
      <c r="C42" s="95">
        <f>VLOOKUP(B:B,'Start List Kids'!C:F,2,FALSE)</f>
        <v>0</v>
      </c>
      <c r="D42" s="114">
        <f>VLOOKUP(B:B,'Start List Kids'!C:F,4,FALSE)</f>
        <v>0</v>
      </c>
      <c r="E42" s="83"/>
      <c r="F42" s="84"/>
      <c r="G42" s="165"/>
      <c r="H42" s="166"/>
      <c r="I42" s="448"/>
      <c r="J42" s="165"/>
      <c r="K42" s="165"/>
      <c r="L42" s="166"/>
      <c r="M42" s="448"/>
      <c r="N42" s="165"/>
      <c r="O42" s="165"/>
      <c r="P42" s="166"/>
      <c r="Q42" s="52">
        <f t="shared" si="34"/>
        <v>0</v>
      </c>
      <c r="R42" s="53">
        <f t="shared" si="35"/>
        <v>0</v>
      </c>
      <c r="S42" s="53">
        <f t="shared" si="36"/>
        <v>0</v>
      </c>
      <c r="T42" s="54">
        <f t="shared" si="37"/>
        <v>0</v>
      </c>
      <c r="U42" s="55">
        <f t="shared" si="38"/>
        <v>0</v>
      </c>
      <c r="V42" s="53">
        <f t="shared" si="39"/>
        <v>0</v>
      </c>
      <c r="W42" s="53">
        <f t="shared" si="40"/>
        <v>0</v>
      </c>
      <c r="X42" s="56">
        <f t="shared" si="41"/>
        <v>0</v>
      </c>
      <c r="Y42" s="421">
        <f t="shared" si="42"/>
        <v>0</v>
      </c>
      <c r="Z42" s="422">
        <f t="shared" si="43"/>
        <v>0</v>
      </c>
      <c r="AA42" s="423">
        <f t="shared" si="44"/>
        <v>0</v>
      </c>
      <c r="AB42" s="421">
        <f t="shared" si="45"/>
        <v>0</v>
      </c>
      <c r="AC42" s="422">
        <f t="shared" si="46"/>
        <v>0</v>
      </c>
      <c r="AD42" s="424">
        <f t="shared" si="47"/>
        <v>0</v>
      </c>
      <c r="AE42" s="425">
        <f t="shared" si="48"/>
        <v>0</v>
      </c>
      <c r="AF42" s="426">
        <f t="shared" si="49"/>
        <v>0</v>
      </c>
      <c r="AG42" s="424">
        <f t="shared" si="50"/>
        <v>0</v>
      </c>
      <c r="AH42" s="426">
        <f t="shared" si="51"/>
        <v>0</v>
      </c>
      <c r="AI42" s="426">
        <f t="shared" si="52"/>
        <v>0</v>
      </c>
      <c r="AJ42" s="423">
        <f t="shared" si="53"/>
        <v>0</v>
      </c>
      <c r="AK42" s="427">
        <f t="shared" si="54"/>
        <v>0</v>
      </c>
      <c r="AL42" s="428">
        <f t="shared" si="55"/>
        <v>0</v>
      </c>
      <c r="AM42" s="428">
        <f t="shared" si="56"/>
        <v>0</v>
      </c>
      <c r="AN42" s="429">
        <f t="shared" si="57"/>
        <v>0</v>
      </c>
      <c r="AO42" s="430"/>
      <c r="AP42" s="521"/>
      <c r="AQ42" s="521"/>
      <c r="AR42" s="527"/>
      <c r="AS42" s="521">
        <f t="shared" si="58"/>
        <v>0</v>
      </c>
      <c r="AT42" s="521">
        <f t="shared" si="59"/>
        <v>0</v>
      </c>
      <c r="AU42" s="521">
        <f t="shared" si="60"/>
        <v>0</v>
      </c>
      <c r="AV42" s="521">
        <f t="shared" si="61"/>
        <v>0</v>
      </c>
      <c r="AW42" s="430">
        <f t="shared" si="62"/>
        <v>0</v>
      </c>
      <c r="AX42" s="57">
        <f t="shared" si="31"/>
        <v>0</v>
      </c>
      <c r="AY42" s="578">
        <f t="shared" si="32"/>
        <v>0</v>
      </c>
      <c r="AZ42" s="583"/>
      <c r="BA42" s="580">
        <f t="shared" si="30"/>
        <v>0</v>
      </c>
      <c r="BB42" s="584">
        <f t="shared" si="33"/>
        <v>0</v>
      </c>
      <c r="BC42" s="575"/>
      <c r="BD42" s="333">
        <f t="shared" si="63"/>
        <v>0</v>
      </c>
      <c r="BE42" s="50">
        <v>37</v>
      </c>
    </row>
    <row r="43" spans="1:57" hidden="1" x14ac:dyDescent="0.35">
      <c r="A43" s="247"/>
      <c r="B43" s="92">
        <v>38</v>
      </c>
      <c r="C43" s="95">
        <f>VLOOKUP(B:B,'Start List Kids'!C:F,2,FALSE)</f>
        <v>0</v>
      </c>
      <c r="D43" s="114">
        <f>VLOOKUP(B:B,'Start List Kids'!C:F,4,FALSE)</f>
        <v>0</v>
      </c>
      <c r="E43" s="83"/>
      <c r="F43" s="84"/>
      <c r="G43" s="165"/>
      <c r="H43" s="166"/>
      <c r="I43" s="448"/>
      <c r="J43" s="165"/>
      <c r="K43" s="165"/>
      <c r="L43" s="166"/>
      <c r="M43" s="448"/>
      <c r="N43" s="165"/>
      <c r="O43" s="165"/>
      <c r="P43" s="166"/>
      <c r="Q43" s="52">
        <f t="shared" si="34"/>
        <v>0</v>
      </c>
      <c r="R43" s="53">
        <f t="shared" si="35"/>
        <v>0</v>
      </c>
      <c r="S43" s="53">
        <f t="shared" si="36"/>
        <v>0</v>
      </c>
      <c r="T43" s="54">
        <f t="shared" si="37"/>
        <v>0</v>
      </c>
      <c r="U43" s="55">
        <f t="shared" si="38"/>
        <v>0</v>
      </c>
      <c r="V43" s="53">
        <f t="shared" si="39"/>
        <v>0</v>
      </c>
      <c r="W43" s="53">
        <f t="shared" si="40"/>
        <v>0</v>
      </c>
      <c r="X43" s="56">
        <f t="shared" si="41"/>
        <v>0</v>
      </c>
      <c r="Y43" s="421">
        <f t="shared" si="42"/>
        <v>0</v>
      </c>
      <c r="Z43" s="422">
        <f t="shared" si="43"/>
        <v>0</v>
      </c>
      <c r="AA43" s="423">
        <f t="shared" si="44"/>
        <v>0</v>
      </c>
      <c r="AB43" s="421">
        <f t="shared" si="45"/>
        <v>0</v>
      </c>
      <c r="AC43" s="422">
        <f t="shared" si="46"/>
        <v>0</v>
      </c>
      <c r="AD43" s="424">
        <f t="shared" si="47"/>
        <v>0</v>
      </c>
      <c r="AE43" s="425">
        <f t="shared" si="48"/>
        <v>0</v>
      </c>
      <c r="AF43" s="426">
        <f t="shared" si="49"/>
        <v>0</v>
      </c>
      <c r="AG43" s="424">
        <f t="shared" si="50"/>
        <v>0</v>
      </c>
      <c r="AH43" s="426">
        <f t="shared" si="51"/>
        <v>0</v>
      </c>
      <c r="AI43" s="426">
        <f t="shared" si="52"/>
        <v>0</v>
      </c>
      <c r="AJ43" s="423">
        <f t="shared" si="53"/>
        <v>0</v>
      </c>
      <c r="AK43" s="427">
        <f t="shared" si="54"/>
        <v>0</v>
      </c>
      <c r="AL43" s="428">
        <f t="shared" si="55"/>
        <v>0</v>
      </c>
      <c r="AM43" s="428">
        <f t="shared" si="56"/>
        <v>0</v>
      </c>
      <c r="AN43" s="429">
        <f t="shared" si="57"/>
        <v>0</v>
      </c>
      <c r="AO43" s="430"/>
      <c r="AP43" s="521"/>
      <c r="AQ43" s="521"/>
      <c r="AR43" s="527"/>
      <c r="AS43" s="521">
        <f t="shared" si="58"/>
        <v>0</v>
      </c>
      <c r="AT43" s="521">
        <f t="shared" si="59"/>
        <v>0</v>
      </c>
      <c r="AU43" s="521">
        <f t="shared" si="60"/>
        <v>0</v>
      </c>
      <c r="AV43" s="521">
        <f t="shared" si="61"/>
        <v>0</v>
      </c>
      <c r="AW43" s="430">
        <f t="shared" si="62"/>
        <v>0</v>
      </c>
      <c r="AX43" s="57">
        <f t="shared" si="31"/>
        <v>0</v>
      </c>
      <c r="AY43" s="578">
        <f t="shared" si="32"/>
        <v>0</v>
      </c>
      <c r="AZ43" s="583"/>
      <c r="BA43" s="580">
        <f t="shared" si="30"/>
        <v>0</v>
      </c>
      <c r="BB43" s="584">
        <f t="shared" si="33"/>
        <v>0</v>
      </c>
      <c r="BC43" s="575"/>
      <c r="BD43" s="333">
        <f t="shared" si="63"/>
        <v>0</v>
      </c>
      <c r="BE43" s="50">
        <v>38</v>
      </c>
    </row>
    <row r="44" spans="1:57" hidden="1" x14ac:dyDescent="0.35">
      <c r="A44" s="247"/>
      <c r="B44" s="92">
        <v>39</v>
      </c>
      <c r="C44" s="95">
        <f>VLOOKUP(B:B,'Start List Kids'!C:F,2,FALSE)</f>
        <v>0</v>
      </c>
      <c r="D44" s="114">
        <f>VLOOKUP(B:B,'Start List Kids'!C:F,4,FALSE)</f>
        <v>0</v>
      </c>
      <c r="E44" s="83"/>
      <c r="F44" s="84"/>
      <c r="G44" s="165"/>
      <c r="H44" s="166"/>
      <c r="I44" s="448"/>
      <c r="J44" s="165"/>
      <c r="K44" s="165"/>
      <c r="L44" s="166"/>
      <c r="M44" s="448"/>
      <c r="N44" s="165"/>
      <c r="O44" s="165"/>
      <c r="P44" s="166"/>
      <c r="Q44" s="52">
        <f t="shared" si="34"/>
        <v>0</v>
      </c>
      <c r="R44" s="53">
        <f t="shared" si="35"/>
        <v>0</v>
      </c>
      <c r="S44" s="53">
        <f t="shared" si="36"/>
        <v>0</v>
      </c>
      <c r="T44" s="54">
        <f t="shared" si="37"/>
        <v>0</v>
      </c>
      <c r="U44" s="55">
        <f t="shared" si="38"/>
        <v>0</v>
      </c>
      <c r="V44" s="53">
        <f t="shared" si="39"/>
        <v>0</v>
      </c>
      <c r="W44" s="53">
        <f t="shared" si="40"/>
        <v>0</v>
      </c>
      <c r="X44" s="56">
        <f t="shared" si="41"/>
        <v>0</v>
      </c>
      <c r="Y44" s="421">
        <f t="shared" si="42"/>
        <v>0</v>
      </c>
      <c r="Z44" s="422">
        <f t="shared" si="43"/>
        <v>0</v>
      </c>
      <c r="AA44" s="423">
        <f t="shared" si="44"/>
        <v>0</v>
      </c>
      <c r="AB44" s="421">
        <f t="shared" si="45"/>
        <v>0</v>
      </c>
      <c r="AC44" s="422">
        <f t="shared" si="46"/>
        <v>0</v>
      </c>
      <c r="AD44" s="424">
        <f t="shared" si="47"/>
        <v>0</v>
      </c>
      <c r="AE44" s="425">
        <f t="shared" si="48"/>
        <v>0</v>
      </c>
      <c r="AF44" s="426">
        <f t="shared" si="49"/>
        <v>0</v>
      </c>
      <c r="AG44" s="424">
        <f t="shared" si="50"/>
        <v>0</v>
      </c>
      <c r="AH44" s="426">
        <f t="shared" si="51"/>
        <v>0</v>
      </c>
      <c r="AI44" s="426">
        <f t="shared" si="52"/>
        <v>0</v>
      </c>
      <c r="AJ44" s="423">
        <f t="shared" si="53"/>
        <v>0</v>
      </c>
      <c r="AK44" s="427">
        <f t="shared" si="54"/>
        <v>0</v>
      </c>
      <c r="AL44" s="428">
        <f t="shared" si="55"/>
        <v>0</v>
      </c>
      <c r="AM44" s="428">
        <f t="shared" si="56"/>
        <v>0</v>
      </c>
      <c r="AN44" s="429">
        <f t="shared" si="57"/>
        <v>0</v>
      </c>
      <c r="AO44" s="430"/>
      <c r="AP44" s="521"/>
      <c r="AQ44" s="521"/>
      <c r="AR44" s="527"/>
      <c r="AS44" s="521">
        <f t="shared" si="58"/>
        <v>0</v>
      </c>
      <c r="AT44" s="521">
        <f t="shared" si="59"/>
        <v>0</v>
      </c>
      <c r="AU44" s="521">
        <f t="shared" si="60"/>
        <v>0</v>
      </c>
      <c r="AV44" s="521">
        <f t="shared" si="61"/>
        <v>0</v>
      </c>
      <c r="AW44" s="430">
        <f t="shared" si="62"/>
        <v>0</v>
      </c>
      <c r="AX44" s="57">
        <f t="shared" si="31"/>
        <v>0</v>
      </c>
      <c r="AY44" s="578">
        <f t="shared" si="32"/>
        <v>0</v>
      </c>
      <c r="AZ44" s="583"/>
      <c r="BA44" s="580">
        <f t="shared" si="30"/>
        <v>0</v>
      </c>
      <c r="BB44" s="584">
        <f t="shared" si="33"/>
        <v>0</v>
      </c>
      <c r="BC44" s="575"/>
      <c r="BD44" s="333">
        <f t="shared" si="63"/>
        <v>0</v>
      </c>
      <c r="BE44" s="50">
        <v>39</v>
      </c>
    </row>
    <row r="45" spans="1:57" hidden="1" x14ac:dyDescent="0.35">
      <c r="A45" s="247"/>
      <c r="B45" s="92">
        <v>40</v>
      </c>
      <c r="C45" s="95">
        <f>VLOOKUP(B:B,'Start List Kids'!C:F,2,FALSE)</f>
        <v>0</v>
      </c>
      <c r="D45" s="114">
        <f>VLOOKUP(B:B,'Start List Kids'!C:F,4,FALSE)</f>
        <v>0</v>
      </c>
      <c r="E45" s="83"/>
      <c r="F45" s="84"/>
      <c r="G45" s="165"/>
      <c r="H45" s="166"/>
      <c r="I45" s="448"/>
      <c r="J45" s="165"/>
      <c r="K45" s="165"/>
      <c r="L45" s="166"/>
      <c r="M45" s="448"/>
      <c r="N45" s="165"/>
      <c r="O45" s="165"/>
      <c r="P45" s="166"/>
      <c r="Q45" s="52">
        <f t="shared" si="34"/>
        <v>0</v>
      </c>
      <c r="R45" s="53">
        <f t="shared" si="35"/>
        <v>0</v>
      </c>
      <c r="S45" s="53">
        <f t="shared" si="36"/>
        <v>0</v>
      </c>
      <c r="T45" s="54">
        <f t="shared" si="37"/>
        <v>0</v>
      </c>
      <c r="U45" s="55">
        <f t="shared" si="38"/>
        <v>0</v>
      </c>
      <c r="V45" s="53">
        <f t="shared" si="39"/>
        <v>0</v>
      </c>
      <c r="W45" s="53">
        <f t="shared" si="40"/>
        <v>0</v>
      </c>
      <c r="X45" s="56">
        <f t="shared" si="41"/>
        <v>0</v>
      </c>
      <c r="Y45" s="421">
        <f t="shared" si="42"/>
        <v>0</v>
      </c>
      <c r="Z45" s="422">
        <f t="shared" si="43"/>
        <v>0</v>
      </c>
      <c r="AA45" s="423">
        <f t="shared" si="44"/>
        <v>0</v>
      </c>
      <c r="AB45" s="421">
        <f t="shared" si="45"/>
        <v>0</v>
      </c>
      <c r="AC45" s="422">
        <f t="shared" si="46"/>
        <v>0</v>
      </c>
      <c r="AD45" s="424">
        <f t="shared" si="47"/>
        <v>0</v>
      </c>
      <c r="AE45" s="425">
        <f t="shared" si="48"/>
        <v>0</v>
      </c>
      <c r="AF45" s="426">
        <f t="shared" si="49"/>
        <v>0</v>
      </c>
      <c r="AG45" s="424">
        <f t="shared" si="50"/>
        <v>0</v>
      </c>
      <c r="AH45" s="426">
        <f t="shared" si="51"/>
        <v>0</v>
      </c>
      <c r="AI45" s="426">
        <f t="shared" si="52"/>
        <v>0</v>
      </c>
      <c r="AJ45" s="423">
        <f t="shared" si="53"/>
        <v>0</v>
      </c>
      <c r="AK45" s="427">
        <f t="shared" si="54"/>
        <v>0</v>
      </c>
      <c r="AL45" s="428">
        <f t="shared" si="55"/>
        <v>0</v>
      </c>
      <c r="AM45" s="428">
        <f t="shared" si="56"/>
        <v>0</v>
      </c>
      <c r="AN45" s="429">
        <f t="shared" si="57"/>
        <v>0</v>
      </c>
      <c r="AO45" s="430"/>
      <c r="AP45" s="521"/>
      <c r="AQ45" s="521"/>
      <c r="AR45" s="527"/>
      <c r="AS45" s="521">
        <f t="shared" si="58"/>
        <v>0</v>
      </c>
      <c r="AT45" s="521">
        <f t="shared" si="59"/>
        <v>0</v>
      </c>
      <c r="AU45" s="521">
        <f t="shared" si="60"/>
        <v>0</v>
      </c>
      <c r="AV45" s="521">
        <f t="shared" si="61"/>
        <v>0</v>
      </c>
      <c r="AW45" s="430">
        <f t="shared" si="62"/>
        <v>0</v>
      </c>
      <c r="AX45" s="57">
        <f t="shared" si="31"/>
        <v>0</v>
      </c>
      <c r="AY45" s="578">
        <f t="shared" si="32"/>
        <v>0</v>
      </c>
      <c r="AZ45" s="583"/>
      <c r="BA45" s="580">
        <f t="shared" si="30"/>
        <v>0</v>
      </c>
      <c r="BB45" s="584">
        <f t="shared" si="33"/>
        <v>0</v>
      </c>
      <c r="BC45" s="575"/>
      <c r="BD45" s="333">
        <f t="shared" si="63"/>
        <v>0</v>
      </c>
      <c r="BE45" s="50">
        <v>40</v>
      </c>
    </row>
    <row r="46" spans="1:57" hidden="1" x14ac:dyDescent="0.35">
      <c r="A46" s="247"/>
      <c r="B46" s="92">
        <v>41</v>
      </c>
      <c r="C46" s="95">
        <f>VLOOKUP(B:B,'Start List Kids'!C:F,2,FALSE)</f>
        <v>0</v>
      </c>
      <c r="D46" s="114">
        <f>VLOOKUP(B:B,'Start List Kids'!C:F,4,FALSE)</f>
        <v>0</v>
      </c>
      <c r="E46" s="83"/>
      <c r="F46" s="84"/>
      <c r="G46" s="165"/>
      <c r="H46" s="166"/>
      <c r="I46" s="448"/>
      <c r="J46" s="165"/>
      <c r="K46" s="165"/>
      <c r="L46" s="166"/>
      <c r="M46" s="448"/>
      <c r="N46" s="165"/>
      <c r="O46" s="165"/>
      <c r="P46" s="166"/>
      <c r="Q46" s="52">
        <f t="shared" si="34"/>
        <v>0</v>
      </c>
      <c r="R46" s="53">
        <f t="shared" si="35"/>
        <v>0</v>
      </c>
      <c r="S46" s="53">
        <f t="shared" si="36"/>
        <v>0</v>
      </c>
      <c r="T46" s="54">
        <f t="shared" si="37"/>
        <v>0</v>
      </c>
      <c r="U46" s="55">
        <f t="shared" si="38"/>
        <v>0</v>
      </c>
      <c r="V46" s="53">
        <f t="shared" si="39"/>
        <v>0</v>
      </c>
      <c r="W46" s="53">
        <f t="shared" si="40"/>
        <v>0</v>
      </c>
      <c r="X46" s="56">
        <f t="shared" si="41"/>
        <v>0</v>
      </c>
      <c r="Y46" s="421">
        <f t="shared" si="42"/>
        <v>0</v>
      </c>
      <c r="Z46" s="422">
        <f t="shared" si="43"/>
        <v>0</v>
      </c>
      <c r="AA46" s="423">
        <f t="shared" si="44"/>
        <v>0</v>
      </c>
      <c r="AB46" s="421">
        <f t="shared" si="45"/>
        <v>0</v>
      </c>
      <c r="AC46" s="422">
        <f t="shared" si="46"/>
        <v>0</v>
      </c>
      <c r="AD46" s="424">
        <f t="shared" si="47"/>
        <v>0</v>
      </c>
      <c r="AE46" s="425">
        <f t="shared" si="48"/>
        <v>0</v>
      </c>
      <c r="AF46" s="426">
        <f t="shared" si="49"/>
        <v>0</v>
      </c>
      <c r="AG46" s="424">
        <f t="shared" si="50"/>
        <v>0</v>
      </c>
      <c r="AH46" s="426">
        <f t="shared" si="51"/>
        <v>0</v>
      </c>
      <c r="AI46" s="426">
        <f t="shared" si="52"/>
        <v>0</v>
      </c>
      <c r="AJ46" s="423">
        <f t="shared" si="53"/>
        <v>0</v>
      </c>
      <c r="AK46" s="427">
        <f t="shared" si="54"/>
        <v>0</v>
      </c>
      <c r="AL46" s="428">
        <f t="shared" si="55"/>
        <v>0</v>
      </c>
      <c r="AM46" s="428">
        <f t="shared" si="56"/>
        <v>0</v>
      </c>
      <c r="AN46" s="429">
        <f t="shared" si="57"/>
        <v>0</v>
      </c>
      <c r="AO46" s="430"/>
      <c r="AP46" s="521"/>
      <c r="AQ46" s="521"/>
      <c r="AR46" s="527"/>
      <c r="AS46" s="521">
        <f t="shared" si="58"/>
        <v>0</v>
      </c>
      <c r="AT46" s="521">
        <f t="shared" si="59"/>
        <v>0</v>
      </c>
      <c r="AU46" s="521">
        <f t="shared" si="60"/>
        <v>0</v>
      </c>
      <c r="AV46" s="521">
        <f t="shared" si="61"/>
        <v>0</v>
      </c>
      <c r="AW46" s="430">
        <f t="shared" si="62"/>
        <v>0</v>
      </c>
      <c r="AX46" s="57">
        <f t="shared" si="31"/>
        <v>0</v>
      </c>
      <c r="AY46" s="578">
        <f t="shared" si="32"/>
        <v>0</v>
      </c>
      <c r="AZ46" s="583"/>
      <c r="BA46" s="580">
        <f t="shared" si="30"/>
        <v>0</v>
      </c>
      <c r="BB46" s="584">
        <f t="shared" si="33"/>
        <v>0</v>
      </c>
      <c r="BC46" s="575"/>
      <c r="BD46" s="333">
        <f t="shared" si="63"/>
        <v>0</v>
      </c>
      <c r="BE46" s="50">
        <v>41</v>
      </c>
    </row>
    <row r="47" spans="1:57" hidden="1" x14ac:dyDescent="0.35">
      <c r="A47" s="247"/>
      <c r="B47" s="92">
        <v>42</v>
      </c>
      <c r="C47" s="95">
        <f>VLOOKUP(B:B,'Start List Kids'!C:F,2,FALSE)</f>
        <v>0</v>
      </c>
      <c r="D47" s="114">
        <f>VLOOKUP(B:B,'Start List Kids'!C:F,4,FALSE)</f>
        <v>0</v>
      </c>
      <c r="E47" s="83"/>
      <c r="F47" s="84"/>
      <c r="G47" s="165"/>
      <c r="H47" s="166"/>
      <c r="I47" s="448"/>
      <c r="J47" s="165"/>
      <c r="K47" s="165"/>
      <c r="L47" s="166"/>
      <c r="M47" s="448"/>
      <c r="N47" s="165"/>
      <c r="O47" s="165"/>
      <c r="P47" s="166"/>
      <c r="Q47" s="52">
        <f t="shared" si="34"/>
        <v>0</v>
      </c>
      <c r="R47" s="53">
        <f t="shared" si="35"/>
        <v>0</v>
      </c>
      <c r="S47" s="53">
        <f t="shared" si="36"/>
        <v>0</v>
      </c>
      <c r="T47" s="54">
        <f t="shared" si="37"/>
        <v>0</v>
      </c>
      <c r="U47" s="55">
        <f t="shared" si="38"/>
        <v>0</v>
      </c>
      <c r="V47" s="53">
        <f t="shared" si="39"/>
        <v>0</v>
      </c>
      <c r="W47" s="53">
        <f t="shared" si="40"/>
        <v>0</v>
      </c>
      <c r="X47" s="56">
        <f t="shared" si="41"/>
        <v>0</v>
      </c>
      <c r="Y47" s="421">
        <f t="shared" si="42"/>
        <v>0</v>
      </c>
      <c r="Z47" s="422">
        <f t="shared" si="43"/>
        <v>0</v>
      </c>
      <c r="AA47" s="423">
        <f t="shared" si="44"/>
        <v>0</v>
      </c>
      <c r="AB47" s="421">
        <f t="shared" si="45"/>
        <v>0</v>
      </c>
      <c r="AC47" s="422">
        <f t="shared" si="46"/>
        <v>0</v>
      </c>
      <c r="AD47" s="424">
        <f t="shared" si="47"/>
        <v>0</v>
      </c>
      <c r="AE47" s="425">
        <f t="shared" si="48"/>
        <v>0</v>
      </c>
      <c r="AF47" s="426">
        <f t="shared" si="49"/>
        <v>0</v>
      </c>
      <c r="AG47" s="424">
        <f t="shared" si="50"/>
        <v>0</v>
      </c>
      <c r="AH47" s="426">
        <f t="shared" si="51"/>
        <v>0</v>
      </c>
      <c r="AI47" s="426">
        <f t="shared" si="52"/>
        <v>0</v>
      </c>
      <c r="AJ47" s="423">
        <f t="shared" si="53"/>
        <v>0</v>
      </c>
      <c r="AK47" s="427">
        <f t="shared" si="54"/>
        <v>0</v>
      </c>
      <c r="AL47" s="428">
        <f t="shared" si="55"/>
        <v>0</v>
      </c>
      <c r="AM47" s="428">
        <f t="shared" si="56"/>
        <v>0</v>
      </c>
      <c r="AN47" s="429">
        <f t="shared" si="57"/>
        <v>0</v>
      </c>
      <c r="AO47" s="430"/>
      <c r="AP47" s="521"/>
      <c r="AQ47" s="521"/>
      <c r="AR47" s="527"/>
      <c r="AS47" s="521">
        <f t="shared" si="58"/>
        <v>0</v>
      </c>
      <c r="AT47" s="521">
        <f t="shared" si="59"/>
        <v>0</v>
      </c>
      <c r="AU47" s="521">
        <f t="shared" si="60"/>
        <v>0</v>
      </c>
      <c r="AV47" s="521">
        <f t="shared" si="61"/>
        <v>0</v>
      </c>
      <c r="AW47" s="430">
        <f t="shared" si="62"/>
        <v>0</v>
      </c>
      <c r="AX47" s="57">
        <f t="shared" si="31"/>
        <v>0</v>
      </c>
      <c r="AY47" s="578">
        <f t="shared" si="32"/>
        <v>0</v>
      </c>
      <c r="AZ47" s="583"/>
      <c r="BA47" s="580">
        <f t="shared" si="30"/>
        <v>0</v>
      </c>
      <c r="BB47" s="584">
        <f t="shared" si="33"/>
        <v>0</v>
      </c>
      <c r="BC47" s="575"/>
      <c r="BD47" s="333">
        <f t="shared" si="63"/>
        <v>0</v>
      </c>
      <c r="BE47" s="50">
        <v>42</v>
      </c>
    </row>
    <row r="48" spans="1:57" hidden="1" x14ac:dyDescent="0.35">
      <c r="A48" s="247"/>
      <c r="B48" s="92">
        <v>43</v>
      </c>
      <c r="C48" s="95">
        <f>VLOOKUP(B:B,'Start List Kids'!C:F,2,FALSE)</f>
        <v>0</v>
      </c>
      <c r="D48" s="114">
        <f>VLOOKUP(B:B,'Start List Kids'!C:F,4,FALSE)</f>
        <v>0</v>
      </c>
      <c r="E48" s="83"/>
      <c r="F48" s="84"/>
      <c r="G48" s="165"/>
      <c r="H48" s="166"/>
      <c r="I48" s="448"/>
      <c r="J48" s="165"/>
      <c r="K48" s="165"/>
      <c r="L48" s="166"/>
      <c r="M48" s="448"/>
      <c r="N48" s="165"/>
      <c r="O48" s="165"/>
      <c r="P48" s="166"/>
      <c r="Q48" s="52">
        <f t="shared" si="34"/>
        <v>0</v>
      </c>
      <c r="R48" s="53">
        <f t="shared" si="35"/>
        <v>0</v>
      </c>
      <c r="S48" s="53">
        <f t="shared" si="36"/>
        <v>0</v>
      </c>
      <c r="T48" s="54">
        <f t="shared" si="37"/>
        <v>0</v>
      </c>
      <c r="U48" s="55">
        <f t="shared" si="38"/>
        <v>0</v>
      </c>
      <c r="V48" s="53">
        <f t="shared" si="39"/>
        <v>0</v>
      </c>
      <c r="W48" s="53">
        <f t="shared" si="40"/>
        <v>0</v>
      </c>
      <c r="X48" s="56">
        <f t="shared" si="41"/>
        <v>0</v>
      </c>
      <c r="Y48" s="421">
        <f t="shared" si="42"/>
        <v>0</v>
      </c>
      <c r="Z48" s="422">
        <f t="shared" si="43"/>
        <v>0</v>
      </c>
      <c r="AA48" s="423">
        <f t="shared" si="44"/>
        <v>0</v>
      </c>
      <c r="AB48" s="421">
        <f t="shared" si="45"/>
        <v>0</v>
      </c>
      <c r="AC48" s="422">
        <f t="shared" si="46"/>
        <v>0</v>
      </c>
      <c r="AD48" s="424">
        <f t="shared" si="47"/>
        <v>0</v>
      </c>
      <c r="AE48" s="425">
        <f t="shared" si="48"/>
        <v>0</v>
      </c>
      <c r="AF48" s="426">
        <f t="shared" si="49"/>
        <v>0</v>
      </c>
      <c r="AG48" s="424">
        <f t="shared" si="50"/>
        <v>0</v>
      </c>
      <c r="AH48" s="426">
        <f t="shared" si="51"/>
        <v>0</v>
      </c>
      <c r="AI48" s="426">
        <f t="shared" si="52"/>
        <v>0</v>
      </c>
      <c r="AJ48" s="423">
        <f t="shared" si="53"/>
        <v>0</v>
      </c>
      <c r="AK48" s="427">
        <f t="shared" si="54"/>
        <v>0</v>
      </c>
      <c r="AL48" s="428">
        <f t="shared" si="55"/>
        <v>0</v>
      </c>
      <c r="AM48" s="428">
        <f t="shared" si="56"/>
        <v>0</v>
      </c>
      <c r="AN48" s="429">
        <f t="shared" si="57"/>
        <v>0</v>
      </c>
      <c r="AO48" s="430"/>
      <c r="AP48" s="521"/>
      <c r="AQ48" s="521"/>
      <c r="AR48" s="527"/>
      <c r="AS48" s="521">
        <f t="shared" si="58"/>
        <v>0</v>
      </c>
      <c r="AT48" s="521">
        <f t="shared" si="59"/>
        <v>0</v>
      </c>
      <c r="AU48" s="521">
        <f t="shared" si="60"/>
        <v>0</v>
      </c>
      <c r="AV48" s="521">
        <f t="shared" si="61"/>
        <v>0</v>
      </c>
      <c r="AW48" s="430">
        <f t="shared" si="62"/>
        <v>0</v>
      </c>
      <c r="AX48" s="57">
        <f t="shared" si="31"/>
        <v>0</v>
      </c>
      <c r="AY48" s="578">
        <f t="shared" si="32"/>
        <v>0</v>
      </c>
      <c r="AZ48" s="583"/>
      <c r="BA48" s="580">
        <f t="shared" si="30"/>
        <v>0</v>
      </c>
      <c r="BB48" s="584">
        <f t="shared" si="33"/>
        <v>0</v>
      </c>
      <c r="BC48" s="575"/>
      <c r="BD48" s="333">
        <f t="shared" si="63"/>
        <v>0</v>
      </c>
      <c r="BE48" s="50">
        <v>43</v>
      </c>
    </row>
    <row r="49" spans="1:57" hidden="1" x14ac:dyDescent="0.35">
      <c r="A49" s="247"/>
      <c r="B49" s="92">
        <v>44</v>
      </c>
      <c r="C49" s="95">
        <f>VLOOKUP(B:B,'Start List Kids'!C:F,2,FALSE)</f>
        <v>0</v>
      </c>
      <c r="D49" s="114">
        <f>VLOOKUP(B:B,'Start List Kids'!C:F,4,FALSE)</f>
        <v>0</v>
      </c>
      <c r="E49" s="83"/>
      <c r="F49" s="84"/>
      <c r="G49" s="165"/>
      <c r="H49" s="166"/>
      <c r="I49" s="448"/>
      <c r="J49" s="165"/>
      <c r="K49" s="165"/>
      <c r="L49" s="166"/>
      <c r="M49" s="448"/>
      <c r="N49" s="165"/>
      <c r="O49" s="165"/>
      <c r="P49" s="166"/>
      <c r="Q49" s="52">
        <f t="shared" si="34"/>
        <v>0</v>
      </c>
      <c r="R49" s="53">
        <f t="shared" si="35"/>
        <v>0</v>
      </c>
      <c r="S49" s="53">
        <f t="shared" si="36"/>
        <v>0</v>
      </c>
      <c r="T49" s="54">
        <f t="shared" si="37"/>
        <v>0</v>
      </c>
      <c r="U49" s="55">
        <f t="shared" si="38"/>
        <v>0</v>
      </c>
      <c r="V49" s="53">
        <f t="shared" si="39"/>
        <v>0</v>
      </c>
      <c r="W49" s="53">
        <f t="shared" si="40"/>
        <v>0</v>
      </c>
      <c r="X49" s="56">
        <f t="shared" si="41"/>
        <v>0</v>
      </c>
      <c r="Y49" s="421">
        <f t="shared" si="42"/>
        <v>0</v>
      </c>
      <c r="Z49" s="422">
        <f t="shared" si="43"/>
        <v>0</v>
      </c>
      <c r="AA49" s="423">
        <f t="shared" si="44"/>
        <v>0</v>
      </c>
      <c r="AB49" s="421">
        <f t="shared" si="45"/>
        <v>0</v>
      </c>
      <c r="AC49" s="422">
        <f t="shared" si="46"/>
        <v>0</v>
      </c>
      <c r="AD49" s="424">
        <f t="shared" si="47"/>
        <v>0</v>
      </c>
      <c r="AE49" s="425">
        <f t="shared" si="48"/>
        <v>0</v>
      </c>
      <c r="AF49" s="426">
        <f t="shared" si="49"/>
        <v>0</v>
      </c>
      <c r="AG49" s="424">
        <f t="shared" si="50"/>
        <v>0</v>
      </c>
      <c r="AH49" s="426">
        <f t="shared" si="51"/>
        <v>0</v>
      </c>
      <c r="AI49" s="426">
        <f t="shared" si="52"/>
        <v>0</v>
      </c>
      <c r="AJ49" s="423">
        <f t="shared" si="53"/>
        <v>0</v>
      </c>
      <c r="AK49" s="427">
        <f t="shared" si="54"/>
        <v>0</v>
      </c>
      <c r="AL49" s="428">
        <f t="shared" si="55"/>
        <v>0</v>
      </c>
      <c r="AM49" s="428">
        <f t="shared" si="56"/>
        <v>0</v>
      </c>
      <c r="AN49" s="429">
        <f t="shared" si="57"/>
        <v>0</v>
      </c>
      <c r="AO49" s="430"/>
      <c r="AP49" s="521"/>
      <c r="AQ49" s="521"/>
      <c r="AR49" s="527"/>
      <c r="AS49" s="521">
        <f t="shared" si="58"/>
        <v>0</v>
      </c>
      <c r="AT49" s="521">
        <f t="shared" si="59"/>
        <v>0</v>
      </c>
      <c r="AU49" s="521">
        <f t="shared" si="60"/>
        <v>0</v>
      </c>
      <c r="AV49" s="521">
        <f t="shared" si="61"/>
        <v>0</v>
      </c>
      <c r="AW49" s="430">
        <f t="shared" si="62"/>
        <v>0</v>
      </c>
      <c r="AX49" s="57">
        <f t="shared" si="31"/>
        <v>0</v>
      </c>
      <c r="AY49" s="578">
        <f t="shared" si="32"/>
        <v>0</v>
      </c>
      <c r="AZ49" s="583"/>
      <c r="BA49" s="580">
        <f t="shared" si="30"/>
        <v>0</v>
      </c>
      <c r="BB49" s="584">
        <f t="shared" si="33"/>
        <v>0</v>
      </c>
      <c r="BC49" s="575"/>
      <c r="BD49" s="333">
        <f t="shared" si="63"/>
        <v>0</v>
      </c>
      <c r="BE49" s="50">
        <v>44</v>
      </c>
    </row>
    <row r="50" spans="1:57" hidden="1" x14ac:dyDescent="0.35">
      <c r="A50" s="247"/>
      <c r="B50" s="92">
        <v>45</v>
      </c>
      <c r="C50" s="95">
        <f>VLOOKUP(B:B,'Start List Kids'!C:F,2,FALSE)</f>
        <v>0</v>
      </c>
      <c r="D50" s="114">
        <f>VLOOKUP(B:B,'Start List Kids'!C:F,4,FALSE)</f>
        <v>0</v>
      </c>
      <c r="E50" s="83"/>
      <c r="F50" s="84"/>
      <c r="G50" s="165"/>
      <c r="H50" s="166"/>
      <c r="I50" s="448"/>
      <c r="J50" s="165"/>
      <c r="K50" s="165"/>
      <c r="L50" s="166"/>
      <c r="M50" s="448"/>
      <c r="N50" s="165"/>
      <c r="O50" s="165"/>
      <c r="P50" s="166"/>
      <c r="Q50" s="52">
        <f t="shared" si="34"/>
        <v>0</v>
      </c>
      <c r="R50" s="53">
        <f t="shared" si="35"/>
        <v>0</v>
      </c>
      <c r="S50" s="53">
        <f t="shared" si="36"/>
        <v>0</v>
      </c>
      <c r="T50" s="54">
        <f t="shared" si="37"/>
        <v>0</v>
      </c>
      <c r="U50" s="55">
        <f t="shared" si="38"/>
        <v>0</v>
      </c>
      <c r="V50" s="53">
        <f t="shared" si="39"/>
        <v>0</v>
      </c>
      <c r="W50" s="53">
        <f t="shared" si="40"/>
        <v>0</v>
      </c>
      <c r="X50" s="56">
        <f t="shared" si="41"/>
        <v>0</v>
      </c>
      <c r="Y50" s="421">
        <f t="shared" si="42"/>
        <v>0</v>
      </c>
      <c r="Z50" s="422">
        <f t="shared" si="43"/>
        <v>0</v>
      </c>
      <c r="AA50" s="423">
        <f t="shared" si="44"/>
        <v>0</v>
      </c>
      <c r="AB50" s="421">
        <f t="shared" si="45"/>
        <v>0</v>
      </c>
      <c r="AC50" s="422">
        <f t="shared" si="46"/>
        <v>0</v>
      </c>
      <c r="AD50" s="424">
        <f t="shared" si="47"/>
        <v>0</v>
      </c>
      <c r="AE50" s="425">
        <f t="shared" si="48"/>
        <v>0</v>
      </c>
      <c r="AF50" s="426">
        <f t="shared" si="49"/>
        <v>0</v>
      </c>
      <c r="AG50" s="424">
        <f t="shared" si="50"/>
        <v>0</v>
      </c>
      <c r="AH50" s="426">
        <f t="shared" si="51"/>
        <v>0</v>
      </c>
      <c r="AI50" s="426">
        <f t="shared" si="52"/>
        <v>0</v>
      </c>
      <c r="AJ50" s="423">
        <f t="shared" si="53"/>
        <v>0</v>
      </c>
      <c r="AK50" s="427">
        <f t="shared" si="54"/>
        <v>0</v>
      </c>
      <c r="AL50" s="428">
        <f t="shared" si="55"/>
        <v>0</v>
      </c>
      <c r="AM50" s="428">
        <f t="shared" si="56"/>
        <v>0</v>
      </c>
      <c r="AN50" s="429">
        <f t="shared" si="57"/>
        <v>0</v>
      </c>
      <c r="AO50" s="430"/>
      <c r="AP50" s="521"/>
      <c r="AQ50" s="521"/>
      <c r="AR50" s="527"/>
      <c r="AS50" s="521">
        <f t="shared" si="58"/>
        <v>0</v>
      </c>
      <c r="AT50" s="521">
        <f t="shared" si="59"/>
        <v>0</v>
      </c>
      <c r="AU50" s="521">
        <f t="shared" si="60"/>
        <v>0</v>
      </c>
      <c r="AV50" s="521">
        <f t="shared" si="61"/>
        <v>0</v>
      </c>
      <c r="AW50" s="430">
        <f t="shared" si="62"/>
        <v>0</v>
      </c>
      <c r="AX50" s="57">
        <f t="shared" si="31"/>
        <v>0</v>
      </c>
      <c r="AY50" s="578">
        <f t="shared" si="32"/>
        <v>0</v>
      </c>
      <c r="AZ50" s="583"/>
      <c r="BA50" s="580">
        <f t="shared" si="30"/>
        <v>0</v>
      </c>
      <c r="BB50" s="584">
        <f t="shared" si="33"/>
        <v>0</v>
      </c>
      <c r="BC50" s="575"/>
      <c r="BD50" s="333">
        <f t="shared" si="63"/>
        <v>0</v>
      </c>
      <c r="BE50" s="50">
        <v>45</v>
      </c>
    </row>
    <row r="51" spans="1:57" hidden="1" x14ac:dyDescent="0.35">
      <c r="A51" s="247"/>
      <c r="B51" s="92">
        <v>46</v>
      </c>
      <c r="C51" s="95">
        <f>VLOOKUP(B:B,'Start List Kids'!C:F,2,FALSE)</f>
        <v>0</v>
      </c>
      <c r="D51" s="114">
        <f>VLOOKUP(B:B,'Start List Kids'!C:F,4,FALSE)</f>
        <v>0</v>
      </c>
      <c r="E51" s="83"/>
      <c r="F51" s="84"/>
      <c r="G51" s="165"/>
      <c r="H51" s="166"/>
      <c r="I51" s="448"/>
      <c r="J51" s="165"/>
      <c r="K51" s="165"/>
      <c r="L51" s="166"/>
      <c r="M51" s="448"/>
      <c r="N51" s="165"/>
      <c r="O51" s="165"/>
      <c r="P51" s="166"/>
      <c r="Q51" s="52">
        <f t="shared" si="34"/>
        <v>0</v>
      </c>
      <c r="R51" s="53">
        <f t="shared" si="35"/>
        <v>0</v>
      </c>
      <c r="S51" s="53">
        <f t="shared" si="36"/>
        <v>0</v>
      </c>
      <c r="T51" s="54">
        <f t="shared" si="37"/>
        <v>0</v>
      </c>
      <c r="U51" s="55">
        <f t="shared" si="38"/>
        <v>0</v>
      </c>
      <c r="V51" s="53">
        <f t="shared" si="39"/>
        <v>0</v>
      </c>
      <c r="W51" s="53">
        <f t="shared" si="40"/>
        <v>0</v>
      </c>
      <c r="X51" s="56">
        <f t="shared" si="41"/>
        <v>0</v>
      </c>
      <c r="Y51" s="421">
        <f t="shared" si="42"/>
        <v>0</v>
      </c>
      <c r="Z51" s="422">
        <f t="shared" si="43"/>
        <v>0</v>
      </c>
      <c r="AA51" s="423">
        <f t="shared" si="44"/>
        <v>0</v>
      </c>
      <c r="AB51" s="421">
        <f t="shared" si="45"/>
        <v>0</v>
      </c>
      <c r="AC51" s="422">
        <f t="shared" si="46"/>
        <v>0</v>
      </c>
      <c r="AD51" s="424">
        <f t="shared" si="47"/>
        <v>0</v>
      </c>
      <c r="AE51" s="425">
        <f t="shared" si="48"/>
        <v>0</v>
      </c>
      <c r="AF51" s="426">
        <f t="shared" si="49"/>
        <v>0</v>
      </c>
      <c r="AG51" s="424">
        <f t="shared" si="50"/>
        <v>0</v>
      </c>
      <c r="AH51" s="426">
        <f t="shared" si="51"/>
        <v>0</v>
      </c>
      <c r="AI51" s="426">
        <f t="shared" si="52"/>
        <v>0</v>
      </c>
      <c r="AJ51" s="423">
        <f t="shared" si="53"/>
        <v>0</v>
      </c>
      <c r="AK51" s="427">
        <f t="shared" si="54"/>
        <v>0</v>
      </c>
      <c r="AL51" s="428">
        <f t="shared" si="55"/>
        <v>0</v>
      </c>
      <c r="AM51" s="428">
        <f t="shared" si="56"/>
        <v>0</v>
      </c>
      <c r="AN51" s="429">
        <f t="shared" si="57"/>
        <v>0</v>
      </c>
      <c r="AO51" s="430"/>
      <c r="AP51" s="521"/>
      <c r="AQ51" s="521"/>
      <c r="AR51" s="527"/>
      <c r="AS51" s="521">
        <f t="shared" si="58"/>
        <v>0</v>
      </c>
      <c r="AT51" s="521">
        <f t="shared" si="59"/>
        <v>0</v>
      </c>
      <c r="AU51" s="521">
        <f t="shared" si="60"/>
        <v>0</v>
      </c>
      <c r="AV51" s="521">
        <f t="shared" si="61"/>
        <v>0</v>
      </c>
      <c r="AW51" s="430">
        <f t="shared" si="62"/>
        <v>0</v>
      </c>
      <c r="AX51" s="57">
        <f t="shared" si="31"/>
        <v>0</v>
      </c>
      <c r="AY51" s="578">
        <f t="shared" si="32"/>
        <v>0</v>
      </c>
      <c r="AZ51" s="583"/>
      <c r="BA51" s="580">
        <f t="shared" si="30"/>
        <v>0</v>
      </c>
      <c r="BB51" s="584">
        <f t="shared" si="33"/>
        <v>0</v>
      </c>
      <c r="BC51" s="575"/>
      <c r="BD51" s="333">
        <f t="shared" si="63"/>
        <v>0</v>
      </c>
      <c r="BE51" s="50">
        <v>46</v>
      </c>
    </row>
    <row r="52" spans="1:57" hidden="1" x14ac:dyDescent="0.35">
      <c r="A52" s="247"/>
      <c r="B52" s="92">
        <v>47</v>
      </c>
      <c r="C52" s="95">
        <f>VLOOKUP(B:B,'Start List Kids'!C:F,2,FALSE)</f>
        <v>0</v>
      </c>
      <c r="D52" s="114">
        <f>VLOOKUP(B:B,'Start List Kids'!C:F,4,FALSE)</f>
        <v>0</v>
      </c>
      <c r="E52" s="83"/>
      <c r="F52" s="84"/>
      <c r="G52" s="165"/>
      <c r="H52" s="166"/>
      <c r="I52" s="448"/>
      <c r="J52" s="165"/>
      <c r="K52" s="165"/>
      <c r="L52" s="166"/>
      <c r="M52" s="448"/>
      <c r="N52" s="165"/>
      <c r="O52" s="165"/>
      <c r="P52" s="166"/>
      <c r="Q52" s="52">
        <f t="shared" si="34"/>
        <v>0</v>
      </c>
      <c r="R52" s="53">
        <f t="shared" si="35"/>
        <v>0</v>
      </c>
      <c r="S52" s="53">
        <f t="shared" si="36"/>
        <v>0</v>
      </c>
      <c r="T52" s="54">
        <f t="shared" si="37"/>
        <v>0</v>
      </c>
      <c r="U52" s="55">
        <f t="shared" si="38"/>
        <v>0</v>
      </c>
      <c r="V52" s="53">
        <f t="shared" si="39"/>
        <v>0</v>
      </c>
      <c r="W52" s="53">
        <f t="shared" si="40"/>
        <v>0</v>
      </c>
      <c r="X52" s="56">
        <f t="shared" si="41"/>
        <v>0</v>
      </c>
      <c r="Y52" s="421">
        <f t="shared" si="42"/>
        <v>0</v>
      </c>
      <c r="Z52" s="422">
        <f t="shared" si="43"/>
        <v>0</v>
      </c>
      <c r="AA52" s="423">
        <f t="shared" si="44"/>
        <v>0</v>
      </c>
      <c r="AB52" s="421">
        <f t="shared" si="45"/>
        <v>0</v>
      </c>
      <c r="AC52" s="422">
        <f t="shared" si="46"/>
        <v>0</v>
      </c>
      <c r="AD52" s="424">
        <f t="shared" si="47"/>
        <v>0</v>
      </c>
      <c r="AE52" s="425">
        <f t="shared" si="48"/>
        <v>0</v>
      </c>
      <c r="AF52" s="426">
        <f t="shared" si="49"/>
        <v>0</v>
      </c>
      <c r="AG52" s="424">
        <f t="shared" si="50"/>
        <v>0</v>
      </c>
      <c r="AH52" s="426">
        <f t="shared" si="51"/>
        <v>0</v>
      </c>
      <c r="AI52" s="426">
        <f t="shared" si="52"/>
        <v>0</v>
      </c>
      <c r="AJ52" s="423">
        <f t="shared" si="53"/>
        <v>0</v>
      </c>
      <c r="AK52" s="427">
        <f t="shared" si="54"/>
        <v>0</v>
      </c>
      <c r="AL52" s="428">
        <f t="shared" si="55"/>
        <v>0</v>
      </c>
      <c r="AM52" s="428">
        <f t="shared" si="56"/>
        <v>0</v>
      </c>
      <c r="AN52" s="429">
        <f t="shared" si="57"/>
        <v>0</v>
      </c>
      <c r="AO52" s="430"/>
      <c r="AP52" s="521"/>
      <c r="AQ52" s="521"/>
      <c r="AR52" s="527"/>
      <c r="AS52" s="521">
        <f t="shared" si="58"/>
        <v>0</v>
      </c>
      <c r="AT52" s="521">
        <f t="shared" si="59"/>
        <v>0</v>
      </c>
      <c r="AU52" s="521">
        <f t="shared" si="60"/>
        <v>0</v>
      </c>
      <c r="AV52" s="521">
        <f t="shared" si="61"/>
        <v>0</v>
      </c>
      <c r="AW52" s="430">
        <f t="shared" si="62"/>
        <v>0</v>
      </c>
      <c r="AX52" s="57">
        <f t="shared" si="31"/>
        <v>0</v>
      </c>
      <c r="AY52" s="578">
        <f t="shared" si="32"/>
        <v>0</v>
      </c>
      <c r="AZ52" s="583"/>
      <c r="BA52" s="580">
        <f t="shared" si="30"/>
        <v>0</v>
      </c>
      <c r="BB52" s="584">
        <f t="shared" si="33"/>
        <v>0</v>
      </c>
      <c r="BC52" s="575"/>
      <c r="BD52" s="333">
        <f t="shared" si="63"/>
        <v>0</v>
      </c>
      <c r="BE52" s="50">
        <v>47</v>
      </c>
    </row>
    <row r="53" spans="1:57" hidden="1" x14ac:dyDescent="0.35">
      <c r="A53" s="247"/>
      <c r="B53" s="92">
        <v>48</v>
      </c>
      <c r="C53" s="95">
        <f>VLOOKUP(B:B,'Start List Kids'!C:F,2,FALSE)</f>
        <v>0</v>
      </c>
      <c r="D53" s="114">
        <f>VLOOKUP(B:B,'Start List Kids'!C:F,4,FALSE)</f>
        <v>0</v>
      </c>
      <c r="E53" s="83"/>
      <c r="F53" s="84"/>
      <c r="G53" s="165"/>
      <c r="H53" s="166"/>
      <c r="I53" s="448"/>
      <c r="J53" s="165"/>
      <c r="K53" s="165"/>
      <c r="L53" s="166"/>
      <c r="M53" s="448"/>
      <c r="N53" s="165"/>
      <c r="O53" s="165"/>
      <c r="P53" s="166"/>
      <c r="Q53" s="52">
        <f t="shared" si="34"/>
        <v>0</v>
      </c>
      <c r="R53" s="53">
        <f t="shared" si="35"/>
        <v>0</v>
      </c>
      <c r="S53" s="53">
        <f t="shared" si="36"/>
        <v>0</v>
      </c>
      <c r="T53" s="54">
        <f t="shared" si="37"/>
        <v>0</v>
      </c>
      <c r="U53" s="55">
        <f t="shared" si="38"/>
        <v>0</v>
      </c>
      <c r="V53" s="53">
        <f t="shared" si="39"/>
        <v>0</v>
      </c>
      <c r="W53" s="53">
        <f t="shared" si="40"/>
        <v>0</v>
      </c>
      <c r="X53" s="56">
        <f t="shared" si="41"/>
        <v>0</v>
      </c>
      <c r="Y53" s="421">
        <f t="shared" si="42"/>
        <v>0</v>
      </c>
      <c r="Z53" s="422">
        <f t="shared" si="43"/>
        <v>0</v>
      </c>
      <c r="AA53" s="423">
        <f t="shared" si="44"/>
        <v>0</v>
      </c>
      <c r="AB53" s="421">
        <f t="shared" si="45"/>
        <v>0</v>
      </c>
      <c r="AC53" s="422">
        <f t="shared" si="46"/>
        <v>0</v>
      </c>
      <c r="AD53" s="424">
        <f t="shared" si="47"/>
        <v>0</v>
      </c>
      <c r="AE53" s="425">
        <f t="shared" si="48"/>
        <v>0</v>
      </c>
      <c r="AF53" s="426">
        <f t="shared" si="49"/>
        <v>0</v>
      </c>
      <c r="AG53" s="424">
        <f t="shared" si="50"/>
        <v>0</v>
      </c>
      <c r="AH53" s="426">
        <f t="shared" si="51"/>
        <v>0</v>
      </c>
      <c r="AI53" s="426">
        <f t="shared" si="52"/>
        <v>0</v>
      </c>
      <c r="AJ53" s="423">
        <f t="shared" si="53"/>
        <v>0</v>
      </c>
      <c r="AK53" s="427">
        <f t="shared" si="54"/>
        <v>0</v>
      </c>
      <c r="AL53" s="428">
        <f t="shared" si="55"/>
        <v>0</v>
      </c>
      <c r="AM53" s="428">
        <f t="shared" si="56"/>
        <v>0</v>
      </c>
      <c r="AN53" s="429">
        <f t="shared" si="57"/>
        <v>0</v>
      </c>
      <c r="AO53" s="430"/>
      <c r="AP53" s="521"/>
      <c r="AQ53" s="521"/>
      <c r="AR53" s="527"/>
      <c r="AS53" s="521">
        <f t="shared" si="58"/>
        <v>0</v>
      </c>
      <c r="AT53" s="521">
        <f t="shared" si="59"/>
        <v>0</v>
      </c>
      <c r="AU53" s="521">
        <f t="shared" si="60"/>
        <v>0</v>
      </c>
      <c r="AV53" s="521">
        <f t="shared" si="61"/>
        <v>0</v>
      </c>
      <c r="AW53" s="430">
        <f t="shared" si="62"/>
        <v>0</v>
      </c>
      <c r="AX53" s="57">
        <f t="shared" si="31"/>
        <v>0</v>
      </c>
      <c r="AY53" s="578">
        <f t="shared" si="32"/>
        <v>0</v>
      </c>
      <c r="AZ53" s="583"/>
      <c r="BA53" s="580">
        <f t="shared" si="30"/>
        <v>0</v>
      </c>
      <c r="BB53" s="584">
        <f t="shared" si="33"/>
        <v>0</v>
      </c>
      <c r="BC53" s="575"/>
      <c r="BD53" s="333">
        <f t="shared" si="63"/>
        <v>0</v>
      </c>
      <c r="BE53" s="50">
        <v>48</v>
      </c>
    </row>
    <row r="54" spans="1:57" hidden="1" x14ac:dyDescent="0.35">
      <c r="A54" s="247"/>
      <c r="B54" s="92">
        <v>49</v>
      </c>
      <c r="C54" s="95">
        <f>VLOOKUP(B:B,'Start List Kids'!C:F,2,FALSE)</f>
        <v>0</v>
      </c>
      <c r="D54" s="114">
        <f>VLOOKUP(B:B,'Start List Kids'!C:F,4,FALSE)</f>
        <v>0</v>
      </c>
      <c r="E54" s="83"/>
      <c r="F54" s="84"/>
      <c r="G54" s="165"/>
      <c r="H54" s="166"/>
      <c r="I54" s="448"/>
      <c r="J54" s="165"/>
      <c r="K54" s="165"/>
      <c r="L54" s="166"/>
      <c r="M54" s="448"/>
      <c r="N54" s="165"/>
      <c r="O54" s="165"/>
      <c r="P54" s="166"/>
      <c r="Q54" s="52">
        <f t="shared" si="34"/>
        <v>0</v>
      </c>
      <c r="R54" s="53">
        <f t="shared" si="35"/>
        <v>0</v>
      </c>
      <c r="S54" s="53">
        <f t="shared" si="36"/>
        <v>0</v>
      </c>
      <c r="T54" s="54">
        <f t="shared" si="37"/>
        <v>0</v>
      </c>
      <c r="U54" s="55">
        <f t="shared" si="38"/>
        <v>0</v>
      </c>
      <c r="V54" s="53">
        <f t="shared" si="39"/>
        <v>0</v>
      </c>
      <c r="W54" s="53">
        <f t="shared" si="40"/>
        <v>0</v>
      </c>
      <c r="X54" s="56">
        <f t="shared" si="41"/>
        <v>0</v>
      </c>
      <c r="Y54" s="421">
        <f t="shared" si="42"/>
        <v>0</v>
      </c>
      <c r="Z54" s="422">
        <f t="shared" si="43"/>
        <v>0</v>
      </c>
      <c r="AA54" s="423">
        <f t="shared" si="44"/>
        <v>0</v>
      </c>
      <c r="AB54" s="421">
        <f t="shared" si="45"/>
        <v>0</v>
      </c>
      <c r="AC54" s="422">
        <f t="shared" si="46"/>
        <v>0</v>
      </c>
      <c r="AD54" s="424">
        <f t="shared" si="47"/>
        <v>0</v>
      </c>
      <c r="AE54" s="425">
        <f t="shared" si="48"/>
        <v>0</v>
      </c>
      <c r="AF54" s="426">
        <f t="shared" si="49"/>
        <v>0</v>
      </c>
      <c r="AG54" s="424">
        <f t="shared" si="50"/>
        <v>0</v>
      </c>
      <c r="AH54" s="426">
        <f t="shared" si="51"/>
        <v>0</v>
      </c>
      <c r="AI54" s="426">
        <f t="shared" si="52"/>
        <v>0</v>
      </c>
      <c r="AJ54" s="423">
        <f t="shared" si="53"/>
        <v>0</v>
      </c>
      <c r="AK54" s="427">
        <f t="shared" si="54"/>
        <v>0</v>
      </c>
      <c r="AL54" s="428">
        <f t="shared" si="55"/>
        <v>0</v>
      </c>
      <c r="AM54" s="428">
        <f t="shared" si="56"/>
        <v>0</v>
      </c>
      <c r="AN54" s="429">
        <f t="shared" si="57"/>
        <v>0</v>
      </c>
      <c r="AO54" s="430"/>
      <c r="AP54" s="521"/>
      <c r="AQ54" s="521"/>
      <c r="AR54" s="527"/>
      <c r="AS54" s="521">
        <f t="shared" si="58"/>
        <v>0</v>
      </c>
      <c r="AT54" s="521">
        <f t="shared" si="59"/>
        <v>0</v>
      </c>
      <c r="AU54" s="521">
        <f t="shared" si="60"/>
        <v>0</v>
      </c>
      <c r="AV54" s="521">
        <f t="shared" si="61"/>
        <v>0</v>
      </c>
      <c r="AW54" s="430">
        <f t="shared" si="62"/>
        <v>0</v>
      </c>
      <c r="AX54" s="57">
        <f t="shared" si="31"/>
        <v>0</v>
      </c>
      <c r="AY54" s="578">
        <f t="shared" si="32"/>
        <v>0</v>
      </c>
      <c r="AZ54" s="583"/>
      <c r="BA54" s="580">
        <f t="shared" si="30"/>
        <v>0</v>
      </c>
      <c r="BB54" s="584">
        <f t="shared" si="33"/>
        <v>0</v>
      </c>
      <c r="BC54" s="575"/>
      <c r="BD54" s="333">
        <f t="shared" si="63"/>
        <v>0</v>
      </c>
      <c r="BE54" s="50">
        <v>49</v>
      </c>
    </row>
    <row r="55" spans="1:57" hidden="1" x14ac:dyDescent="0.35">
      <c r="A55" s="247"/>
      <c r="B55" s="92">
        <v>50</v>
      </c>
      <c r="C55" s="95">
        <f>VLOOKUP(B:B,'Start List Kids'!C:F,2,FALSE)</f>
        <v>0</v>
      </c>
      <c r="D55" s="114">
        <f>VLOOKUP(B:B,'Start List Kids'!C:F,4,FALSE)</f>
        <v>0</v>
      </c>
      <c r="E55" s="83"/>
      <c r="F55" s="84"/>
      <c r="G55" s="165"/>
      <c r="H55" s="166"/>
      <c r="I55" s="448"/>
      <c r="J55" s="165"/>
      <c r="K55" s="165"/>
      <c r="L55" s="166"/>
      <c r="M55" s="448"/>
      <c r="N55" s="165"/>
      <c r="O55" s="165"/>
      <c r="P55" s="166"/>
      <c r="Q55" s="52">
        <f t="shared" si="34"/>
        <v>0</v>
      </c>
      <c r="R55" s="53">
        <f t="shared" si="35"/>
        <v>0</v>
      </c>
      <c r="S55" s="53">
        <f t="shared" si="36"/>
        <v>0</v>
      </c>
      <c r="T55" s="54">
        <f t="shared" si="37"/>
        <v>0</v>
      </c>
      <c r="U55" s="55">
        <f t="shared" si="38"/>
        <v>0</v>
      </c>
      <c r="V55" s="53">
        <f t="shared" si="39"/>
        <v>0</v>
      </c>
      <c r="W55" s="53">
        <f t="shared" si="40"/>
        <v>0</v>
      </c>
      <c r="X55" s="56">
        <f t="shared" si="41"/>
        <v>0</v>
      </c>
      <c r="Y55" s="421">
        <f t="shared" si="42"/>
        <v>0</v>
      </c>
      <c r="Z55" s="422">
        <f t="shared" si="43"/>
        <v>0</v>
      </c>
      <c r="AA55" s="423">
        <f t="shared" si="44"/>
        <v>0</v>
      </c>
      <c r="AB55" s="421">
        <f t="shared" si="45"/>
        <v>0</v>
      </c>
      <c r="AC55" s="422">
        <f t="shared" si="46"/>
        <v>0</v>
      </c>
      <c r="AD55" s="424">
        <f t="shared" si="47"/>
        <v>0</v>
      </c>
      <c r="AE55" s="425">
        <f t="shared" si="48"/>
        <v>0</v>
      </c>
      <c r="AF55" s="426">
        <f t="shared" si="49"/>
        <v>0</v>
      </c>
      <c r="AG55" s="424">
        <f t="shared" si="50"/>
        <v>0</v>
      </c>
      <c r="AH55" s="426">
        <f t="shared" si="51"/>
        <v>0</v>
      </c>
      <c r="AI55" s="426">
        <f t="shared" si="52"/>
        <v>0</v>
      </c>
      <c r="AJ55" s="423">
        <f t="shared" si="53"/>
        <v>0</v>
      </c>
      <c r="AK55" s="427">
        <f t="shared" si="54"/>
        <v>0</v>
      </c>
      <c r="AL55" s="428">
        <f t="shared" si="55"/>
        <v>0</v>
      </c>
      <c r="AM55" s="428">
        <f t="shared" si="56"/>
        <v>0</v>
      </c>
      <c r="AN55" s="429">
        <f t="shared" si="57"/>
        <v>0</v>
      </c>
      <c r="AO55" s="430"/>
      <c r="AP55" s="521"/>
      <c r="AQ55" s="521"/>
      <c r="AR55" s="527"/>
      <c r="AS55" s="521">
        <f t="shared" si="58"/>
        <v>0</v>
      </c>
      <c r="AT55" s="521">
        <f t="shared" si="59"/>
        <v>0</v>
      </c>
      <c r="AU55" s="521">
        <f t="shared" si="60"/>
        <v>0</v>
      </c>
      <c r="AV55" s="521">
        <f t="shared" si="61"/>
        <v>0</v>
      </c>
      <c r="AW55" s="430">
        <f t="shared" si="62"/>
        <v>0</v>
      </c>
      <c r="AX55" s="57">
        <f t="shared" si="31"/>
        <v>0</v>
      </c>
      <c r="AY55" s="578">
        <f t="shared" si="32"/>
        <v>0</v>
      </c>
      <c r="AZ55" s="583"/>
      <c r="BA55" s="580">
        <f t="shared" si="30"/>
        <v>0</v>
      </c>
      <c r="BB55" s="584">
        <f t="shared" si="33"/>
        <v>0</v>
      </c>
      <c r="BC55" s="575"/>
      <c r="BD55" s="333">
        <f t="shared" si="63"/>
        <v>0</v>
      </c>
      <c r="BE55" s="50">
        <v>50</v>
      </c>
    </row>
    <row r="56" spans="1:57" hidden="1" x14ac:dyDescent="0.35">
      <c r="A56" s="247"/>
      <c r="B56" s="92">
        <v>51</v>
      </c>
      <c r="C56" s="95">
        <f>VLOOKUP(B:B,'Start List Kids'!C:F,2,FALSE)</f>
        <v>0</v>
      </c>
      <c r="D56" s="114">
        <f>VLOOKUP(B:B,'Start List Kids'!C:F,4,FALSE)</f>
        <v>0</v>
      </c>
      <c r="E56" s="83"/>
      <c r="F56" s="84"/>
      <c r="G56" s="165"/>
      <c r="H56" s="166"/>
      <c r="I56" s="448"/>
      <c r="J56" s="165"/>
      <c r="K56" s="165"/>
      <c r="L56" s="166"/>
      <c r="M56" s="448"/>
      <c r="N56" s="165"/>
      <c r="O56" s="165"/>
      <c r="P56" s="166"/>
      <c r="Q56" s="52">
        <f t="shared" si="34"/>
        <v>0</v>
      </c>
      <c r="R56" s="53">
        <f t="shared" si="35"/>
        <v>0</v>
      </c>
      <c r="S56" s="53">
        <f t="shared" si="36"/>
        <v>0</v>
      </c>
      <c r="T56" s="54">
        <f t="shared" si="37"/>
        <v>0</v>
      </c>
      <c r="U56" s="55">
        <f t="shared" si="38"/>
        <v>0</v>
      </c>
      <c r="V56" s="53">
        <f t="shared" si="39"/>
        <v>0</v>
      </c>
      <c r="W56" s="53">
        <f t="shared" si="40"/>
        <v>0</v>
      </c>
      <c r="X56" s="56">
        <f t="shared" si="41"/>
        <v>0</v>
      </c>
      <c r="Y56" s="421">
        <f t="shared" si="42"/>
        <v>0</v>
      </c>
      <c r="Z56" s="422">
        <f t="shared" si="43"/>
        <v>0</v>
      </c>
      <c r="AA56" s="423">
        <f t="shared" si="44"/>
        <v>0</v>
      </c>
      <c r="AB56" s="421">
        <f t="shared" si="45"/>
        <v>0</v>
      </c>
      <c r="AC56" s="422">
        <f t="shared" si="46"/>
        <v>0</v>
      </c>
      <c r="AD56" s="424">
        <f t="shared" si="47"/>
        <v>0</v>
      </c>
      <c r="AE56" s="425">
        <f t="shared" si="48"/>
        <v>0</v>
      </c>
      <c r="AF56" s="426">
        <f t="shared" si="49"/>
        <v>0</v>
      </c>
      <c r="AG56" s="424">
        <f t="shared" si="50"/>
        <v>0</v>
      </c>
      <c r="AH56" s="426">
        <f t="shared" si="51"/>
        <v>0</v>
      </c>
      <c r="AI56" s="426">
        <f t="shared" si="52"/>
        <v>0</v>
      </c>
      <c r="AJ56" s="423">
        <f t="shared" si="53"/>
        <v>0</v>
      </c>
      <c r="AK56" s="427">
        <f t="shared" si="54"/>
        <v>0</v>
      </c>
      <c r="AL56" s="428">
        <f t="shared" si="55"/>
        <v>0</v>
      </c>
      <c r="AM56" s="428">
        <f t="shared" si="56"/>
        <v>0</v>
      </c>
      <c r="AN56" s="429">
        <f t="shared" si="57"/>
        <v>0</v>
      </c>
      <c r="AO56" s="430"/>
      <c r="AP56" s="521"/>
      <c r="AQ56" s="521"/>
      <c r="AR56" s="527"/>
      <c r="AS56" s="521">
        <f t="shared" si="58"/>
        <v>0</v>
      </c>
      <c r="AT56" s="521">
        <f t="shared" si="59"/>
        <v>0</v>
      </c>
      <c r="AU56" s="521">
        <f t="shared" si="60"/>
        <v>0</v>
      </c>
      <c r="AV56" s="521">
        <f t="shared" si="61"/>
        <v>0</v>
      </c>
      <c r="AW56" s="430">
        <f t="shared" si="62"/>
        <v>0</v>
      </c>
      <c r="AX56" s="57">
        <f t="shared" si="31"/>
        <v>0</v>
      </c>
      <c r="AY56" s="578">
        <f t="shared" si="32"/>
        <v>0</v>
      </c>
      <c r="AZ56" s="583"/>
      <c r="BA56" s="580">
        <f t="shared" si="30"/>
        <v>0</v>
      </c>
      <c r="BB56" s="584">
        <f t="shared" si="33"/>
        <v>0</v>
      </c>
      <c r="BC56" s="575"/>
      <c r="BD56" s="333">
        <f t="shared" si="63"/>
        <v>0</v>
      </c>
      <c r="BE56" s="50">
        <v>51</v>
      </c>
    </row>
    <row r="57" spans="1:57" hidden="1" x14ac:dyDescent="0.35">
      <c r="A57" s="247"/>
      <c r="B57" s="92">
        <v>52</v>
      </c>
      <c r="C57" s="95">
        <f>VLOOKUP(B:B,'Start List Kids'!C:F,2,FALSE)</f>
        <v>0</v>
      </c>
      <c r="D57" s="114">
        <f>VLOOKUP(B:B,'Start List Kids'!C:F,4,FALSE)</f>
        <v>0</v>
      </c>
      <c r="E57" s="83"/>
      <c r="F57" s="84"/>
      <c r="G57" s="165"/>
      <c r="H57" s="166"/>
      <c r="I57" s="448"/>
      <c r="J57" s="165"/>
      <c r="K57" s="165"/>
      <c r="L57" s="166"/>
      <c r="M57" s="448"/>
      <c r="N57" s="165"/>
      <c r="O57" s="165"/>
      <c r="P57" s="166"/>
      <c r="Q57" s="52">
        <f t="shared" si="34"/>
        <v>0</v>
      </c>
      <c r="R57" s="53">
        <f t="shared" si="35"/>
        <v>0</v>
      </c>
      <c r="S57" s="53">
        <f t="shared" si="36"/>
        <v>0</v>
      </c>
      <c r="T57" s="54">
        <f t="shared" si="37"/>
        <v>0</v>
      </c>
      <c r="U57" s="55">
        <f t="shared" si="38"/>
        <v>0</v>
      </c>
      <c r="V57" s="53">
        <f t="shared" si="39"/>
        <v>0</v>
      </c>
      <c r="W57" s="53">
        <f t="shared" si="40"/>
        <v>0</v>
      </c>
      <c r="X57" s="56">
        <f t="shared" si="41"/>
        <v>0</v>
      </c>
      <c r="Y57" s="421">
        <f t="shared" si="42"/>
        <v>0</v>
      </c>
      <c r="Z57" s="422">
        <f t="shared" si="43"/>
        <v>0</v>
      </c>
      <c r="AA57" s="423">
        <f t="shared" si="44"/>
        <v>0</v>
      </c>
      <c r="AB57" s="421">
        <f t="shared" si="45"/>
        <v>0</v>
      </c>
      <c r="AC57" s="422">
        <f t="shared" si="46"/>
        <v>0</v>
      </c>
      <c r="AD57" s="424">
        <f t="shared" si="47"/>
        <v>0</v>
      </c>
      <c r="AE57" s="425">
        <f t="shared" si="48"/>
        <v>0</v>
      </c>
      <c r="AF57" s="426">
        <f t="shared" si="49"/>
        <v>0</v>
      </c>
      <c r="AG57" s="424">
        <f t="shared" si="50"/>
        <v>0</v>
      </c>
      <c r="AH57" s="426">
        <f t="shared" si="51"/>
        <v>0</v>
      </c>
      <c r="AI57" s="426">
        <f t="shared" si="52"/>
        <v>0</v>
      </c>
      <c r="AJ57" s="423">
        <f t="shared" si="53"/>
        <v>0</v>
      </c>
      <c r="AK57" s="427">
        <f t="shared" si="54"/>
        <v>0</v>
      </c>
      <c r="AL57" s="428">
        <f t="shared" si="55"/>
        <v>0</v>
      </c>
      <c r="AM57" s="428">
        <f t="shared" si="56"/>
        <v>0</v>
      </c>
      <c r="AN57" s="429">
        <f t="shared" si="57"/>
        <v>0</v>
      </c>
      <c r="AO57" s="430"/>
      <c r="AP57" s="521"/>
      <c r="AQ57" s="521"/>
      <c r="AR57" s="527"/>
      <c r="AS57" s="521">
        <f t="shared" si="58"/>
        <v>0</v>
      </c>
      <c r="AT57" s="521">
        <f t="shared" si="59"/>
        <v>0</v>
      </c>
      <c r="AU57" s="521">
        <f t="shared" si="60"/>
        <v>0</v>
      </c>
      <c r="AV57" s="521">
        <f t="shared" si="61"/>
        <v>0</v>
      </c>
      <c r="AW57" s="430">
        <f t="shared" si="62"/>
        <v>0</v>
      </c>
      <c r="AX57" s="57">
        <f t="shared" si="31"/>
        <v>0</v>
      </c>
      <c r="AY57" s="578">
        <f t="shared" si="32"/>
        <v>0</v>
      </c>
      <c r="AZ57" s="583"/>
      <c r="BA57" s="580">
        <f t="shared" si="30"/>
        <v>0</v>
      </c>
      <c r="BB57" s="584">
        <f t="shared" si="33"/>
        <v>0</v>
      </c>
      <c r="BC57" s="575"/>
      <c r="BD57" s="333">
        <f t="shared" si="63"/>
        <v>0</v>
      </c>
      <c r="BE57" s="50">
        <v>52</v>
      </c>
    </row>
    <row r="58" spans="1:57" hidden="1" x14ac:dyDescent="0.35">
      <c r="A58" s="247"/>
      <c r="B58" s="92">
        <v>53</v>
      </c>
      <c r="C58" s="95">
        <f>VLOOKUP(B:B,'Start List Kids'!C:F,2,FALSE)</f>
        <v>0</v>
      </c>
      <c r="D58" s="114">
        <f>VLOOKUP(B:B,'Start List Kids'!C:F,4,FALSE)</f>
        <v>0</v>
      </c>
      <c r="E58" s="83"/>
      <c r="F58" s="84"/>
      <c r="G58" s="165"/>
      <c r="H58" s="166"/>
      <c r="I58" s="448"/>
      <c r="J58" s="165"/>
      <c r="K58" s="165"/>
      <c r="L58" s="166"/>
      <c r="M58" s="448"/>
      <c r="N58" s="165"/>
      <c r="O58" s="165"/>
      <c r="P58" s="166"/>
      <c r="Q58" s="52">
        <f t="shared" si="34"/>
        <v>0</v>
      </c>
      <c r="R58" s="53">
        <f t="shared" si="35"/>
        <v>0</v>
      </c>
      <c r="S58" s="53">
        <f t="shared" si="36"/>
        <v>0</v>
      </c>
      <c r="T58" s="54">
        <f t="shared" si="37"/>
        <v>0</v>
      </c>
      <c r="U58" s="55">
        <f t="shared" si="38"/>
        <v>0</v>
      </c>
      <c r="V58" s="53">
        <f t="shared" si="39"/>
        <v>0</v>
      </c>
      <c r="W58" s="53">
        <f t="shared" si="40"/>
        <v>0</v>
      </c>
      <c r="X58" s="56">
        <f t="shared" si="41"/>
        <v>0</v>
      </c>
      <c r="Y58" s="421">
        <f t="shared" si="42"/>
        <v>0</v>
      </c>
      <c r="Z58" s="422">
        <f t="shared" si="43"/>
        <v>0</v>
      </c>
      <c r="AA58" s="423">
        <f t="shared" si="44"/>
        <v>0</v>
      </c>
      <c r="AB58" s="421">
        <f t="shared" si="45"/>
        <v>0</v>
      </c>
      <c r="AC58" s="422">
        <f t="shared" si="46"/>
        <v>0</v>
      </c>
      <c r="AD58" s="424">
        <f t="shared" si="47"/>
        <v>0</v>
      </c>
      <c r="AE58" s="425">
        <f t="shared" si="48"/>
        <v>0</v>
      </c>
      <c r="AF58" s="426">
        <f t="shared" si="49"/>
        <v>0</v>
      </c>
      <c r="AG58" s="424">
        <f t="shared" si="50"/>
        <v>0</v>
      </c>
      <c r="AH58" s="426">
        <f t="shared" si="51"/>
        <v>0</v>
      </c>
      <c r="AI58" s="426">
        <f t="shared" si="52"/>
        <v>0</v>
      </c>
      <c r="AJ58" s="423">
        <f t="shared" si="53"/>
        <v>0</v>
      </c>
      <c r="AK58" s="427">
        <f t="shared" si="54"/>
        <v>0</v>
      </c>
      <c r="AL58" s="428">
        <f t="shared" si="55"/>
        <v>0</v>
      </c>
      <c r="AM58" s="428">
        <f t="shared" si="56"/>
        <v>0</v>
      </c>
      <c r="AN58" s="429">
        <f t="shared" si="57"/>
        <v>0</v>
      </c>
      <c r="AO58" s="430"/>
      <c r="AP58" s="521"/>
      <c r="AQ58" s="521"/>
      <c r="AR58" s="527"/>
      <c r="AS58" s="521">
        <f t="shared" si="58"/>
        <v>0</v>
      </c>
      <c r="AT58" s="521">
        <f t="shared" si="59"/>
        <v>0</v>
      </c>
      <c r="AU58" s="521">
        <f t="shared" si="60"/>
        <v>0</v>
      </c>
      <c r="AV58" s="521">
        <f t="shared" si="61"/>
        <v>0</v>
      </c>
      <c r="AW58" s="430">
        <f t="shared" si="62"/>
        <v>0</v>
      </c>
      <c r="AX58" s="57">
        <f t="shared" si="31"/>
        <v>0</v>
      </c>
      <c r="AY58" s="578">
        <f t="shared" si="32"/>
        <v>0</v>
      </c>
      <c r="AZ58" s="583"/>
      <c r="BA58" s="580">
        <f t="shared" si="30"/>
        <v>0</v>
      </c>
      <c r="BB58" s="584">
        <f t="shared" si="33"/>
        <v>0</v>
      </c>
      <c r="BC58" s="575"/>
      <c r="BD58" s="333">
        <f t="shared" si="63"/>
        <v>0</v>
      </c>
      <c r="BE58" s="50">
        <v>53</v>
      </c>
    </row>
    <row r="59" spans="1:57" hidden="1" x14ac:dyDescent="0.35">
      <c r="A59" s="247"/>
      <c r="B59" s="92">
        <v>54</v>
      </c>
      <c r="C59" s="95">
        <f>VLOOKUP(B:B,'Start List Kids'!C:F,2,FALSE)</f>
        <v>0</v>
      </c>
      <c r="D59" s="114">
        <f>VLOOKUP(B:B,'Start List Kids'!C:F,4,FALSE)</f>
        <v>0</v>
      </c>
      <c r="E59" s="83"/>
      <c r="F59" s="84"/>
      <c r="G59" s="165"/>
      <c r="H59" s="166"/>
      <c r="I59" s="448"/>
      <c r="J59" s="165"/>
      <c r="K59" s="165"/>
      <c r="L59" s="166"/>
      <c r="M59" s="448"/>
      <c r="N59" s="165"/>
      <c r="O59" s="165"/>
      <c r="P59" s="166"/>
      <c r="Q59" s="52">
        <f t="shared" si="34"/>
        <v>0</v>
      </c>
      <c r="R59" s="53">
        <f t="shared" si="35"/>
        <v>0</v>
      </c>
      <c r="S59" s="53">
        <f t="shared" si="36"/>
        <v>0</v>
      </c>
      <c r="T59" s="54">
        <f t="shared" si="37"/>
        <v>0</v>
      </c>
      <c r="U59" s="55">
        <f t="shared" si="38"/>
        <v>0</v>
      </c>
      <c r="V59" s="53">
        <f t="shared" si="39"/>
        <v>0</v>
      </c>
      <c r="W59" s="53">
        <f t="shared" si="40"/>
        <v>0</v>
      </c>
      <c r="X59" s="56">
        <f t="shared" si="41"/>
        <v>0</v>
      </c>
      <c r="Y59" s="421">
        <f t="shared" si="42"/>
        <v>0</v>
      </c>
      <c r="Z59" s="422">
        <f t="shared" si="43"/>
        <v>0</v>
      </c>
      <c r="AA59" s="423">
        <f t="shared" si="44"/>
        <v>0</v>
      </c>
      <c r="AB59" s="421">
        <f t="shared" si="45"/>
        <v>0</v>
      </c>
      <c r="AC59" s="422">
        <f t="shared" si="46"/>
        <v>0</v>
      </c>
      <c r="AD59" s="424">
        <f t="shared" si="47"/>
        <v>0</v>
      </c>
      <c r="AE59" s="425">
        <f t="shared" si="48"/>
        <v>0</v>
      </c>
      <c r="AF59" s="426">
        <f t="shared" si="49"/>
        <v>0</v>
      </c>
      <c r="AG59" s="424">
        <f t="shared" si="50"/>
        <v>0</v>
      </c>
      <c r="AH59" s="426">
        <f t="shared" si="51"/>
        <v>0</v>
      </c>
      <c r="AI59" s="426">
        <f t="shared" si="52"/>
        <v>0</v>
      </c>
      <c r="AJ59" s="423">
        <f t="shared" si="53"/>
        <v>0</v>
      </c>
      <c r="AK59" s="427">
        <f t="shared" si="54"/>
        <v>0</v>
      </c>
      <c r="AL59" s="428">
        <f t="shared" si="55"/>
        <v>0</v>
      </c>
      <c r="AM59" s="428">
        <f t="shared" si="56"/>
        <v>0</v>
      </c>
      <c r="AN59" s="429">
        <f t="shared" si="57"/>
        <v>0</v>
      </c>
      <c r="AO59" s="430"/>
      <c r="AP59" s="521"/>
      <c r="AQ59" s="521"/>
      <c r="AR59" s="527"/>
      <c r="AS59" s="521">
        <f t="shared" si="58"/>
        <v>0</v>
      </c>
      <c r="AT59" s="521">
        <f t="shared" si="59"/>
        <v>0</v>
      </c>
      <c r="AU59" s="521">
        <f t="shared" si="60"/>
        <v>0</v>
      </c>
      <c r="AV59" s="521">
        <f t="shared" si="61"/>
        <v>0</v>
      </c>
      <c r="AW59" s="430">
        <f t="shared" si="62"/>
        <v>0</v>
      </c>
      <c r="AX59" s="57">
        <f t="shared" si="31"/>
        <v>0</v>
      </c>
      <c r="AY59" s="578">
        <f t="shared" si="32"/>
        <v>0</v>
      </c>
      <c r="AZ59" s="583"/>
      <c r="BA59" s="580">
        <f t="shared" si="30"/>
        <v>0</v>
      </c>
      <c r="BB59" s="584">
        <f t="shared" si="33"/>
        <v>0</v>
      </c>
      <c r="BC59" s="575"/>
      <c r="BD59" s="333">
        <f t="shared" si="63"/>
        <v>0</v>
      </c>
      <c r="BE59" s="50">
        <v>54</v>
      </c>
    </row>
    <row r="60" spans="1:57" hidden="1" x14ac:dyDescent="0.35">
      <c r="A60" s="247"/>
      <c r="B60" s="92">
        <v>55</v>
      </c>
      <c r="C60" s="95">
        <f>VLOOKUP(B:B,'Start List Kids'!C:F,2,FALSE)</f>
        <v>0</v>
      </c>
      <c r="D60" s="114">
        <f>VLOOKUP(B:B,'Start List Kids'!C:F,4,FALSE)</f>
        <v>0</v>
      </c>
      <c r="E60" s="83"/>
      <c r="F60" s="84"/>
      <c r="G60" s="165"/>
      <c r="H60" s="166"/>
      <c r="I60" s="448"/>
      <c r="J60" s="165"/>
      <c r="K60" s="165"/>
      <c r="L60" s="166"/>
      <c r="M60" s="448"/>
      <c r="N60" s="165"/>
      <c r="O60" s="165"/>
      <c r="P60" s="166"/>
      <c r="Q60" s="52">
        <f t="shared" si="34"/>
        <v>0</v>
      </c>
      <c r="R60" s="53">
        <f t="shared" si="35"/>
        <v>0</v>
      </c>
      <c r="S60" s="53">
        <f t="shared" si="36"/>
        <v>0</v>
      </c>
      <c r="T60" s="54">
        <f t="shared" si="37"/>
        <v>0</v>
      </c>
      <c r="U60" s="55">
        <f t="shared" si="38"/>
        <v>0</v>
      </c>
      <c r="V60" s="53">
        <f t="shared" si="39"/>
        <v>0</v>
      </c>
      <c r="W60" s="53">
        <f t="shared" si="40"/>
        <v>0</v>
      </c>
      <c r="X60" s="56">
        <f t="shared" si="41"/>
        <v>0</v>
      </c>
      <c r="Y60" s="421">
        <f t="shared" si="42"/>
        <v>0</v>
      </c>
      <c r="Z60" s="422">
        <f t="shared" si="43"/>
        <v>0</v>
      </c>
      <c r="AA60" s="423">
        <f t="shared" si="44"/>
        <v>0</v>
      </c>
      <c r="AB60" s="421">
        <f t="shared" si="45"/>
        <v>0</v>
      </c>
      <c r="AC60" s="422">
        <f t="shared" si="46"/>
        <v>0</v>
      </c>
      <c r="AD60" s="424">
        <f t="shared" si="47"/>
        <v>0</v>
      </c>
      <c r="AE60" s="425">
        <f t="shared" si="48"/>
        <v>0</v>
      </c>
      <c r="AF60" s="426">
        <f t="shared" si="49"/>
        <v>0</v>
      </c>
      <c r="AG60" s="424">
        <f t="shared" si="50"/>
        <v>0</v>
      </c>
      <c r="AH60" s="426">
        <f t="shared" si="51"/>
        <v>0</v>
      </c>
      <c r="AI60" s="426">
        <f t="shared" si="52"/>
        <v>0</v>
      </c>
      <c r="AJ60" s="423">
        <f t="shared" si="53"/>
        <v>0</v>
      </c>
      <c r="AK60" s="427">
        <f t="shared" si="54"/>
        <v>0</v>
      </c>
      <c r="AL60" s="428">
        <f t="shared" si="55"/>
        <v>0</v>
      </c>
      <c r="AM60" s="428">
        <f t="shared" si="56"/>
        <v>0</v>
      </c>
      <c r="AN60" s="429">
        <f t="shared" si="57"/>
        <v>0</v>
      </c>
      <c r="AO60" s="430"/>
      <c r="AP60" s="521"/>
      <c r="AQ60" s="521"/>
      <c r="AR60" s="527"/>
      <c r="AS60" s="521">
        <f t="shared" si="58"/>
        <v>0</v>
      </c>
      <c r="AT60" s="521">
        <f t="shared" si="59"/>
        <v>0</v>
      </c>
      <c r="AU60" s="521">
        <f t="shared" si="60"/>
        <v>0</v>
      </c>
      <c r="AV60" s="521">
        <f t="shared" si="61"/>
        <v>0</v>
      </c>
      <c r="AW60" s="430">
        <f t="shared" si="62"/>
        <v>0</v>
      </c>
      <c r="AX60" s="57">
        <f t="shared" si="31"/>
        <v>0</v>
      </c>
      <c r="AY60" s="578">
        <f t="shared" si="32"/>
        <v>0</v>
      </c>
      <c r="AZ60" s="583"/>
      <c r="BA60" s="580">
        <f t="shared" si="30"/>
        <v>0</v>
      </c>
      <c r="BB60" s="584">
        <f t="shared" si="33"/>
        <v>0</v>
      </c>
      <c r="BC60" s="575"/>
      <c r="BD60" s="333">
        <f t="shared" si="63"/>
        <v>0</v>
      </c>
      <c r="BE60" s="50">
        <v>55</v>
      </c>
    </row>
    <row r="61" spans="1:57" hidden="1" x14ac:dyDescent="0.35">
      <c r="A61" s="247"/>
      <c r="B61" s="92">
        <v>56</v>
      </c>
      <c r="C61" s="95">
        <f>VLOOKUP(B:B,'Start List Kids'!C:F,2,FALSE)</f>
        <v>0</v>
      </c>
      <c r="D61" s="114">
        <f>VLOOKUP(B:B,'Start List Kids'!C:F,4,FALSE)</f>
        <v>0</v>
      </c>
      <c r="E61" s="83"/>
      <c r="F61" s="84"/>
      <c r="G61" s="165"/>
      <c r="H61" s="166"/>
      <c r="I61" s="448"/>
      <c r="J61" s="165"/>
      <c r="K61" s="165"/>
      <c r="L61" s="166"/>
      <c r="M61" s="448"/>
      <c r="N61" s="165"/>
      <c r="O61" s="165"/>
      <c r="P61" s="166"/>
      <c r="Q61" s="52">
        <f t="shared" si="34"/>
        <v>0</v>
      </c>
      <c r="R61" s="53">
        <f t="shared" si="35"/>
        <v>0</v>
      </c>
      <c r="S61" s="53">
        <f t="shared" si="36"/>
        <v>0</v>
      </c>
      <c r="T61" s="54">
        <f t="shared" si="37"/>
        <v>0</v>
      </c>
      <c r="U61" s="55">
        <f t="shared" si="38"/>
        <v>0</v>
      </c>
      <c r="V61" s="53">
        <f t="shared" si="39"/>
        <v>0</v>
      </c>
      <c r="W61" s="53">
        <f t="shared" si="40"/>
        <v>0</v>
      </c>
      <c r="X61" s="56">
        <f t="shared" si="41"/>
        <v>0</v>
      </c>
      <c r="Y61" s="421">
        <f t="shared" si="42"/>
        <v>0</v>
      </c>
      <c r="Z61" s="422">
        <f t="shared" si="43"/>
        <v>0</v>
      </c>
      <c r="AA61" s="423">
        <f t="shared" si="44"/>
        <v>0</v>
      </c>
      <c r="AB61" s="421">
        <f t="shared" si="45"/>
        <v>0</v>
      </c>
      <c r="AC61" s="422">
        <f t="shared" si="46"/>
        <v>0</v>
      </c>
      <c r="AD61" s="424">
        <f t="shared" si="47"/>
        <v>0</v>
      </c>
      <c r="AE61" s="425">
        <f t="shared" si="48"/>
        <v>0</v>
      </c>
      <c r="AF61" s="426">
        <f t="shared" si="49"/>
        <v>0</v>
      </c>
      <c r="AG61" s="424">
        <f t="shared" si="50"/>
        <v>0</v>
      </c>
      <c r="AH61" s="426">
        <f t="shared" si="51"/>
        <v>0</v>
      </c>
      <c r="AI61" s="426">
        <f t="shared" si="52"/>
        <v>0</v>
      </c>
      <c r="AJ61" s="423">
        <f t="shared" si="53"/>
        <v>0</v>
      </c>
      <c r="AK61" s="427">
        <f t="shared" si="54"/>
        <v>0</v>
      </c>
      <c r="AL61" s="428">
        <f t="shared" si="55"/>
        <v>0</v>
      </c>
      <c r="AM61" s="428">
        <f t="shared" si="56"/>
        <v>0</v>
      </c>
      <c r="AN61" s="429">
        <f t="shared" si="57"/>
        <v>0</v>
      </c>
      <c r="AO61" s="430"/>
      <c r="AP61" s="521"/>
      <c r="AQ61" s="521"/>
      <c r="AR61" s="527"/>
      <c r="AS61" s="521">
        <f t="shared" si="58"/>
        <v>0</v>
      </c>
      <c r="AT61" s="521">
        <f t="shared" si="59"/>
        <v>0</v>
      </c>
      <c r="AU61" s="521">
        <f t="shared" si="60"/>
        <v>0</v>
      </c>
      <c r="AV61" s="521">
        <f t="shared" si="61"/>
        <v>0</v>
      </c>
      <c r="AW61" s="430">
        <f t="shared" si="62"/>
        <v>0</v>
      </c>
      <c r="AX61" s="57">
        <f t="shared" si="31"/>
        <v>0</v>
      </c>
      <c r="AY61" s="578">
        <f t="shared" si="32"/>
        <v>0</v>
      </c>
      <c r="AZ61" s="583"/>
      <c r="BA61" s="580">
        <f t="shared" si="30"/>
        <v>0</v>
      </c>
      <c r="BB61" s="584">
        <f t="shared" si="33"/>
        <v>0</v>
      </c>
      <c r="BC61" s="575"/>
      <c r="BD61" s="333">
        <f t="shared" si="63"/>
        <v>0</v>
      </c>
      <c r="BE61" s="50">
        <v>56</v>
      </c>
    </row>
    <row r="62" spans="1:57" hidden="1" x14ac:dyDescent="0.35">
      <c r="A62" s="247"/>
      <c r="B62" s="92">
        <v>57</v>
      </c>
      <c r="C62" s="95">
        <f>VLOOKUP(B:B,'Start List Kids'!C:F,2,FALSE)</f>
        <v>0</v>
      </c>
      <c r="D62" s="114">
        <f>VLOOKUP(B:B,'Start List Kids'!C:F,4,FALSE)</f>
        <v>0</v>
      </c>
      <c r="E62" s="83"/>
      <c r="F62" s="84"/>
      <c r="G62" s="165"/>
      <c r="H62" s="166"/>
      <c r="I62" s="448"/>
      <c r="J62" s="165"/>
      <c r="K62" s="165"/>
      <c r="L62" s="166"/>
      <c r="M62" s="448"/>
      <c r="N62" s="165"/>
      <c r="O62" s="165"/>
      <c r="P62" s="166"/>
      <c r="Q62" s="52">
        <f t="shared" si="34"/>
        <v>0</v>
      </c>
      <c r="R62" s="53">
        <f t="shared" si="35"/>
        <v>0</v>
      </c>
      <c r="S62" s="53">
        <f t="shared" si="36"/>
        <v>0</v>
      </c>
      <c r="T62" s="54">
        <f t="shared" si="37"/>
        <v>0</v>
      </c>
      <c r="U62" s="55">
        <f t="shared" si="38"/>
        <v>0</v>
      </c>
      <c r="V62" s="53">
        <f t="shared" si="39"/>
        <v>0</v>
      </c>
      <c r="W62" s="53">
        <f t="shared" si="40"/>
        <v>0</v>
      </c>
      <c r="X62" s="56">
        <f t="shared" si="41"/>
        <v>0</v>
      </c>
      <c r="Y62" s="421">
        <f t="shared" si="42"/>
        <v>0</v>
      </c>
      <c r="Z62" s="422">
        <f t="shared" si="43"/>
        <v>0</v>
      </c>
      <c r="AA62" s="423">
        <f t="shared" si="44"/>
        <v>0</v>
      </c>
      <c r="AB62" s="421">
        <f t="shared" si="45"/>
        <v>0</v>
      </c>
      <c r="AC62" s="422">
        <f t="shared" si="46"/>
        <v>0</v>
      </c>
      <c r="AD62" s="424">
        <f t="shared" si="47"/>
        <v>0</v>
      </c>
      <c r="AE62" s="425">
        <f t="shared" si="48"/>
        <v>0</v>
      </c>
      <c r="AF62" s="426">
        <f t="shared" si="49"/>
        <v>0</v>
      </c>
      <c r="AG62" s="424">
        <f t="shared" si="50"/>
        <v>0</v>
      </c>
      <c r="AH62" s="426">
        <f t="shared" si="51"/>
        <v>0</v>
      </c>
      <c r="AI62" s="426">
        <f t="shared" si="52"/>
        <v>0</v>
      </c>
      <c r="AJ62" s="423">
        <f t="shared" si="53"/>
        <v>0</v>
      </c>
      <c r="AK62" s="427">
        <f t="shared" si="54"/>
        <v>0</v>
      </c>
      <c r="AL62" s="428">
        <f t="shared" si="55"/>
        <v>0</v>
      </c>
      <c r="AM62" s="428">
        <f t="shared" si="56"/>
        <v>0</v>
      </c>
      <c r="AN62" s="429">
        <f t="shared" si="57"/>
        <v>0</v>
      </c>
      <c r="AO62" s="430"/>
      <c r="AP62" s="521"/>
      <c r="AQ62" s="521"/>
      <c r="AR62" s="527"/>
      <c r="AS62" s="521">
        <f t="shared" si="58"/>
        <v>0</v>
      </c>
      <c r="AT62" s="521">
        <f t="shared" si="59"/>
        <v>0</v>
      </c>
      <c r="AU62" s="521">
        <f t="shared" si="60"/>
        <v>0</v>
      </c>
      <c r="AV62" s="521">
        <f t="shared" si="61"/>
        <v>0</v>
      </c>
      <c r="AW62" s="430">
        <f t="shared" si="62"/>
        <v>0</v>
      </c>
      <c r="AX62" s="57">
        <f t="shared" si="31"/>
        <v>0</v>
      </c>
      <c r="AY62" s="578">
        <f t="shared" si="32"/>
        <v>0</v>
      </c>
      <c r="AZ62" s="583"/>
      <c r="BA62" s="580">
        <f t="shared" si="30"/>
        <v>0</v>
      </c>
      <c r="BB62" s="584">
        <f t="shared" si="33"/>
        <v>0</v>
      </c>
      <c r="BC62" s="575"/>
      <c r="BD62" s="333">
        <f t="shared" si="63"/>
        <v>0</v>
      </c>
      <c r="BE62" s="50">
        <v>57</v>
      </c>
    </row>
    <row r="63" spans="1:57" hidden="1" x14ac:dyDescent="0.35">
      <c r="A63" s="247"/>
      <c r="B63" s="92">
        <v>58</v>
      </c>
      <c r="C63" s="95">
        <f>VLOOKUP(B:B,'Start List Kids'!C:F,2,FALSE)</f>
        <v>0</v>
      </c>
      <c r="D63" s="114">
        <f>VLOOKUP(B:B,'Start List Kids'!C:F,4,FALSE)</f>
        <v>0</v>
      </c>
      <c r="E63" s="83"/>
      <c r="F63" s="84"/>
      <c r="G63" s="165"/>
      <c r="H63" s="166"/>
      <c r="I63" s="448"/>
      <c r="J63" s="165"/>
      <c r="K63" s="165"/>
      <c r="L63" s="166"/>
      <c r="M63" s="448"/>
      <c r="N63" s="165"/>
      <c r="O63" s="165"/>
      <c r="P63" s="166"/>
      <c r="Q63" s="52">
        <f t="shared" si="34"/>
        <v>0</v>
      </c>
      <c r="R63" s="53">
        <f t="shared" si="35"/>
        <v>0</v>
      </c>
      <c r="S63" s="53">
        <f t="shared" si="36"/>
        <v>0</v>
      </c>
      <c r="T63" s="54">
        <f t="shared" si="37"/>
        <v>0</v>
      </c>
      <c r="U63" s="55">
        <f t="shared" si="38"/>
        <v>0</v>
      </c>
      <c r="V63" s="53">
        <f t="shared" si="39"/>
        <v>0</v>
      </c>
      <c r="W63" s="53">
        <f t="shared" si="40"/>
        <v>0</v>
      </c>
      <c r="X63" s="56">
        <f t="shared" si="41"/>
        <v>0</v>
      </c>
      <c r="Y63" s="421">
        <f t="shared" si="42"/>
        <v>0</v>
      </c>
      <c r="Z63" s="422">
        <f t="shared" si="43"/>
        <v>0</v>
      </c>
      <c r="AA63" s="423">
        <f t="shared" si="44"/>
        <v>0</v>
      </c>
      <c r="AB63" s="421">
        <f t="shared" si="45"/>
        <v>0</v>
      </c>
      <c r="AC63" s="422">
        <f t="shared" si="46"/>
        <v>0</v>
      </c>
      <c r="AD63" s="424">
        <f t="shared" si="47"/>
        <v>0</v>
      </c>
      <c r="AE63" s="425">
        <f t="shared" si="48"/>
        <v>0</v>
      </c>
      <c r="AF63" s="426">
        <f t="shared" si="49"/>
        <v>0</v>
      </c>
      <c r="AG63" s="424">
        <f t="shared" si="50"/>
        <v>0</v>
      </c>
      <c r="AH63" s="426">
        <f t="shared" si="51"/>
        <v>0</v>
      </c>
      <c r="AI63" s="426">
        <f t="shared" si="52"/>
        <v>0</v>
      </c>
      <c r="AJ63" s="423">
        <f t="shared" si="53"/>
        <v>0</v>
      </c>
      <c r="AK63" s="427">
        <f t="shared" si="54"/>
        <v>0</v>
      </c>
      <c r="AL63" s="428">
        <f t="shared" si="55"/>
        <v>0</v>
      </c>
      <c r="AM63" s="428">
        <f t="shared" si="56"/>
        <v>0</v>
      </c>
      <c r="AN63" s="429">
        <f t="shared" si="57"/>
        <v>0</v>
      </c>
      <c r="AO63" s="430"/>
      <c r="AP63" s="521"/>
      <c r="AQ63" s="521"/>
      <c r="AR63" s="527"/>
      <c r="AS63" s="521">
        <f t="shared" si="58"/>
        <v>0</v>
      </c>
      <c r="AT63" s="521">
        <f t="shared" si="59"/>
        <v>0</v>
      </c>
      <c r="AU63" s="521">
        <f t="shared" si="60"/>
        <v>0</v>
      </c>
      <c r="AV63" s="521">
        <f t="shared" si="61"/>
        <v>0</v>
      </c>
      <c r="AW63" s="430">
        <f t="shared" si="62"/>
        <v>0</v>
      </c>
      <c r="AX63" s="57">
        <f t="shared" si="31"/>
        <v>0</v>
      </c>
      <c r="AY63" s="578">
        <f t="shared" si="32"/>
        <v>0</v>
      </c>
      <c r="AZ63" s="583"/>
      <c r="BA63" s="580">
        <f t="shared" si="30"/>
        <v>0</v>
      </c>
      <c r="BB63" s="584">
        <f t="shared" si="33"/>
        <v>0</v>
      </c>
      <c r="BC63" s="575"/>
      <c r="BD63" s="333">
        <f t="shared" si="63"/>
        <v>0</v>
      </c>
      <c r="BE63" s="50">
        <v>58</v>
      </c>
    </row>
    <row r="64" spans="1:57" hidden="1" x14ac:dyDescent="0.35">
      <c r="A64" s="247"/>
      <c r="B64" s="92">
        <v>59</v>
      </c>
      <c r="C64" s="95">
        <f>VLOOKUP(B:B,'Start List Kids'!C:F,2,FALSE)</f>
        <v>0</v>
      </c>
      <c r="D64" s="114">
        <f>VLOOKUP(B:B,'Start List Kids'!C:F,4,FALSE)</f>
        <v>0</v>
      </c>
      <c r="E64" s="83"/>
      <c r="F64" s="84"/>
      <c r="G64" s="165"/>
      <c r="H64" s="166"/>
      <c r="I64" s="448"/>
      <c r="J64" s="165"/>
      <c r="K64" s="165"/>
      <c r="L64" s="166"/>
      <c r="M64" s="448"/>
      <c r="N64" s="165"/>
      <c r="O64" s="165"/>
      <c r="P64" s="166"/>
      <c r="Q64" s="52">
        <f t="shared" si="34"/>
        <v>0</v>
      </c>
      <c r="R64" s="53">
        <f t="shared" si="35"/>
        <v>0</v>
      </c>
      <c r="S64" s="53">
        <f t="shared" si="36"/>
        <v>0</v>
      </c>
      <c r="T64" s="54">
        <f t="shared" si="37"/>
        <v>0</v>
      </c>
      <c r="U64" s="55">
        <f t="shared" si="38"/>
        <v>0</v>
      </c>
      <c r="V64" s="53">
        <f t="shared" si="39"/>
        <v>0</v>
      </c>
      <c r="W64" s="53">
        <f t="shared" si="40"/>
        <v>0</v>
      </c>
      <c r="X64" s="56">
        <f t="shared" si="41"/>
        <v>0</v>
      </c>
      <c r="Y64" s="421">
        <f t="shared" si="42"/>
        <v>0</v>
      </c>
      <c r="Z64" s="422">
        <f t="shared" si="43"/>
        <v>0</v>
      </c>
      <c r="AA64" s="423">
        <f t="shared" si="44"/>
        <v>0</v>
      </c>
      <c r="AB64" s="421">
        <f t="shared" si="45"/>
        <v>0</v>
      </c>
      <c r="AC64" s="422">
        <f t="shared" si="46"/>
        <v>0</v>
      </c>
      <c r="AD64" s="424">
        <f t="shared" si="47"/>
        <v>0</v>
      </c>
      <c r="AE64" s="425">
        <f t="shared" si="48"/>
        <v>0</v>
      </c>
      <c r="AF64" s="426">
        <f t="shared" si="49"/>
        <v>0</v>
      </c>
      <c r="AG64" s="424">
        <f t="shared" si="50"/>
        <v>0</v>
      </c>
      <c r="AH64" s="426">
        <f t="shared" si="51"/>
        <v>0</v>
      </c>
      <c r="AI64" s="426">
        <f t="shared" si="52"/>
        <v>0</v>
      </c>
      <c r="AJ64" s="423">
        <f t="shared" si="53"/>
        <v>0</v>
      </c>
      <c r="AK64" s="427">
        <f t="shared" si="54"/>
        <v>0</v>
      </c>
      <c r="AL64" s="428">
        <f t="shared" si="55"/>
        <v>0</v>
      </c>
      <c r="AM64" s="428">
        <f t="shared" si="56"/>
        <v>0</v>
      </c>
      <c r="AN64" s="429">
        <f t="shared" si="57"/>
        <v>0</v>
      </c>
      <c r="AO64" s="430"/>
      <c r="AP64" s="521"/>
      <c r="AQ64" s="521"/>
      <c r="AR64" s="527"/>
      <c r="AS64" s="521">
        <f t="shared" si="58"/>
        <v>0</v>
      </c>
      <c r="AT64" s="521">
        <f t="shared" si="59"/>
        <v>0</v>
      </c>
      <c r="AU64" s="521">
        <f t="shared" si="60"/>
        <v>0</v>
      </c>
      <c r="AV64" s="521">
        <f t="shared" si="61"/>
        <v>0</v>
      </c>
      <c r="AW64" s="430">
        <f t="shared" si="62"/>
        <v>0</v>
      </c>
      <c r="AX64" s="57">
        <f t="shared" si="31"/>
        <v>0</v>
      </c>
      <c r="AY64" s="578">
        <f t="shared" si="32"/>
        <v>0</v>
      </c>
      <c r="AZ64" s="583"/>
      <c r="BA64" s="580">
        <f t="shared" si="30"/>
        <v>0</v>
      </c>
      <c r="BB64" s="584">
        <f t="shared" si="33"/>
        <v>0</v>
      </c>
      <c r="BC64" s="575"/>
      <c r="BD64" s="333">
        <f t="shared" si="63"/>
        <v>0</v>
      </c>
      <c r="BE64" s="50">
        <v>59</v>
      </c>
    </row>
    <row r="65" spans="1:57" hidden="1" x14ac:dyDescent="0.35">
      <c r="A65" s="247"/>
      <c r="B65" s="92">
        <v>60</v>
      </c>
      <c r="C65" s="95">
        <f>VLOOKUP(B:B,'Start List Kids'!C:F,2,FALSE)</f>
        <v>0</v>
      </c>
      <c r="D65" s="114">
        <f>VLOOKUP(B:B,'Start List Kids'!C:F,4,FALSE)</f>
        <v>0</v>
      </c>
      <c r="E65" s="83"/>
      <c r="F65" s="84"/>
      <c r="G65" s="165"/>
      <c r="H65" s="166"/>
      <c r="I65" s="448"/>
      <c r="J65" s="165"/>
      <c r="K65" s="165"/>
      <c r="L65" s="166"/>
      <c r="M65" s="448"/>
      <c r="N65" s="165"/>
      <c r="O65" s="165"/>
      <c r="P65" s="166"/>
      <c r="Q65" s="52">
        <f t="shared" si="34"/>
        <v>0</v>
      </c>
      <c r="R65" s="53">
        <f t="shared" si="35"/>
        <v>0</v>
      </c>
      <c r="S65" s="53">
        <f t="shared" si="36"/>
        <v>0</v>
      </c>
      <c r="T65" s="54">
        <f t="shared" si="37"/>
        <v>0</v>
      </c>
      <c r="U65" s="55">
        <f t="shared" si="38"/>
        <v>0</v>
      </c>
      <c r="V65" s="53">
        <f t="shared" si="39"/>
        <v>0</v>
      </c>
      <c r="W65" s="53">
        <f t="shared" si="40"/>
        <v>0</v>
      </c>
      <c r="X65" s="56">
        <f t="shared" si="41"/>
        <v>0</v>
      </c>
      <c r="Y65" s="421">
        <f t="shared" si="42"/>
        <v>0</v>
      </c>
      <c r="Z65" s="422">
        <f t="shared" si="43"/>
        <v>0</v>
      </c>
      <c r="AA65" s="423">
        <f t="shared" si="44"/>
        <v>0</v>
      </c>
      <c r="AB65" s="421">
        <f t="shared" si="45"/>
        <v>0</v>
      </c>
      <c r="AC65" s="422">
        <f t="shared" si="46"/>
        <v>0</v>
      </c>
      <c r="AD65" s="424">
        <f t="shared" si="47"/>
        <v>0</v>
      </c>
      <c r="AE65" s="425">
        <f t="shared" si="48"/>
        <v>0</v>
      </c>
      <c r="AF65" s="426">
        <f t="shared" si="49"/>
        <v>0</v>
      </c>
      <c r="AG65" s="424">
        <f t="shared" si="50"/>
        <v>0</v>
      </c>
      <c r="AH65" s="426">
        <f t="shared" si="51"/>
        <v>0</v>
      </c>
      <c r="AI65" s="426">
        <f t="shared" si="52"/>
        <v>0</v>
      </c>
      <c r="AJ65" s="423">
        <f t="shared" si="53"/>
        <v>0</v>
      </c>
      <c r="AK65" s="427">
        <f t="shared" si="54"/>
        <v>0</v>
      </c>
      <c r="AL65" s="428">
        <f t="shared" si="55"/>
        <v>0</v>
      </c>
      <c r="AM65" s="428">
        <f t="shared" si="56"/>
        <v>0</v>
      </c>
      <c r="AN65" s="429">
        <f t="shared" si="57"/>
        <v>0</v>
      </c>
      <c r="AO65" s="430"/>
      <c r="AP65" s="521"/>
      <c r="AQ65" s="521"/>
      <c r="AR65" s="527"/>
      <c r="AS65" s="521">
        <f t="shared" si="58"/>
        <v>0</v>
      </c>
      <c r="AT65" s="521">
        <f t="shared" si="59"/>
        <v>0</v>
      </c>
      <c r="AU65" s="521">
        <f t="shared" si="60"/>
        <v>0</v>
      </c>
      <c r="AV65" s="521">
        <f t="shared" si="61"/>
        <v>0</v>
      </c>
      <c r="AW65" s="430">
        <f t="shared" si="62"/>
        <v>0</v>
      </c>
      <c r="AX65" s="57">
        <f t="shared" si="31"/>
        <v>0</v>
      </c>
      <c r="AY65" s="578">
        <f t="shared" si="32"/>
        <v>0</v>
      </c>
      <c r="AZ65" s="583"/>
      <c r="BA65" s="580">
        <f t="shared" si="30"/>
        <v>0</v>
      </c>
      <c r="BB65" s="584">
        <f t="shared" si="33"/>
        <v>0</v>
      </c>
      <c r="BC65" s="575"/>
      <c r="BD65" s="333">
        <f t="shared" si="63"/>
        <v>0</v>
      </c>
      <c r="BE65" s="50">
        <v>60</v>
      </c>
    </row>
    <row r="66" spans="1:57" hidden="1" x14ac:dyDescent="0.35">
      <c r="A66" s="247"/>
      <c r="B66" s="92">
        <v>61</v>
      </c>
      <c r="C66" s="95">
        <f>VLOOKUP(B:B,'Start List Kids'!C:F,2,FALSE)</f>
        <v>0</v>
      </c>
      <c r="D66" s="114">
        <f>VLOOKUP(B:B,'Start List Kids'!C:F,4,FALSE)</f>
        <v>0</v>
      </c>
      <c r="E66" s="83"/>
      <c r="F66" s="84"/>
      <c r="G66" s="165"/>
      <c r="H66" s="166"/>
      <c r="I66" s="448"/>
      <c r="J66" s="165"/>
      <c r="K66" s="165"/>
      <c r="L66" s="166"/>
      <c r="M66" s="448"/>
      <c r="N66" s="165"/>
      <c r="O66" s="165"/>
      <c r="P66" s="166"/>
      <c r="Q66" s="52">
        <f t="shared" si="34"/>
        <v>0</v>
      </c>
      <c r="R66" s="53">
        <f t="shared" si="35"/>
        <v>0</v>
      </c>
      <c r="S66" s="53">
        <f t="shared" si="36"/>
        <v>0</v>
      </c>
      <c r="T66" s="54">
        <f t="shared" si="37"/>
        <v>0</v>
      </c>
      <c r="U66" s="55">
        <f t="shared" si="38"/>
        <v>0</v>
      </c>
      <c r="V66" s="53">
        <f t="shared" si="39"/>
        <v>0</v>
      </c>
      <c r="W66" s="53">
        <f t="shared" si="40"/>
        <v>0</v>
      </c>
      <c r="X66" s="56">
        <f t="shared" si="41"/>
        <v>0</v>
      </c>
      <c r="Y66" s="421">
        <f t="shared" si="42"/>
        <v>0</v>
      </c>
      <c r="Z66" s="422">
        <f t="shared" si="43"/>
        <v>0</v>
      </c>
      <c r="AA66" s="423">
        <f t="shared" si="44"/>
        <v>0</v>
      </c>
      <c r="AB66" s="421">
        <f t="shared" si="45"/>
        <v>0</v>
      </c>
      <c r="AC66" s="422">
        <f t="shared" si="46"/>
        <v>0</v>
      </c>
      <c r="AD66" s="424">
        <f t="shared" si="47"/>
        <v>0</v>
      </c>
      <c r="AE66" s="425">
        <f t="shared" si="48"/>
        <v>0</v>
      </c>
      <c r="AF66" s="426">
        <f t="shared" si="49"/>
        <v>0</v>
      </c>
      <c r="AG66" s="424">
        <f t="shared" si="50"/>
        <v>0</v>
      </c>
      <c r="AH66" s="426">
        <f t="shared" si="51"/>
        <v>0</v>
      </c>
      <c r="AI66" s="426">
        <f t="shared" si="52"/>
        <v>0</v>
      </c>
      <c r="AJ66" s="423">
        <f t="shared" si="53"/>
        <v>0</v>
      </c>
      <c r="AK66" s="427">
        <f t="shared" si="54"/>
        <v>0</v>
      </c>
      <c r="AL66" s="428">
        <f t="shared" si="55"/>
        <v>0</v>
      </c>
      <c r="AM66" s="428">
        <f t="shared" si="56"/>
        <v>0</v>
      </c>
      <c r="AN66" s="429">
        <f t="shared" si="57"/>
        <v>0</v>
      </c>
      <c r="AO66" s="430"/>
      <c r="AP66" s="521"/>
      <c r="AQ66" s="521"/>
      <c r="AR66" s="527"/>
      <c r="AS66" s="521">
        <f t="shared" si="58"/>
        <v>0</v>
      </c>
      <c r="AT66" s="521">
        <f t="shared" si="59"/>
        <v>0</v>
      </c>
      <c r="AU66" s="521">
        <f t="shared" si="60"/>
        <v>0</v>
      </c>
      <c r="AV66" s="521">
        <f t="shared" si="61"/>
        <v>0</v>
      </c>
      <c r="AW66" s="430">
        <f t="shared" si="62"/>
        <v>0</v>
      </c>
      <c r="AX66" s="57">
        <f t="shared" si="31"/>
        <v>0</v>
      </c>
      <c r="AY66" s="578">
        <f t="shared" si="32"/>
        <v>0</v>
      </c>
      <c r="AZ66" s="583"/>
      <c r="BA66" s="580">
        <f t="shared" si="30"/>
        <v>0</v>
      </c>
      <c r="BB66" s="584">
        <f t="shared" si="33"/>
        <v>0</v>
      </c>
      <c r="BC66" s="575"/>
      <c r="BD66" s="333">
        <f t="shared" si="63"/>
        <v>0</v>
      </c>
      <c r="BE66" s="50">
        <v>61</v>
      </c>
    </row>
    <row r="67" spans="1:57" hidden="1" x14ac:dyDescent="0.35">
      <c r="A67" s="247"/>
      <c r="B67" s="92">
        <v>62</v>
      </c>
      <c r="C67" s="95">
        <f>VLOOKUP(B:B,'Start List Kids'!C:F,2,FALSE)</f>
        <v>0</v>
      </c>
      <c r="D67" s="114">
        <f>VLOOKUP(B:B,'Start List Kids'!C:F,4,FALSE)</f>
        <v>0</v>
      </c>
      <c r="E67" s="83"/>
      <c r="F67" s="84"/>
      <c r="G67" s="165"/>
      <c r="H67" s="166"/>
      <c r="I67" s="448"/>
      <c r="J67" s="165"/>
      <c r="K67" s="165"/>
      <c r="L67" s="166"/>
      <c r="M67" s="448"/>
      <c r="N67" s="165"/>
      <c r="O67" s="165"/>
      <c r="P67" s="166"/>
      <c r="Q67" s="52">
        <f t="shared" si="34"/>
        <v>0</v>
      </c>
      <c r="R67" s="53">
        <f t="shared" si="35"/>
        <v>0</v>
      </c>
      <c r="S67" s="53">
        <f t="shared" si="36"/>
        <v>0</v>
      </c>
      <c r="T67" s="54">
        <f t="shared" si="37"/>
        <v>0</v>
      </c>
      <c r="U67" s="55">
        <f t="shared" si="38"/>
        <v>0</v>
      </c>
      <c r="V67" s="53">
        <f t="shared" si="39"/>
        <v>0</v>
      </c>
      <c r="W67" s="53">
        <f t="shared" si="40"/>
        <v>0</v>
      </c>
      <c r="X67" s="56">
        <f t="shared" si="41"/>
        <v>0</v>
      </c>
      <c r="Y67" s="421">
        <f t="shared" si="42"/>
        <v>0</v>
      </c>
      <c r="Z67" s="422">
        <f t="shared" si="43"/>
        <v>0</v>
      </c>
      <c r="AA67" s="423">
        <f t="shared" si="44"/>
        <v>0</v>
      </c>
      <c r="AB67" s="421">
        <f t="shared" si="45"/>
        <v>0</v>
      </c>
      <c r="AC67" s="422">
        <f t="shared" si="46"/>
        <v>0</v>
      </c>
      <c r="AD67" s="424">
        <f t="shared" si="47"/>
        <v>0</v>
      </c>
      <c r="AE67" s="425">
        <f t="shared" si="48"/>
        <v>0</v>
      </c>
      <c r="AF67" s="426">
        <f t="shared" si="49"/>
        <v>0</v>
      </c>
      <c r="AG67" s="424">
        <f t="shared" si="50"/>
        <v>0</v>
      </c>
      <c r="AH67" s="426">
        <f t="shared" si="51"/>
        <v>0</v>
      </c>
      <c r="AI67" s="426">
        <f t="shared" si="52"/>
        <v>0</v>
      </c>
      <c r="AJ67" s="423">
        <f t="shared" si="53"/>
        <v>0</v>
      </c>
      <c r="AK67" s="427">
        <f t="shared" si="54"/>
        <v>0</v>
      </c>
      <c r="AL67" s="428">
        <f t="shared" si="55"/>
        <v>0</v>
      </c>
      <c r="AM67" s="428">
        <f t="shared" si="56"/>
        <v>0</v>
      </c>
      <c r="AN67" s="429">
        <f t="shared" si="57"/>
        <v>0</v>
      </c>
      <c r="AO67" s="430"/>
      <c r="AP67" s="521"/>
      <c r="AQ67" s="521"/>
      <c r="AR67" s="527"/>
      <c r="AS67" s="521">
        <f t="shared" si="58"/>
        <v>0</v>
      </c>
      <c r="AT67" s="521">
        <f t="shared" si="59"/>
        <v>0</v>
      </c>
      <c r="AU67" s="521">
        <f t="shared" si="60"/>
        <v>0</v>
      </c>
      <c r="AV67" s="521">
        <f t="shared" si="61"/>
        <v>0</v>
      </c>
      <c r="AW67" s="430">
        <f t="shared" si="62"/>
        <v>0</v>
      </c>
      <c r="AX67" s="57">
        <f t="shared" si="31"/>
        <v>0</v>
      </c>
      <c r="AY67" s="578">
        <f t="shared" si="32"/>
        <v>0</v>
      </c>
      <c r="AZ67" s="583"/>
      <c r="BA67" s="580">
        <f t="shared" si="30"/>
        <v>0</v>
      </c>
      <c r="BB67" s="584">
        <f t="shared" si="33"/>
        <v>0</v>
      </c>
      <c r="BC67" s="575"/>
      <c r="BD67" s="333">
        <f t="shared" si="63"/>
        <v>0</v>
      </c>
      <c r="BE67" s="50">
        <v>62</v>
      </c>
    </row>
    <row r="68" spans="1:57" hidden="1" x14ac:dyDescent="0.35">
      <c r="A68" s="247"/>
      <c r="B68" s="92">
        <v>63</v>
      </c>
      <c r="C68" s="95">
        <f>VLOOKUP(B:B,'Start List Kids'!C:F,2,FALSE)</f>
        <v>0</v>
      </c>
      <c r="D68" s="114">
        <f>VLOOKUP(B:B,'Start List Kids'!C:F,4,FALSE)</f>
        <v>0</v>
      </c>
      <c r="E68" s="83"/>
      <c r="F68" s="84"/>
      <c r="G68" s="165"/>
      <c r="H68" s="166"/>
      <c r="I68" s="448"/>
      <c r="J68" s="165"/>
      <c r="K68" s="165"/>
      <c r="L68" s="166"/>
      <c r="M68" s="448"/>
      <c r="N68" s="165"/>
      <c r="O68" s="165"/>
      <c r="P68" s="166"/>
      <c r="Q68" s="52">
        <f t="shared" si="34"/>
        <v>0</v>
      </c>
      <c r="R68" s="53">
        <f t="shared" si="35"/>
        <v>0</v>
      </c>
      <c r="S68" s="53">
        <f t="shared" si="36"/>
        <v>0</v>
      </c>
      <c r="T68" s="54">
        <f t="shared" si="37"/>
        <v>0</v>
      </c>
      <c r="U68" s="55">
        <f t="shared" si="38"/>
        <v>0</v>
      </c>
      <c r="V68" s="53">
        <f t="shared" si="39"/>
        <v>0</v>
      </c>
      <c r="W68" s="53">
        <f t="shared" si="40"/>
        <v>0</v>
      </c>
      <c r="X68" s="56">
        <f t="shared" si="41"/>
        <v>0</v>
      </c>
      <c r="Y68" s="421">
        <f t="shared" si="42"/>
        <v>0</v>
      </c>
      <c r="Z68" s="422">
        <f t="shared" si="43"/>
        <v>0</v>
      </c>
      <c r="AA68" s="423">
        <f t="shared" si="44"/>
        <v>0</v>
      </c>
      <c r="AB68" s="421">
        <f t="shared" si="45"/>
        <v>0</v>
      </c>
      <c r="AC68" s="422">
        <f t="shared" si="46"/>
        <v>0</v>
      </c>
      <c r="AD68" s="424">
        <f t="shared" si="47"/>
        <v>0</v>
      </c>
      <c r="AE68" s="425">
        <f t="shared" si="48"/>
        <v>0</v>
      </c>
      <c r="AF68" s="426">
        <f t="shared" si="49"/>
        <v>0</v>
      </c>
      <c r="AG68" s="424">
        <f t="shared" si="50"/>
        <v>0</v>
      </c>
      <c r="AH68" s="426">
        <f t="shared" si="51"/>
        <v>0</v>
      </c>
      <c r="AI68" s="426">
        <f t="shared" si="52"/>
        <v>0</v>
      </c>
      <c r="AJ68" s="423">
        <f t="shared" si="53"/>
        <v>0</v>
      </c>
      <c r="AK68" s="427">
        <f t="shared" si="54"/>
        <v>0</v>
      </c>
      <c r="AL68" s="428">
        <f t="shared" si="55"/>
        <v>0</v>
      </c>
      <c r="AM68" s="428">
        <f t="shared" si="56"/>
        <v>0</v>
      </c>
      <c r="AN68" s="429">
        <f t="shared" si="57"/>
        <v>0</v>
      </c>
      <c r="AO68" s="430"/>
      <c r="AP68" s="521"/>
      <c r="AQ68" s="521"/>
      <c r="AR68" s="527"/>
      <c r="AS68" s="521">
        <f t="shared" si="58"/>
        <v>0</v>
      </c>
      <c r="AT68" s="521">
        <f t="shared" si="59"/>
        <v>0</v>
      </c>
      <c r="AU68" s="521">
        <f t="shared" si="60"/>
        <v>0</v>
      </c>
      <c r="AV68" s="521">
        <f t="shared" si="61"/>
        <v>0</v>
      </c>
      <c r="AW68" s="430">
        <f t="shared" si="62"/>
        <v>0</v>
      </c>
      <c r="AX68" s="57">
        <f t="shared" si="31"/>
        <v>0</v>
      </c>
      <c r="AY68" s="578">
        <f t="shared" si="32"/>
        <v>0</v>
      </c>
      <c r="AZ68" s="583"/>
      <c r="BA68" s="580">
        <f t="shared" si="30"/>
        <v>0</v>
      </c>
      <c r="BB68" s="584">
        <f t="shared" si="33"/>
        <v>0</v>
      </c>
      <c r="BC68" s="575"/>
      <c r="BD68" s="333">
        <f t="shared" si="63"/>
        <v>0</v>
      </c>
      <c r="BE68" s="50">
        <v>63</v>
      </c>
    </row>
    <row r="69" spans="1:57" hidden="1" x14ac:dyDescent="0.35">
      <c r="A69" s="247"/>
      <c r="B69" s="92">
        <v>64</v>
      </c>
      <c r="C69" s="95">
        <f>VLOOKUP(B:B,'Start List Kids'!C:F,2,FALSE)</f>
        <v>0</v>
      </c>
      <c r="D69" s="114">
        <f>VLOOKUP(B:B,'Start List Kids'!C:F,4,FALSE)</f>
        <v>0</v>
      </c>
      <c r="E69" s="83"/>
      <c r="F69" s="84"/>
      <c r="G69" s="165"/>
      <c r="H69" s="166"/>
      <c r="I69" s="448"/>
      <c r="J69" s="165"/>
      <c r="K69" s="165"/>
      <c r="L69" s="166"/>
      <c r="M69" s="448"/>
      <c r="N69" s="165"/>
      <c r="O69" s="165"/>
      <c r="P69" s="166"/>
      <c r="Q69" s="52">
        <f t="shared" si="34"/>
        <v>0</v>
      </c>
      <c r="R69" s="53">
        <f t="shared" si="35"/>
        <v>0</v>
      </c>
      <c r="S69" s="53">
        <f t="shared" si="36"/>
        <v>0</v>
      </c>
      <c r="T69" s="54">
        <f t="shared" si="37"/>
        <v>0</v>
      </c>
      <c r="U69" s="55">
        <f t="shared" si="38"/>
        <v>0</v>
      </c>
      <c r="V69" s="53">
        <f t="shared" si="39"/>
        <v>0</v>
      </c>
      <c r="W69" s="53">
        <f t="shared" si="40"/>
        <v>0</v>
      </c>
      <c r="X69" s="56">
        <f t="shared" si="41"/>
        <v>0</v>
      </c>
      <c r="Y69" s="421">
        <f t="shared" si="42"/>
        <v>0</v>
      </c>
      <c r="Z69" s="422">
        <f t="shared" si="43"/>
        <v>0</v>
      </c>
      <c r="AA69" s="423">
        <f t="shared" si="44"/>
        <v>0</v>
      </c>
      <c r="AB69" s="421">
        <f t="shared" si="45"/>
        <v>0</v>
      </c>
      <c r="AC69" s="422">
        <f t="shared" si="46"/>
        <v>0</v>
      </c>
      <c r="AD69" s="424">
        <f t="shared" si="47"/>
        <v>0</v>
      </c>
      <c r="AE69" s="425">
        <f t="shared" si="48"/>
        <v>0</v>
      </c>
      <c r="AF69" s="426">
        <f t="shared" si="49"/>
        <v>0</v>
      </c>
      <c r="AG69" s="424">
        <f t="shared" si="50"/>
        <v>0</v>
      </c>
      <c r="AH69" s="426">
        <f t="shared" si="51"/>
        <v>0</v>
      </c>
      <c r="AI69" s="426">
        <f t="shared" si="52"/>
        <v>0</v>
      </c>
      <c r="AJ69" s="423">
        <f t="shared" si="53"/>
        <v>0</v>
      </c>
      <c r="AK69" s="427">
        <f t="shared" si="54"/>
        <v>0</v>
      </c>
      <c r="AL69" s="428">
        <f t="shared" si="55"/>
        <v>0</v>
      </c>
      <c r="AM69" s="428">
        <f t="shared" si="56"/>
        <v>0</v>
      </c>
      <c r="AN69" s="429">
        <f t="shared" si="57"/>
        <v>0</v>
      </c>
      <c r="AO69" s="430"/>
      <c r="AP69" s="521"/>
      <c r="AQ69" s="521"/>
      <c r="AR69" s="527"/>
      <c r="AS69" s="521">
        <f t="shared" si="58"/>
        <v>0</v>
      </c>
      <c r="AT69" s="521">
        <f t="shared" si="59"/>
        <v>0</v>
      </c>
      <c r="AU69" s="521">
        <f t="shared" si="60"/>
        <v>0</v>
      </c>
      <c r="AV69" s="521">
        <f t="shared" si="61"/>
        <v>0</v>
      </c>
      <c r="AW69" s="430">
        <f t="shared" si="62"/>
        <v>0</v>
      </c>
      <c r="AX69" s="57">
        <f t="shared" si="31"/>
        <v>0</v>
      </c>
      <c r="AY69" s="578">
        <f t="shared" si="32"/>
        <v>0</v>
      </c>
      <c r="AZ69" s="583"/>
      <c r="BA69" s="580">
        <f t="shared" si="30"/>
        <v>0</v>
      </c>
      <c r="BB69" s="584">
        <f t="shared" si="33"/>
        <v>0</v>
      </c>
      <c r="BC69" s="575"/>
      <c r="BD69" s="333">
        <f t="shared" si="63"/>
        <v>0</v>
      </c>
      <c r="BE69" s="50">
        <v>64</v>
      </c>
    </row>
    <row r="70" spans="1:57" hidden="1" x14ac:dyDescent="0.35">
      <c r="A70" s="247"/>
      <c r="B70" s="92">
        <v>65</v>
      </c>
      <c r="C70" s="95">
        <f>VLOOKUP(B:B,'Start List Kids'!C:F,2,FALSE)</f>
        <v>0</v>
      </c>
      <c r="D70" s="114">
        <f>VLOOKUP(B:B,'Start List Kids'!C:F,4,FALSE)</f>
        <v>0</v>
      </c>
      <c r="E70" s="83"/>
      <c r="F70" s="84"/>
      <c r="G70" s="165"/>
      <c r="H70" s="166"/>
      <c r="I70" s="448"/>
      <c r="J70" s="165"/>
      <c r="K70" s="165"/>
      <c r="L70" s="166"/>
      <c r="M70" s="448"/>
      <c r="N70" s="165"/>
      <c r="O70" s="165"/>
      <c r="P70" s="166"/>
      <c r="Q70" s="52">
        <f t="shared" ref="Q70:Q101" si="64">(E70+I70+M70)/3</f>
        <v>0</v>
      </c>
      <c r="R70" s="53">
        <f t="shared" ref="R70:R101" si="65">(F70+J70+N70)/3</f>
        <v>0</v>
      </c>
      <c r="S70" s="53">
        <f t="shared" ref="S70:S101" si="66">(G70+K70+O70)/3</f>
        <v>0</v>
      </c>
      <c r="T70" s="54">
        <f t="shared" ref="T70:T101" si="67">(H70+L70+P70)/3</f>
        <v>0</v>
      </c>
      <c r="U70" s="55">
        <f t="shared" ref="U70:U101" si="68">(E70+I70+M70+Q70)/4</f>
        <v>0</v>
      </c>
      <c r="V70" s="53">
        <f t="shared" ref="V70:V101" si="69">(F70+J70+N70+R70)/4</f>
        <v>0</v>
      </c>
      <c r="W70" s="53">
        <f t="shared" ref="W70:W101" si="70">(G70+K70+O70+S70)/4</f>
        <v>0</v>
      </c>
      <c r="X70" s="56">
        <f t="shared" ref="X70:X101" si="71">(H70+L70+P70+T70)/4</f>
        <v>0</v>
      </c>
      <c r="Y70" s="421">
        <f t="shared" ref="Y70:Y101" si="72">MAX(E70,I70,M70,Q70,U70)</f>
        <v>0</v>
      </c>
      <c r="Z70" s="422">
        <f t="shared" ref="Z70:Z101" si="73">MIN(E70,I70,M70,Q70,U70)</f>
        <v>0</v>
      </c>
      <c r="AA70" s="423">
        <f t="shared" ref="AA70:AA101" si="74">(SUM(E70,I70,M70,Q70,U70)-Y70-Z70)/3</f>
        <v>0</v>
      </c>
      <c r="AB70" s="421">
        <f t="shared" ref="AB70:AB101" si="75">MAX(F70,J70,N70,R70,V70)</f>
        <v>0</v>
      </c>
      <c r="AC70" s="422">
        <f t="shared" ref="AC70:AC101" si="76">MIN(F70,J70,N70,R70,V70)</f>
        <v>0</v>
      </c>
      <c r="AD70" s="424">
        <f t="shared" ref="AD70:AD101" si="77">(SUM(F70,J70,N70,R70,V70)-AB70-AC70)/3</f>
        <v>0</v>
      </c>
      <c r="AE70" s="425">
        <f t="shared" ref="AE70:AE101" si="78">MAX(G70,K70,O70,S70,W70)</f>
        <v>0</v>
      </c>
      <c r="AF70" s="426">
        <f t="shared" ref="AF70:AF101" si="79">MIN(G70,K70,O70,S70,W70)</f>
        <v>0</v>
      </c>
      <c r="AG70" s="424">
        <f t="shared" ref="AG70:AG101" si="80">(SUM(G70,K70,O70,S70,W70)-AE70-AF70)/3</f>
        <v>0</v>
      </c>
      <c r="AH70" s="426">
        <f t="shared" ref="AH70:AH101" si="81">MAX(H70,L70,P70,T70,X70)</f>
        <v>0</v>
      </c>
      <c r="AI70" s="426">
        <f t="shared" ref="AI70:AI101" si="82">MIN(H70,L70,P70,T70,X70)</f>
        <v>0</v>
      </c>
      <c r="AJ70" s="423">
        <f t="shared" ref="AJ70:AJ101" si="83">(SUM(H70,L70,P70,T70,X70)-AH70-AI70)/3</f>
        <v>0</v>
      </c>
      <c r="AK70" s="427">
        <f t="shared" ref="AK70:AK101" si="84">+AA70</f>
        <v>0</v>
      </c>
      <c r="AL70" s="428">
        <f t="shared" ref="AL70:AL101" si="85">+AD70</f>
        <v>0</v>
      </c>
      <c r="AM70" s="428">
        <f t="shared" ref="AM70:AM101" si="86">+AG70</f>
        <v>0</v>
      </c>
      <c r="AN70" s="429">
        <f t="shared" ref="AN70:AN101" si="87">+AJ70</f>
        <v>0</v>
      </c>
      <c r="AO70" s="430"/>
      <c r="AP70" s="521"/>
      <c r="AQ70" s="521"/>
      <c r="AR70" s="527"/>
      <c r="AS70" s="521">
        <f t="shared" ref="AS70:AS101" si="88">AK70-AO70</f>
        <v>0</v>
      </c>
      <c r="AT70" s="521">
        <f t="shared" ref="AT70:AT101" si="89">AL70-AP70</f>
        <v>0</v>
      </c>
      <c r="AU70" s="521">
        <f t="shared" ref="AU70:AU101" si="90">AM70-AQ70</f>
        <v>0</v>
      </c>
      <c r="AV70" s="521">
        <f t="shared" ref="AV70:AV101" si="91">AN70-AR70</f>
        <v>0</v>
      </c>
      <c r="AW70" s="430">
        <f t="shared" ref="AW70:AW101" si="92">AVERAGE(AS70:AV70)</f>
        <v>0</v>
      </c>
      <c r="AX70" s="57">
        <f t="shared" si="31"/>
        <v>0</v>
      </c>
      <c r="AY70" s="578">
        <f t="shared" si="32"/>
        <v>0</v>
      </c>
      <c r="AZ70" s="583"/>
      <c r="BA70" s="580">
        <f t="shared" si="30"/>
        <v>0</v>
      </c>
      <c r="BB70" s="584">
        <f t="shared" si="33"/>
        <v>0</v>
      </c>
      <c r="BC70" s="575"/>
      <c r="BD70" s="333">
        <f t="shared" ref="BD70:BD101" si="93">(AY70-AZ70)/$AY$5-BC70</f>
        <v>0</v>
      </c>
      <c r="BE70" s="50">
        <v>65</v>
      </c>
    </row>
    <row r="71" spans="1:57" hidden="1" x14ac:dyDescent="0.35">
      <c r="A71" s="247"/>
      <c r="B71" s="92">
        <v>66</v>
      </c>
      <c r="C71" s="95">
        <f>VLOOKUP(B:B,'Start List Kids'!C:F,2,FALSE)</f>
        <v>0</v>
      </c>
      <c r="D71" s="114">
        <f>VLOOKUP(B:B,'Start List Kids'!C:F,4,FALSE)</f>
        <v>0</v>
      </c>
      <c r="E71" s="83"/>
      <c r="F71" s="84"/>
      <c r="G71" s="165"/>
      <c r="H71" s="166"/>
      <c r="I71" s="448"/>
      <c r="J71" s="165"/>
      <c r="K71" s="165"/>
      <c r="L71" s="166"/>
      <c r="M71" s="448"/>
      <c r="N71" s="165"/>
      <c r="O71" s="165"/>
      <c r="P71" s="166"/>
      <c r="Q71" s="52">
        <f t="shared" si="64"/>
        <v>0</v>
      </c>
      <c r="R71" s="53">
        <f t="shared" si="65"/>
        <v>0</v>
      </c>
      <c r="S71" s="53">
        <f t="shared" si="66"/>
        <v>0</v>
      </c>
      <c r="T71" s="54">
        <f t="shared" si="67"/>
        <v>0</v>
      </c>
      <c r="U71" s="55">
        <f t="shared" si="68"/>
        <v>0</v>
      </c>
      <c r="V71" s="53">
        <f t="shared" si="69"/>
        <v>0</v>
      </c>
      <c r="W71" s="53">
        <f t="shared" si="70"/>
        <v>0</v>
      </c>
      <c r="X71" s="56">
        <f t="shared" si="71"/>
        <v>0</v>
      </c>
      <c r="Y71" s="421">
        <f t="shared" si="72"/>
        <v>0</v>
      </c>
      <c r="Z71" s="422">
        <f t="shared" si="73"/>
        <v>0</v>
      </c>
      <c r="AA71" s="423">
        <f t="shared" si="74"/>
        <v>0</v>
      </c>
      <c r="AB71" s="421">
        <f t="shared" si="75"/>
        <v>0</v>
      </c>
      <c r="AC71" s="422">
        <f t="shared" si="76"/>
        <v>0</v>
      </c>
      <c r="AD71" s="424">
        <f t="shared" si="77"/>
        <v>0</v>
      </c>
      <c r="AE71" s="425">
        <f t="shared" si="78"/>
        <v>0</v>
      </c>
      <c r="AF71" s="426">
        <f t="shared" si="79"/>
        <v>0</v>
      </c>
      <c r="AG71" s="424">
        <f t="shared" si="80"/>
        <v>0</v>
      </c>
      <c r="AH71" s="426">
        <f t="shared" si="81"/>
        <v>0</v>
      </c>
      <c r="AI71" s="426">
        <f t="shared" si="82"/>
        <v>0</v>
      </c>
      <c r="AJ71" s="423">
        <f t="shared" si="83"/>
        <v>0</v>
      </c>
      <c r="AK71" s="427">
        <f t="shared" si="84"/>
        <v>0</v>
      </c>
      <c r="AL71" s="428">
        <f t="shared" si="85"/>
        <v>0</v>
      </c>
      <c r="AM71" s="428">
        <f t="shared" si="86"/>
        <v>0</v>
      </c>
      <c r="AN71" s="429">
        <f t="shared" si="87"/>
        <v>0</v>
      </c>
      <c r="AO71" s="430"/>
      <c r="AP71" s="521"/>
      <c r="AQ71" s="521"/>
      <c r="AR71" s="527"/>
      <c r="AS71" s="521">
        <f t="shared" si="88"/>
        <v>0</v>
      </c>
      <c r="AT71" s="521">
        <f t="shared" si="89"/>
        <v>0</v>
      </c>
      <c r="AU71" s="521">
        <f t="shared" si="90"/>
        <v>0</v>
      </c>
      <c r="AV71" s="521">
        <f t="shared" si="91"/>
        <v>0</v>
      </c>
      <c r="AW71" s="430">
        <f t="shared" si="92"/>
        <v>0</v>
      </c>
      <c r="AX71" s="57">
        <f t="shared" si="31"/>
        <v>0</v>
      </c>
      <c r="AY71" s="578">
        <f t="shared" si="32"/>
        <v>0</v>
      </c>
      <c r="AZ71" s="583"/>
      <c r="BA71" s="580">
        <f t="shared" ref="BA71:BA134" si="94">AY71-AZ71</f>
        <v>0</v>
      </c>
      <c r="BB71" s="584">
        <f t="shared" si="33"/>
        <v>0</v>
      </c>
      <c r="BC71" s="575"/>
      <c r="BD71" s="333">
        <f t="shared" si="93"/>
        <v>0</v>
      </c>
      <c r="BE71" s="50">
        <v>66</v>
      </c>
    </row>
    <row r="72" spans="1:57" hidden="1" x14ac:dyDescent="0.35">
      <c r="A72" s="247"/>
      <c r="B72" s="92">
        <v>67</v>
      </c>
      <c r="C72" s="95">
        <f>VLOOKUP(B:B,'Start List Kids'!C:F,2,FALSE)</f>
        <v>0</v>
      </c>
      <c r="D72" s="114">
        <f>VLOOKUP(B:B,'Start List Kids'!C:F,4,FALSE)</f>
        <v>0</v>
      </c>
      <c r="E72" s="83"/>
      <c r="F72" s="84"/>
      <c r="G72" s="165"/>
      <c r="H72" s="166"/>
      <c r="I72" s="448"/>
      <c r="J72" s="165"/>
      <c r="K72" s="165"/>
      <c r="L72" s="166"/>
      <c r="M72" s="448"/>
      <c r="N72" s="165"/>
      <c r="O72" s="165"/>
      <c r="P72" s="166"/>
      <c r="Q72" s="52">
        <f t="shared" si="64"/>
        <v>0</v>
      </c>
      <c r="R72" s="53">
        <f t="shared" si="65"/>
        <v>0</v>
      </c>
      <c r="S72" s="53">
        <f t="shared" si="66"/>
        <v>0</v>
      </c>
      <c r="T72" s="54">
        <f t="shared" si="67"/>
        <v>0</v>
      </c>
      <c r="U72" s="55">
        <f t="shared" si="68"/>
        <v>0</v>
      </c>
      <c r="V72" s="53">
        <f t="shared" si="69"/>
        <v>0</v>
      </c>
      <c r="W72" s="53">
        <f t="shared" si="70"/>
        <v>0</v>
      </c>
      <c r="X72" s="56">
        <f t="shared" si="71"/>
        <v>0</v>
      </c>
      <c r="Y72" s="421">
        <f t="shared" si="72"/>
        <v>0</v>
      </c>
      <c r="Z72" s="422">
        <f t="shared" si="73"/>
        <v>0</v>
      </c>
      <c r="AA72" s="423">
        <f t="shared" si="74"/>
        <v>0</v>
      </c>
      <c r="AB72" s="421">
        <f t="shared" si="75"/>
        <v>0</v>
      </c>
      <c r="AC72" s="422">
        <f t="shared" si="76"/>
        <v>0</v>
      </c>
      <c r="AD72" s="424">
        <f t="shared" si="77"/>
        <v>0</v>
      </c>
      <c r="AE72" s="425">
        <f t="shared" si="78"/>
        <v>0</v>
      </c>
      <c r="AF72" s="426">
        <f t="shared" si="79"/>
        <v>0</v>
      </c>
      <c r="AG72" s="424">
        <f t="shared" si="80"/>
        <v>0</v>
      </c>
      <c r="AH72" s="426">
        <f t="shared" si="81"/>
        <v>0</v>
      </c>
      <c r="AI72" s="426">
        <f t="shared" si="82"/>
        <v>0</v>
      </c>
      <c r="AJ72" s="423">
        <f t="shared" si="83"/>
        <v>0</v>
      </c>
      <c r="AK72" s="427">
        <f t="shared" si="84"/>
        <v>0</v>
      </c>
      <c r="AL72" s="428">
        <f t="shared" si="85"/>
        <v>0</v>
      </c>
      <c r="AM72" s="428">
        <f t="shared" si="86"/>
        <v>0</v>
      </c>
      <c r="AN72" s="429">
        <f t="shared" si="87"/>
        <v>0</v>
      </c>
      <c r="AO72" s="430"/>
      <c r="AP72" s="521"/>
      <c r="AQ72" s="521"/>
      <c r="AR72" s="527"/>
      <c r="AS72" s="521">
        <f t="shared" si="88"/>
        <v>0</v>
      </c>
      <c r="AT72" s="521">
        <f t="shared" si="89"/>
        <v>0</v>
      </c>
      <c r="AU72" s="521">
        <f t="shared" si="90"/>
        <v>0</v>
      </c>
      <c r="AV72" s="521">
        <f t="shared" si="91"/>
        <v>0</v>
      </c>
      <c r="AW72" s="430">
        <f t="shared" si="92"/>
        <v>0</v>
      </c>
      <c r="AX72" s="57">
        <f t="shared" ref="AX72:AX135" si="95">AW72/$AX$5</f>
        <v>0</v>
      </c>
      <c r="AY72" s="578">
        <f t="shared" ref="AY72:AY135" si="96">AX72*$AY$5</f>
        <v>0</v>
      </c>
      <c r="AZ72" s="583"/>
      <c r="BA72" s="580">
        <f t="shared" si="94"/>
        <v>0</v>
      </c>
      <c r="BB72" s="584">
        <f t="shared" ref="BB72:BB135" si="97">BA72/$AY$5</f>
        <v>0</v>
      </c>
      <c r="BC72" s="575"/>
      <c r="BD72" s="333">
        <f t="shared" si="93"/>
        <v>0</v>
      </c>
      <c r="BE72" s="50">
        <v>67</v>
      </c>
    </row>
    <row r="73" spans="1:57" hidden="1" x14ac:dyDescent="0.35">
      <c r="A73" s="247"/>
      <c r="B73" s="92">
        <v>68</v>
      </c>
      <c r="C73" s="95">
        <f>VLOOKUP(B:B,'Start List Kids'!C:F,2,FALSE)</f>
        <v>0</v>
      </c>
      <c r="D73" s="114">
        <f>VLOOKUP(B:B,'Start List Kids'!C:F,4,FALSE)</f>
        <v>0</v>
      </c>
      <c r="E73" s="83"/>
      <c r="F73" s="84"/>
      <c r="G73" s="165"/>
      <c r="H73" s="166"/>
      <c r="I73" s="448"/>
      <c r="J73" s="165"/>
      <c r="K73" s="165"/>
      <c r="L73" s="166"/>
      <c r="M73" s="448"/>
      <c r="N73" s="165"/>
      <c r="O73" s="165"/>
      <c r="P73" s="166"/>
      <c r="Q73" s="52">
        <f t="shared" si="64"/>
        <v>0</v>
      </c>
      <c r="R73" s="53">
        <f t="shared" si="65"/>
        <v>0</v>
      </c>
      <c r="S73" s="53">
        <f t="shared" si="66"/>
        <v>0</v>
      </c>
      <c r="T73" s="54">
        <f t="shared" si="67"/>
        <v>0</v>
      </c>
      <c r="U73" s="55">
        <f t="shared" si="68"/>
        <v>0</v>
      </c>
      <c r="V73" s="53">
        <f t="shared" si="69"/>
        <v>0</v>
      </c>
      <c r="W73" s="53">
        <f t="shared" si="70"/>
        <v>0</v>
      </c>
      <c r="X73" s="56">
        <f t="shared" si="71"/>
        <v>0</v>
      </c>
      <c r="Y73" s="421">
        <f t="shared" si="72"/>
        <v>0</v>
      </c>
      <c r="Z73" s="422">
        <f t="shared" si="73"/>
        <v>0</v>
      </c>
      <c r="AA73" s="423">
        <f t="shared" si="74"/>
        <v>0</v>
      </c>
      <c r="AB73" s="421">
        <f t="shared" si="75"/>
        <v>0</v>
      </c>
      <c r="AC73" s="422">
        <f t="shared" si="76"/>
        <v>0</v>
      </c>
      <c r="AD73" s="424">
        <f t="shared" si="77"/>
        <v>0</v>
      </c>
      <c r="AE73" s="425">
        <f t="shared" si="78"/>
        <v>0</v>
      </c>
      <c r="AF73" s="426">
        <f t="shared" si="79"/>
        <v>0</v>
      </c>
      <c r="AG73" s="424">
        <f t="shared" si="80"/>
        <v>0</v>
      </c>
      <c r="AH73" s="426">
        <f t="shared" si="81"/>
        <v>0</v>
      </c>
      <c r="AI73" s="426">
        <f t="shared" si="82"/>
        <v>0</v>
      </c>
      <c r="AJ73" s="423">
        <f t="shared" si="83"/>
        <v>0</v>
      </c>
      <c r="AK73" s="427">
        <f t="shared" si="84"/>
        <v>0</v>
      </c>
      <c r="AL73" s="428">
        <f t="shared" si="85"/>
        <v>0</v>
      </c>
      <c r="AM73" s="428">
        <f t="shared" si="86"/>
        <v>0</v>
      </c>
      <c r="AN73" s="429">
        <f t="shared" si="87"/>
        <v>0</v>
      </c>
      <c r="AO73" s="430"/>
      <c r="AP73" s="521"/>
      <c r="AQ73" s="521"/>
      <c r="AR73" s="527"/>
      <c r="AS73" s="521">
        <f t="shared" si="88"/>
        <v>0</v>
      </c>
      <c r="AT73" s="521">
        <f t="shared" si="89"/>
        <v>0</v>
      </c>
      <c r="AU73" s="521">
        <f t="shared" si="90"/>
        <v>0</v>
      </c>
      <c r="AV73" s="521">
        <f t="shared" si="91"/>
        <v>0</v>
      </c>
      <c r="AW73" s="430">
        <f t="shared" si="92"/>
        <v>0</v>
      </c>
      <c r="AX73" s="57">
        <f t="shared" si="95"/>
        <v>0</v>
      </c>
      <c r="AY73" s="578">
        <f t="shared" si="96"/>
        <v>0</v>
      </c>
      <c r="AZ73" s="583"/>
      <c r="BA73" s="580">
        <f t="shared" si="94"/>
        <v>0</v>
      </c>
      <c r="BB73" s="584">
        <f t="shared" si="97"/>
        <v>0</v>
      </c>
      <c r="BC73" s="575"/>
      <c r="BD73" s="333">
        <f t="shared" si="93"/>
        <v>0</v>
      </c>
      <c r="BE73" s="50">
        <v>68</v>
      </c>
    </row>
    <row r="74" spans="1:57" hidden="1" x14ac:dyDescent="0.35">
      <c r="A74" s="247"/>
      <c r="B74" s="92">
        <v>69</v>
      </c>
      <c r="C74" s="95">
        <f>VLOOKUP(B:B,'Start List Kids'!C:F,2,FALSE)</f>
        <v>0</v>
      </c>
      <c r="D74" s="114">
        <f>VLOOKUP(B:B,'Start List Kids'!C:F,4,FALSE)</f>
        <v>0</v>
      </c>
      <c r="E74" s="83"/>
      <c r="F74" s="84"/>
      <c r="G74" s="165"/>
      <c r="H74" s="166"/>
      <c r="I74" s="448"/>
      <c r="J74" s="165"/>
      <c r="K74" s="165"/>
      <c r="L74" s="166"/>
      <c r="M74" s="448"/>
      <c r="N74" s="165"/>
      <c r="O74" s="165"/>
      <c r="P74" s="166"/>
      <c r="Q74" s="52">
        <f t="shared" si="64"/>
        <v>0</v>
      </c>
      <c r="R74" s="53">
        <f t="shared" si="65"/>
        <v>0</v>
      </c>
      <c r="S74" s="53">
        <f t="shared" si="66"/>
        <v>0</v>
      </c>
      <c r="T74" s="54">
        <f t="shared" si="67"/>
        <v>0</v>
      </c>
      <c r="U74" s="55">
        <f t="shared" si="68"/>
        <v>0</v>
      </c>
      <c r="V74" s="53">
        <f t="shared" si="69"/>
        <v>0</v>
      </c>
      <c r="W74" s="53">
        <f t="shared" si="70"/>
        <v>0</v>
      </c>
      <c r="X74" s="56">
        <f t="shared" si="71"/>
        <v>0</v>
      </c>
      <c r="Y74" s="421">
        <f t="shared" si="72"/>
        <v>0</v>
      </c>
      <c r="Z74" s="422">
        <f t="shared" si="73"/>
        <v>0</v>
      </c>
      <c r="AA74" s="423">
        <f t="shared" si="74"/>
        <v>0</v>
      </c>
      <c r="AB74" s="421">
        <f t="shared" si="75"/>
        <v>0</v>
      </c>
      <c r="AC74" s="422">
        <f t="shared" si="76"/>
        <v>0</v>
      </c>
      <c r="AD74" s="424">
        <f t="shared" si="77"/>
        <v>0</v>
      </c>
      <c r="AE74" s="425">
        <f t="shared" si="78"/>
        <v>0</v>
      </c>
      <c r="AF74" s="426">
        <f t="shared" si="79"/>
        <v>0</v>
      </c>
      <c r="AG74" s="424">
        <f t="shared" si="80"/>
        <v>0</v>
      </c>
      <c r="AH74" s="426">
        <f t="shared" si="81"/>
        <v>0</v>
      </c>
      <c r="AI74" s="426">
        <f t="shared" si="82"/>
        <v>0</v>
      </c>
      <c r="AJ74" s="423">
        <f t="shared" si="83"/>
        <v>0</v>
      </c>
      <c r="AK74" s="427">
        <f t="shared" si="84"/>
        <v>0</v>
      </c>
      <c r="AL74" s="428">
        <f t="shared" si="85"/>
        <v>0</v>
      </c>
      <c r="AM74" s="428">
        <f t="shared" si="86"/>
        <v>0</v>
      </c>
      <c r="AN74" s="429">
        <f t="shared" si="87"/>
        <v>0</v>
      </c>
      <c r="AO74" s="430"/>
      <c r="AP74" s="521"/>
      <c r="AQ74" s="521"/>
      <c r="AR74" s="527"/>
      <c r="AS74" s="521">
        <f t="shared" si="88"/>
        <v>0</v>
      </c>
      <c r="AT74" s="521">
        <f t="shared" si="89"/>
        <v>0</v>
      </c>
      <c r="AU74" s="521">
        <f t="shared" si="90"/>
        <v>0</v>
      </c>
      <c r="AV74" s="521">
        <f t="shared" si="91"/>
        <v>0</v>
      </c>
      <c r="AW74" s="430">
        <f t="shared" si="92"/>
        <v>0</v>
      </c>
      <c r="AX74" s="57">
        <f t="shared" si="95"/>
        <v>0</v>
      </c>
      <c r="AY74" s="578">
        <f t="shared" si="96"/>
        <v>0</v>
      </c>
      <c r="AZ74" s="583"/>
      <c r="BA74" s="580">
        <f t="shared" si="94"/>
        <v>0</v>
      </c>
      <c r="BB74" s="584">
        <f t="shared" si="97"/>
        <v>0</v>
      </c>
      <c r="BC74" s="575"/>
      <c r="BD74" s="333">
        <f t="shared" si="93"/>
        <v>0</v>
      </c>
      <c r="BE74" s="50">
        <v>69</v>
      </c>
    </row>
    <row r="75" spans="1:57" hidden="1" x14ac:dyDescent="0.35">
      <c r="A75" s="247"/>
      <c r="B75" s="92">
        <v>70</v>
      </c>
      <c r="C75" s="95">
        <f>VLOOKUP(B:B,'Start List Kids'!C:F,2,FALSE)</f>
        <v>0</v>
      </c>
      <c r="D75" s="114">
        <f>VLOOKUP(B:B,'Start List Kids'!C:F,4,FALSE)</f>
        <v>0</v>
      </c>
      <c r="E75" s="83"/>
      <c r="F75" s="84"/>
      <c r="G75" s="165"/>
      <c r="H75" s="166"/>
      <c r="I75" s="448"/>
      <c r="J75" s="165"/>
      <c r="K75" s="165"/>
      <c r="L75" s="166"/>
      <c r="M75" s="448"/>
      <c r="N75" s="165"/>
      <c r="O75" s="165"/>
      <c r="P75" s="166"/>
      <c r="Q75" s="52">
        <f t="shared" si="64"/>
        <v>0</v>
      </c>
      <c r="R75" s="53">
        <f t="shared" si="65"/>
        <v>0</v>
      </c>
      <c r="S75" s="53">
        <f t="shared" si="66"/>
        <v>0</v>
      </c>
      <c r="T75" s="54">
        <f t="shared" si="67"/>
        <v>0</v>
      </c>
      <c r="U75" s="55">
        <f t="shared" si="68"/>
        <v>0</v>
      </c>
      <c r="V75" s="53">
        <f t="shared" si="69"/>
        <v>0</v>
      </c>
      <c r="W75" s="53">
        <f t="shared" si="70"/>
        <v>0</v>
      </c>
      <c r="X75" s="56">
        <f t="shared" si="71"/>
        <v>0</v>
      </c>
      <c r="Y75" s="421">
        <f t="shared" si="72"/>
        <v>0</v>
      </c>
      <c r="Z75" s="422">
        <f t="shared" si="73"/>
        <v>0</v>
      </c>
      <c r="AA75" s="423">
        <f t="shared" si="74"/>
        <v>0</v>
      </c>
      <c r="AB75" s="421">
        <f t="shared" si="75"/>
        <v>0</v>
      </c>
      <c r="AC75" s="422">
        <f t="shared" si="76"/>
        <v>0</v>
      </c>
      <c r="AD75" s="424">
        <f t="shared" si="77"/>
        <v>0</v>
      </c>
      <c r="AE75" s="425">
        <f t="shared" si="78"/>
        <v>0</v>
      </c>
      <c r="AF75" s="426">
        <f t="shared" si="79"/>
        <v>0</v>
      </c>
      <c r="AG75" s="424">
        <f t="shared" si="80"/>
        <v>0</v>
      </c>
      <c r="AH75" s="426">
        <f t="shared" si="81"/>
        <v>0</v>
      </c>
      <c r="AI75" s="426">
        <f t="shared" si="82"/>
        <v>0</v>
      </c>
      <c r="AJ75" s="423">
        <f t="shared" si="83"/>
        <v>0</v>
      </c>
      <c r="AK75" s="427">
        <f t="shared" si="84"/>
        <v>0</v>
      </c>
      <c r="AL75" s="428">
        <f t="shared" si="85"/>
        <v>0</v>
      </c>
      <c r="AM75" s="428">
        <f t="shared" si="86"/>
        <v>0</v>
      </c>
      <c r="AN75" s="429">
        <f t="shared" si="87"/>
        <v>0</v>
      </c>
      <c r="AO75" s="430"/>
      <c r="AP75" s="521"/>
      <c r="AQ75" s="521"/>
      <c r="AR75" s="527"/>
      <c r="AS75" s="521">
        <f t="shared" si="88"/>
        <v>0</v>
      </c>
      <c r="AT75" s="521">
        <f t="shared" si="89"/>
        <v>0</v>
      </c>
      <c r="AU75" s="521">
        <f t="shared" si="90"/>
        <v>0</v>
      </c>
      <c r="AV75" s="521">
        <f t="shared" si="91"/>
        <v>0</v>
      </c>
      <c r="AW75" s="430">
        <f t="shared" si="92"/>
        <v>0</v>
      </c>
      <c r="AX75" s="57">
        <f t="shared" si="95"/>
        <v>0</v>
      </c>
      <c r="AY75" s="578">
        <f t="shared" si="96"/>
        <v>0</v>
      </c>
      <c r="AZ75" s="583"/>
      <c r="BA75" s="580">
        <f t="shared" si="94"/>
        <v>0</v>
      </c>
      <c r="BB75" s="584">
        <f t="shared" si="97"/>
        <v>0</v>
      </c>
      <c r="BC75" s="575"/>
      <c r="BD75" s="333">
        <f t="shared" si="93"/>
        <v>0</v>
      </c>
      <c r="BE75" s="50">
        <v>70</v>
      </c>
    </row>
    <row r="76" spans="1:57" hidden="1" x14ac:dyDescent="0.35">
      <c r="A76" s="247"/>
      <c r="B76" s="92">
        <v>71</v>
      </c>
      <c r="C76" s="95">
        <f>VLOOKUP(B:B,'Start List Kids'!C:F,2,FALSE)</f>
        <v>0</v>
      </c>
      <c r="D76" s="114">
        <f>VLOOKUP(B:B,'Start List Kids'!C:F,4,FALSE)</f>
        <v>0</v>
      </c>
      <c r="E76" s="83"/>
      <c r="F76" s="84"/>
      <c r="G76" s="165"/>
      <c r="H76" s="166"/>
      <c r="I76" s="448"/>
      <c r="J76" s="165"/>
      <c r="K76" s="165"/>
      <c r="L76" s="166"/>
      <c r="M76" s="448"/>
      <c r="N76" s="165"/>
      <c r="O76" s="165"/>
      <c r="P76" s="166"/>
      <c r="Q76" s="52">
        <f t="shared" si="64"/>
        <v>0</v>
      </c>
      <c r="R76" s="53">
        <f t="shared" si="65"/>
        <v>0</v>
      </c>
      <c r="S76" s="53">
        <f t="shared" si="66"/>
        <v>0</v>
      </c>
      <c r="T76" s="54">
        <f t="shared" si="67"/>
        <v>0</v>
      </c>
      <c r="U76" s="55">
        <f t="shared" si="68"/>
        <v>0</v>
      </c>
      <c r="V76" s="53">
        <f t="shared" si="69"/>
        <v>0</v>
      </c>
      <c r="W76" s="53">
        <f t="shared" si="70"/>
        <v>0</v>
      </c>
      <c r="X76" s="56">
        <f t="shared" si="71"/>
        <v>0</v>
      </c>
      <c r="Y76" s="421">
        <f t="shared" si="72"/>
        <v>0</v>
      </c>
      <c r="Z76" s="422">
        <f t="shared" si="73"/>
        <v>0</v>
      </c>
      <c r="AA76" s="423">
        <f t="shared" si="74"/>
        <v>0</v>
      </c>
      <c r="AB76" s="421">
        <f t="shared" si="75"/>
        <v>0</v>
      </c>
      <c r="AC76" s="422">
        <f t="shared" si="76"/>
        <v>0</v>
      </c>
      <c r="AD76" s="424">
        <f t="shared" si="77"/>
        <v>0</v>
      </c>
      <c r="AE76" s="425">
        <f t="shared" si="78"/>
        <v>0</v>
      </c>
      <c r="AF76" s="426">
        <f t="shared" si="79"/>
        <v>0</v>
      </c>
      <c r="AG76" s="424">
        <f t="shared" si="80"/>
        <v>0</v>
      </c>
      <c r="AH76" s="426">
        <f t="shared" si="81"/>
        <v>0</v>
      </c>
      <c r="AI76" s="426">
        <f t="shared" si="82"/>
        <v>0</v>
      </c>
      <c r="AJ76" s="423">
        <f t="shared" si="83"/>
        <v>0</v>
      </c>
      <c r="AK76" s="427">
        <f t="shared" si="84"/>
        <v>0</v>
      </c>
      <c r="AL76" s="428">
        <f t="shared" si="85"/>
        <v>0</v>
      </c>
      <c r="AM76" s="428">
        <f t="shared" si="86"/>
        <v>0</v>
      </c>
      <c r="AN76" s="429">
        <f t="shared" si="87"/>
        <v>0</v>
      </c>
      <c r="AO76" s="430"/>
      <c r="AP76" s="521"/>
      <c r="AQ76" s="521"/>
      <c r="AR76" s="527"/>
      <c r="AS76" s="521">
        <f t="shared" si="88"/>
        <v>0</v>
      </c>
      <c r="AT76" s="521">
        <f t="shared" si="89"/>
        <v>0</v>
      </c>
      <c r="AU76" s="521">
        <f t="shared" si="90"/>
        <v>0</v>
      </c>
      <c r="AV76" s="521">
        <f t="shared" si="91"/>
        <v>0</v>
      </c>
      <c r="AW76" s="430">
        <f t="shared" si="92"/>
        <v>0</v>
      </c>
      <c r="AX76" s="57">
        <f t="shared" si="95"/>
        <v>0</v>
      </c>
      <c r="AY76" s="578">
        <f t="shared" si="96"/>
        <v>0</v>
      </c>
      <c r="AZ76" s="583"/>
      <c r="BA76" s="580">
        <f t="shared" si="94"/>
        <v>0</v>
      </c>
      <c r="BB76" s="584">
        <f t="shared" si="97"/>
        <v>0</v>
      </c>
      <c r="BC76" s="575"/>
      <c r="BD76" s="333">
        <f t="shared" si="93"/>
        <v>0</v>
      </c>
      <c r="BE76" s="50">
        <v>71</v>
      </c>
    </row>
    <row r="77" spans="1:57" hidden="1" x14ac:dyDescent="0.35">
      <c r="A77" s="247"/>
      <c r="B77" s="92">
        <v>72</v>
      </c>
      <c r="C77" s="95">
        <f>VLOOKUP(B:B,'Start List Kids'!C:F,2,FALSE)</f>
        <v>0</v>
      </c>
      <c r="D77" s="114">
        <f>VLOOKUP(B:B,'Start List Kids'!C:F,4,FALSE)</f>
        <v>0</v>
      </c>
      <c r="E77" s="83"/>
      <c r="F77" s="84"/>
      <c r="G77" s="165"/>
      <c r="H77" s="166"/>
      <c r="I77" s="448"/>
      <c r="J77" s="165"/>
      <c r="K77" s="165"/>
      <c r="L77" s="166"/>
      <c r="M77" s="448"/>
      <c r="N77" s="165"/>
      <c r="O77" s="165"/>
      <c r="P77" s="166"/>
      <c r="Q77" s="52">
        <f t="shared" si="64"/>
        <v>0</v>
      </c>
      <c r="R77" s="53">
        <f t="shared" si="65"/>
        <v>0</v>
      </c>
      <c r="S77" s="53">
        <f t="shared" si="66"/>
        <v>0</v>
      </c>
      <c r="T77" s="54">
        <f t="shared" si="67"/>
        <v>0</v>
      </c>
      <c r="U77" s="55">
        <f t="shared" si="68"/>
        <v>0</v>
      </c>
      <c r="V77" s="53">
        <f t="shared" si="69"/>
        <v>0</v>
      </c>
      <c r="W77" s="53">
        <f t="shared" si="70"/>
        <v>0</v>
      </c>
      <c r="X77" s="56">
        <f t="shared" si="71"/>
        <v>0</v>
      </c>
      <c r="Y77" s="421">
        <f t="shared" si="72"/>
        <v>0</v>
      </c>
      <c r="Z77" s="422">
        <f t="shared" si="73"/>
        <v>0</v>
      </c>
      <c r="AA77" s="423">
        <f t="shared" si="74"/>
        <v>0</v>
      </c>
      <c r="AB77" s="421">
        <f t="shared" si="75"/>
        <v>0</v>
      </c>
      <c r="AC77" s="422">
        <f t="shared" si="76"/>
        <v>0</v>
      </c>
      <c r="AD77" s="424">
        <f t="shared" si="77"/>
        <v>0</v>
      </c>
      <c r="AE77" s="425">
        <f t="shared" si="78"/>
        <v>0</v>
      </c>
      <c r="AF77" s="426">
        <f t="shared" si="79"/>
        <v>0</v>
      </c>
      <c r="AG77" s="424">
        <f t="shared" si="80"/>
        <v>0</v>
      </c>
      <c r="AH77" s="426">
        <f t="shared" si="81"/>
        <v>0</v>
      </c>
      <c r="AI77" s="426">
        <f t="shared" si="82"/>
        <v>0</v>
      </c>
      <c r="AJ77" s="423">
        <f t="shared" si="83"/>
        <v>0</v>
      </c>
      <c r="AK77" s="427">
        <f t="shared" si="84"/>
        <v>0</v>
      </c>
      <c r="AL77" s="428">
        <f t="shared" si="85"/>
        <v>0</v>
      </c>
      <c r="AM77" s="428">
        <f t="shared" si="86"/>
        <v>0</v>
      </c>
      <c r="AN77" s="429">
        <f t="shared" si="87"/>
        <v>0</v>
      </c>
      <c r="AO77" s="430"/>
      <c r="AP77" s="521"/>
      <c r="AQ77" s="521"/>
      <c r="AR77" s="527"/>
      <c r="AS77" s="521">
        <f t="shared" si="88"/>
        <v>0</v>
      </c>
      <c r="AT77" s="521">
        <f t="shared" si="89"/>
        <v>0</v>
      </c>
      <c r="AU77" s="521">
        <f t="shared" si="90"/>
        <v>0</v>
      </c>
      <c r="AV77" s="521">
        <f t="shared" si="91"/>
        <v>0</v>
      </c>
      <c r="AW77" s="430">
        <f t="shared" si="92"/>
        <v>0</v>
      </c>
      <c r="AX77" s="57">
        <f t="shared" si="95"/>
        <v>0</v>
      </c>
      <c r="AY77" s="578">
        <f t="shared" si="96"/>
        <v>0</v>
      </c>
      <c r="AZ77" s="583"/>
      <c r="BA77" s="580">
        <f t="shared" si="94"/>
        <v>0</v>
      </c>
      <c r="BB77" s="584">
        <f t="shared" si="97"/>
        <v>0</v>
      </c>
      <c r="BC77" s="575"/>
      <c r="BD77" s="333">
        <f t="shared" si="93"/>
        <v>0</v>
      </c>
      <c r="BE77" s="50">
        <v>72</v>
      </c>
    </row>
    <row r="78" spans="1:57" hidden="1" x14ac:dyDescent="0.35">
      <c r="A78" s="247"/>
      <c r="B78" s="92">
        <v>73</v>
      </c>
      <c r="C78" s="95">
        <f>VLOOKUP(B:B,'Start List Kids'!C:F,2,FALSE)</f>
        <v>0</v>
      </c>
      <c r="D78" s="114">
        <f>VLOOKUP(B:B,'Start List Kids'!C:F,4,FALSE)</f>
        <v>0</v>
      </c>
      <c r="E78" s="83"/>
      <c r="F78" s="84"/>
      <c r="G78" s="165"/>
      <c r="H78" s="166"/>
      <c r="I78" s="448"/>
      <c r="J78" s="165"/>
      <c r="K78" s="165"/>
      <c r="L78" s="166"/>
      <c r="M78" s="448"/>
      <c r="N78" s="165"/>
      <c r="O78" s="165"/>
      <c r="P78" s="166"/>
      <c r="Q78" s="52">
        <f t="shared" si="64"/>
        <v>0</v>
      </c>
      <c r="R78" s="53">
        <f t="shared" si="65"/>
        <v>0</v>
      </c>
      <c r="S78" s="53">
        <f t="shared" si="66"/>
        <v>0</v>
      </c>
      <c r="T78" s="54">
        <f t="shared" si="67"/>
        <v>0</v>
      </c>
      <c r="U78" s="55">
        <f t="shared" si="68"/>
        <v>0</v>
      </c>
      <c r="V78" s="53">
        <f t="shared" si="69"/>
        <v>0</v>
      </c>
      <c r="W78" s="53">
        <f t="shared" si="70"/>
        <v>0</v>
      </c>
      <c r="X78" s="56">
        <f t="shared" si="71"/>
        <v>0</v>
      </c>
      <c r="Y78" s="421">
        <f t="shared" si="72"/>
        <v>0</v>
      </c>
      <c r="Z78" s="422">
        <f t="shared" si="73"/>
        <v>0</v>
      </c>
      <c r="AA78" s="423">
        <f t="shared" si="74"/>
        <v>0</v>
      </c>
      <c r="AB78" s="421">
        <f t="shared" si="75"/>
        <v>0</v>
      </c>
      <c r="AC78" s="422">
        <f t="shared" si="76"/>
        <v>0</v>
      </c>
      <c r="AD78" s="424">
        <f t="shared" si="77"/>
        <v>0</v>
      </c>
      <c r="AE78" s="425">
        <f t="shared" si="78"/>
        <v>0</v>
      </c>
      <c r="AF78" s="426">
        <f t="shared" si="79"/>
        <v>0</v>
      </c>
      <c r="AG78" s="424">
        <f t="shared" si="80"/>
        <v>0</v>
      </c>
      <c r="AH78" s="426">
        <f t="shared" si="81"/>
        <v>0</v>
      </c>
      <c r="AI78" s="426">
        <f t="shared" si="82"/>
        <v>0</v>
      </c>
      <c r="AJ78" s="423">
        <f t="shared" si="83"/>
        <v>0</v>
      </c>
      <c r="AK78" s="427">
        <f t="shared" si="84"/>
        <v>0</v>
      </c>
      <c r="AL78" s="428">
        <f t="shared" si="85"/>
        <v>0</v>
      </c>
      <c r="AM78" s="428">
        <f t="shared" si="86"/>
        <v>0</v>
      </c>
      <c r="AN78" s="429">
        <f t="shared" si="87"/>
        <v>0</v>
      </c>
      <c r="AO78" s="430"/>
      <c r="AP78" s="521"/>
      <c r="AQ78" s="521"/>
      <c r="AR78" s="527"/>
      <c r="AS78" s="521">
        <f t="shared" si="88"/>
        <v>0</v>
      </c>
      <c r="AT78" s="521">
        <f t="shared" si="89"/>
        <v>0</v>
      </c>
      <c r="AU78" s="521">
        <f t="shared" si="90"/>
        <v>0</v>
      </c>
      <c r="AV78" s="521">
        <f t="shared" si="91"/>
        <v>0</v>
      </c>
      <c r="AW78" s="430">
        <f t="shared" si="92"/>
        <v>0</v>
      </c>
      <c r="AX78" s="57">
        <f t="shared" si="95"/>
        <v>0</v>
      </c>
      <c r="AY78" s="578">
        <f t="shared" si="96"/>
        <v>0</v>
      </c>
      <c r="AZ78" s="583"/>
      <c r="BA78" s="580">
        <f t="shared" si="94"/>
        <v>0</v>
      </c>
      <c r="BB78" s="584">
        <f t="shared" si="97"/>
        <v>0</v>
      </c>
      <c r="BC78" s="575"/>
      <c r="BD78" s="333">
        <f t="shared" si="93"/>
        <v>0</v>
      </c>
      <c r="BE78" s="50">
        <v>73</v>
      </c>
    </row>
    <row r="79" spans="1:57" hidden="1" x14ac:dyDescent="0.35">
      <c r="A79" s="247"/>
      <c r="B79" s="92">
        <v>74</v>
      </c>
      <c r="C79" s="95">
        <f>VLOOKUP(B:B,'Start List Kids'!C:F,2,FALSE)</f>
        <v>0</v>
      </c>
      <c r="D79" s="114">
        <f>VLOOKUP(B:B,'Start List Kids'!C:F,4,FALSE)</f>
        <v>0</v>
      </c>
      <c r="E79" s="83"/>
      <c r="F79" s="84"/>
      <c r="G79" s="165"/>
      <c r="H79" s="166"/>
      <c r="I79" s="448"/>
      <c r="J79" s="165"/>
      <c r="K79" s="165"/>
      <c r="L79" s="166"/>
      <c r="M79" s="448"/>
      <c r="N79" s="165"/>
      <c r="O79" s="165"/>
      <c r="P79" s="166"/>
      <c r="Q79" s="52">
        <f t="shared" si="64"/>
        <v>0</v>
      </c>
      <c r="R79" s="53">
        <f t="shared" si="65"/>
        <v>0</v>
      </c>
      <c r="S79" s="53">
        <f t="shared" si="66"/>
        <v>0</v>
      </c>
      <c r="T79" s="54">
        <f t="shared" si="67"/>
        <v>0</v>
      </c>
      <c r="U79" s="55">
        <f t="shared" si="68"/>
        <v>0</v>
      </c>
      <c r="V79" s="53">
        <f t="shared" si="69"/>
        <v>0</v>
      </c>
      <c r="W79" s="53">
        <f t="shared" si="70"/>
        <v>0</v>
      </c>
      <c r="X79" s="56">
        <f t="shared" si="71"/>
        <v>0</v>
      </c>
      <c r="Y79" s="421">
        <f t="shared" si="72"/>
        <v>0</v>
      </c>
      <c r="Z79" s="422">
        <f t="shared" si="73"/>
        <v>0</v>
      </c>
      <c r="AA79" s="423">
        <f t="shared" si="74"/>
        <v>0</v>
      </c>
      <c r="AB79" s="421">
        <f t="shared" si="75"/>
        <v>0</v>
      </c>
      <c r="AC79" s="422">
        <f t="shared" si="76"/>
        <v>0</v>
      </c>
      <c r="AD79" s="424">
        <f t="shared" si="77"/>
        <v>0</v>
      </c>
      <c r="AE79" s="425">
        <f t="shared" si="78"/>
        <v>0</v>
      </c>
      <c r="AF79" s="426">
        <f t="shared" si="79"/>
        <v>0</v>
      </c>
      <c r="AG79" s="424">
        <f t="shared" si="80"/>
        <v>0</v>
      </c>
      <c r="AH79" s="426">
        <f t="shared" si="81"/>
        <v>0</v>
      </c>
      <c r="AI79" s="426">
        <f t="shared" si="82"/>
        <v>0</v>
      </c>
      <c r="AJ79" s="423">
        <f t="shared" si="83"/>
        <v>0</v>
      </c>
      <c r="AK79" s="427">
        <f t="shared" si="84"/>
        <v>0</v>
      </c>
      <c r="AL79" s="428">
        <f t="shared" si="85"/>
        <v>0</v>
      </c>
      <c r="AM79" s="428">
        <f t="shared" si="86"/>
        <v>0</v>
      </c>
      <c r="AN79" s="429">
        <f t="shared" si="87"/>
        <v>0</v>
      </c>
      <c r="AO79" s="430"/>
      <c r="AP79" s="521"/>
      <c r="AQ79" s="521"/>
      <c r="AR79" s="527"/>
      <c r="AS79" s="521">
        <f t="shared" si="88"/>
        <v>0</v>
      </c>
      <c r="AT79" s="521">
        <f t="shared" si="89"/>
        <v>0</v>
      </c>
      <c r="AU79" s="521">
        <f t="shared" si="90"/>
        <v>0</v>
      </c>
      <c r="AV79" s="521">
        <f t="shared" si="91"/>
        <v>0</v>
      </c>
      <c r="AW79" s="430">
        <f t="shared" si="92"/>
        <v>0</v>
      </c>
      <c r="AX79" s="57">
        <f t="shared" si="95"/>
        <v>0</v>
      </c>
      <c r="AY79" s="578">
        <f t="shared" si="96"/>
        <v>0</v>
      </c>
      <c r="AZ79" s="583"/>
      <c r="BA79" s="580">
        <f t="shared" si="94"/>
        <v>0</v>
      </c>
      <c r="BB79" s="584">
        <f t="shared" si="97"/>
        <v>0</v>
      </c>
      <c r="BC79" s="575"/>
      <c r="BD79" s="333">
        <f t="shared" si="93"/>
        <v>0</v>
      </c>
      <c r="BE79" s="50">
        <v>74</v>
      </c>
    </row>
    <row r="80" spans="1:57" hidden="1" x14ac:dyDescent="0.35">
      <c r="A80" s="247"/>
      <c r="B80" s="92">
        <v>75</v>
      </c>
      <c r="C80" s="95">
        <f>VLOOKUP(B:B,'Start List Kids'!C:F,2,FALSE)</f>
        <v>0</v>
      </c>
      <c r="D80" s="114">
        <f>VLOOKUP(B:B,'Start List Kids'!C:F,4,FALSE)</f>
        <v>0</v>
      </c>
      <c r="E80" s="83"/>
      <c r="F80" s="84"/>
      <c r="G80" s="165"/>
      <c r="H80" s="166"/>
      <c r="I80" s="448"/>
      <c r="J80" s="165"/>
      <c r="K80" s="165"/>
      <c r="L80" s="166"/>
      <c r="M80" s="448"/>
      <c r="N80" s="165"/>
      <c r="O80" s="165"/>
      <c r="P80" s="166"/>
      <c r="Q80" s="52">
        <f t="shared" si="64"/>
        <v>0</v>
      </c>
      <c r="R80" s="53">
        <f t="shared" si="65"/>
        <v>0</v>
      </c>
      <c r="S80" s="53">
        <f t="shared" si="66"/>
        <v>0</v>
      </c>
      <c r="T80" s="54">
        <f t="shared" si="67"/>
        <v>0</v>
      </c>
      <c r="U80" s="55">
        <f t="shared" si="68"/>
        <v>0</v>
      </c>
      <c r="V80" s="53">
        <f t="shared" si="69"/>
        <v>0</v>
      </c>
      <c r="W80" s="53">
        <f t="shared" si="70"/>
        <v>0</v>
      </c>
      <c r="X80" s="56">
        <f t="shared" si="71"/>
        <v>0</v>
      </c>
      <c r="Y80" s="421">
        <f t="shared" si="72"/>
        <v>0</v>
      </c>
      <c r="Z80" s="422">
        <f t="shared" si="73"/>
        <v>0</v>
      </c>
      <c r="AA80" s="423">
        <f t="shared" si="74"/>
        <v>0</v>
      </c>
      <c r="AB80" s="421">
        <f t="shared" si="75"/>
        <v>0</v>
      </c>
      <c r="AC80" s="422">
        <f t="shared" si="76"/>
        <v>0</v>
      </c>
      <c r="AD80" s="424">
        <f t="shared" si="77"/>
        <v>0</v>
      </c>
      <c r="AE80" s="425">
        <f t="shared" si="78"/>
        <v>0</v>
      </c>
      <c r="AF80" s="426">
        <f t="shared" si="79"/>
        <v>0</v>
      </c>
      <c r="AG80" s="424">
        <f t="shared" si="80"/>
        <v>0</v>
      </c>
      <c r="AH80" s="426">
        <f t="shared" si="81"/>
        <v>0</v>
      </c>
      <c r="AI80" s="426">
        <f t="shared" si="82"/>
        <v>0</v>
      </c>
      <c r="AJ80" s="423">
        <f t="shared" si="83"/>
        <v>0</v>
      </c>
      <c r="AK80" s="427">
        <f t="shared" si="84"/>
        <v>0</v>
      </c>
      <c r="AL80" s="428">
        <f t="shared" si="85"/>
        <v>0</v>
      </c>
      <c r="AM80" s="428">
        <f t="shared" si="86"/>
        <v>0</v>
      </c>
      <c r="AN80" s="429">
        <f t="shared" si="87"/>
        <v>0</v>
      </c>
      <c r="AO80" s="430"/>
      <c r="AP80" s="521"/>
      <c r="AQ80" s="521"/>
      <c r="AR80" s="527"/>
      <c r="AS80" s="521">
        <f t="shared" si="88"/>
        <v>0</v>
      </c>
      <c r="AT80" s="521">
        <f t="shared" si="89"/>
        <v>0</v>
      </c>
      <c r="AU80" s="521">
        <f t="shared" si="90"/>
        <v>0</v>
      </c>
      <c r="AV80" s="521">
        <f t="shared" si="91"/>
        <v>0</v>
      </c>
      <c r="AW80" s="430">
        <f t="shared" si="92"/>
        <v>0</v>
      </c>
      <c r="AX80" s="57">
        <f t="shared" si="95"/>
        <v>0</v>
      </c>
      <c r="AY80" s="578">
        <f t="shared" si="96"/>
        <v>0</v>
      </c>
      <c r="AZ80" s="583"/>
      <c r="BA80" s="580">
        <f t="shared" si="94"/>
        <v>0</v>
      </c>
      <c r="BB80" s="584">
        <f t="shared" si="97"/>
        <v>0</v>
      </c>
      <c r="BC80" s="575"/>
      <c r="BD80" s="333">
        <f t="shared" si="93"/>
        <v>0</v>
      </c>
      <c r="BE80" s="50">
        <v>75</v>
      </c>
    </row>
    <row r="81" spans="1:78" hidden="1" x14ac:dyDescent="0.35">
      <c r="A81" s="247"/>
      <c r="B81" s="92">
        <v>76</v>
      </c>
      <c r="C81" s="95">
        <f>VLOOKUP(B:B,'Start List Kids'!C:F,2,FALSE)</f>
        <v>0</v>
      </c>
      <c r="D81" s="114">
        <f>VLOOKUP(B:B,'Start List Kids'!C:F,4,FALSE)</f>
        <v>0</v>
      </c>
      <c r="E81" s="83"/>
      <c r="F81" s="84"/>
      <c r="G81" s="165"/>
      <c r="H81" s="166"/>
      <c r="I81" s="448"/>
      <c r="J81" s="165"/>
      <c r="K81" s="165"/>
      <c r="L81" s="166"/>
      <c r="M81" s="448"/>
      <c r="N81" s="165"/>
      <c r="O81" s="165"/>
      <c r="P81" s="166"/>
      <c r="Q81" s="52">
        <f t="shared" si="64"/>
        <v>0</v>
      </c>
      <c r="R81" s="53">
        <f t="shared" si="65"/>
        <v>0</v>
      </c>
      <c r="S81" s="53">
        <f t="shared" si="66"/>
        <v>0</v>
      </c>
      <c r="T81" s="54">
        <f t="shared" si="67"/>
        <v>0</v>
      </c>
      <c r="U81" s="55">
        <f t="shared" si="68"/>
        <v>0</v>
      </c>
      <c r="V81" s="53">
        <f t="shared" si="69"/>
        <v>0</v>
      </c>
      <c r="W81" s="53">
        <f t="shared" si="70"/>
        <v>0</v>
      </c>
      <c r="X81" s="56">
        <f t="shared" si="71"/>
        <v>0</v>
      </c>
      <c r="Y81" s="421">
        <f t="shared" si="72"/>
        <v>0</v>
      </c>
      <c r="Z81" s="422">
        <f t="shared" si="73"/>
        <v>0</v>
      </c>
      <c r="AA81" s="423">
        <f t="shared" si="74"/>
        <v>0</v>
      </c>
      <c r="AB81" s="421">
        <f t="shared" si="75"/>
        <v>0</v>
      </c>
      <c r="AC81" s="422">
        <f t="shared" si="76"/>
        <v>0</v>
      </c>
      <c r="AD81" s="424">
        <f t="shared" si="77"/>
        <v>0</v>
      </c>
      <c r="AE81" s="425">
        <f t="shared" si="78"/>
        <v>0</v>
      </c>
      <c r="AF81" s="426">
        <f t="shared" si="79"/>
        <v>0</v>
      </c>
      <c r="AG81" s="424">
        <f t="shared" si="80"/>
        <v>0</v>
      </c>
      <c r="AH81" s="426">
        <f t="shared" si="81"/>
        <v>0</v>
      </c>
      <c r="AI81" s="426">
        <f t="shared" si="82"/>
        <v>0</v>
      </c>
      <c r="AJ81" s="423">
        <f t="shared" si="83"/>
        <v>0</v>
      </c>
      <c r="AK81" s="427">
        <f t="shared" si="84"/>
        <v>0</v>
      </c>
      <c r="AL81" s="428">
        <f t="shared" si="85"/>
        <v>0</v>
      </c>
      <c r="AM81" s="428">
        <f t="shared" si="86"/>
        <v>0</v>
      </c>
      <c r="AN81" s="429">
        <f t="shared" si="87"/>
        <v>0</v>
      </c>
      <c r="AO81" s="430"/>
      <c r="AP81" s="521"/>
      <c r="AQ81" s="521"/>
      <c r="AR81" s="527"/>
      <c r="AS81" s="521">
        <f t="shared" si="88"/>
        <v>0</v>
      </c>
      <c r="AT81" s="521">
        <f t="shared" si="89"/>
        <v>0</v>
      </c>
      <c r="AU81" s="521">
        <f t="shared" si="90"/>
        <v>0</v>
      </c>
      <c r="AV81" s="521">
        <f t="shared" si="91"/>
        <v>0</v>
      </c>
      <c r="AW81" s="430">
        <f t="shared" si="92"/>
        <v>0</v>
      </c>
      <c r="AX81" s="57">
        <f t="shared" si="95"/>
        <v>0</v>
      </c>
      <c r="AY81" s="578">
        <f t="shared" si="96"/>
        <v>0</v>
      </c>
      <c r="AZ81" s="583"/>
      <c r="BA81" s="580">
        <f t="shared" si="94"/>
        <v>0</v>
      </c>
      <c r="BB81" s="584">
        <f t="shared" si="97"/>
        <v>0</v>
      </c>
      <c r="BC81" s="575"/>
      <c r="BD81" s="333">
        <f t="shared" si="93"/>
        <v>0</v>
      </c>
      <c r="BE81" s="50">
        <v>76</v>
      </c>
    </row>
    <row r="82" spans="1:78" hidden="1" x14ac:dyDescent="0.35">
      <c r="A82" s="247"/>
      <c r="B82" s="92">
        <v>77</v>
      </c>
      <c r="C82" s="95">
        <f>VLOOKUP(B:B,'Start List Kids'!C:F,2,FALSE)</f>
        <v>0</v>
      </c>
      <c r="D82" s="114">
        <f>VLOOKUP(B:B,'Start List Kids'!C:F,4,FALSE)</f>
        <v>0</v>
      </c>
      <c r="E82" s="83"/>
      <c r="F82" s="84"/>
      <c r="G82" s="165"/>
      <c r="H82" s="166"/>
      <c r="I82" s="448"/>
      <c r="J82" s="165"/>
      <c r="K82" s="165"/>
      <c r="L82" s="166"/>
      <c r="M82" s="448"/>
      <c r="N82" s="165"/>
      <c r="O82" s="165"/>
      <c r="P82" s="166"/>
      <c r="Q82" s="52">
        <f t="shared" si="64"/>
        <v>0</v>
      </c>
      <c r="R82" s="53">
        <f t="shared" si="65"/>
        <v>0</v>
      </c>
      <c r="S82" s="53">
        <f t="shared" si="66"/>
        <v>0</v>
      </c>
      <c r="T82" s="54">
        <f t="shared" si="67"/>
        <v>0</v>
      </c>
      <c r="U82" s="55">
        <f t="shared" si="68"/>
        <v>0</v>
      </c>
      <c r="V82" s="53">
        <f t="shared" si="69"/>
        <v>0</v>
      </c>
      <c r="W82" s="53">
        <f t="shared" si="70"/>
        <v>0</v>
      </c>
      <c r="X82" s="56">
        <f t="shared" si="71"/>
        <v>0</v>
      </c>
      <c r="Y82" s="421">
        <f t="shared" si="72"/>
        <v>0</v>
      </c>
      <c r="Z82" s="422">
        <f t="shared" si="73"/>
        <v>0</v>
      </c>
      <c r="AA82" s="423">
        <f t="shared" si="74"/>
        <v>0</v>
      </c>
      <c r="AB82" s="421">
        <f t="shared" si="75"/>
        <v>0</v>
      </c>
      <c r="AC82" s="422">
        <f t="shared" si="76"/>
        <v>0</v>
      </c>
      <c r="AD82" s="424">
        <f t="shared" si="77"/>
        <v>0</v>
      </c>
      <c r="AE82" s="425">
        <f t="shared" si="78"/>
        <v>0</v>
      </c>
      <c r="AF82" s="426">
        <f t="shared" si="79"/>
        <v>0</v>
      </c>
      <c r="AG82" s="424">
        <f t="shared" si="80"/>
        <v>0</v>
      </c>
      <c r="AH82" s="426">
        <f t="shared" si="81"/>
        <v>0</v>
      </c>
      <c r="AI82" s="426">
        <f t="shared" si="82"/>
        <v>0</v>
      </c>
      <c r="AJ82" s="423">
        <f t="shared" si="83"/>
        <v>0</v>
      </c>
      <c r="AK82" s="427">
        <f t="shared" si="84"/>
        <v>0</v>
      </c>
      <c r="AL82" s="428">
        <f t="shared" si="85"/>
        <v>0</v>
      </c>
      <c r="AM82" s="428">
        <f t="shared" si="86"/>
        <v>0</v>
      </c>
      <c r="AN82" s="429">
        <f t="shared" si="87"/>
        <v>0</v>
      </c>
      <c r="AO82" s="430"/>
      <c r="AP82" s="521"/>
      <c r="AQ82" s="521"/>
      <c r="AR82" s="527"/>
      <c r="AS82" s="521">
        <f t="shared" si="88"/>
        <v>0</v>
      </c>
      <c r="AT82" s="521">
        <f t="shared" si="89"/>
        <v>0</v>
      </c>
      <c r="AU82" s="521">
        <f t="shared" si="90"/>
        <v>0</v>
      </c>
      <c r="AV82" s="521">
        <f t="shared" si="91"/>
        <v>0</v>
      </c>
      <c r="AW82" s="430">
        <f t="shared" si="92"/>
        <v>0</v>
      </c>
      <c r="AX82" s="57">
        <f t="shared" si="95"/>
        <v>0</v>
      </c>
      <c r="AY82" s="578">
        <f t="shared" si="96"/>
        <v>0</v>
      </c>
      <c r="AZ82" s="583"/>
      <c r="BA82" s="580">
        <f t="shared" si="94"/>
        <v>0</v>
      </c>
      <c r="BB82" s="584">
        <f t="shared" si="97"/>
        <v>0</v>
      </c>
      <c r="BC82" s="575"/>
      <c r="BD82" s="333">
        <f t="shared" si="93"/>
        <v>0</v>
      </c>
      <c r="BE82" s="50">
        <v>77</v>
      </c>
    </row>
    <row r="83" spans="1:78" hidden="1" x14ac:dyDescent="0.35">
      <c r="A83" s="247"/>
      <c r="B83" s="92">
        <v>78</v>
      </c>
      <c r="C83" s="95">
        <f>VLOOKUP(B:B,'Start List Kids'!C:F,2,FALSE)</f>
        <v>0</v>
      </c>
      <c r="D83" s="114">
        <f>VLOOKUP(B:B,'Start List Kids'!C:F,4,FALSE)</f>
        <v>0</v>
      </c>
      <c r="E83" s="83"/>
      <c r="F83" s="84"/>
      <c r="G83" s="165"/>
      <c r="H83" s="166"/>
      <c r="I83" s="448"/>
      <c r="J83" s="165"/>
      <c r="K83" s="165"/>
      <c r="L83" s="166"/>
      <c r="M83" s="448"/>
      <c r="N83" s="165"/>
      <c r="O83" s="165"/>
      <c r="P83" s="166"/>
      <c r="Q83" s="52">
        <f t="shared" si="64"/>
        <v>0</v>
      </c>
      <c r="R83" s="53">
        <f t="shared" si="65"/>
        <v>0</v>
      </c>
      <c r="S83" s="53">
        <f t="shared" si="66"/>
        <v>0</v>
      </c>
      <c r="T83" s="54">
        <f t="shared" si="67"/>
        <v>0</v>
      </c>
      <c r="U83" s="55">
        <f t="shared" si="68"/>
        <v>0</v>
      </c>
      <c r="V83" s="53">
        <f t="shared" si="69"/>
        <v>0</v>
      </c>
      <c r="W83" s="53">
        <f t="shared" si="70"/>
        <v>0</v>
      </c>
      <c r="X83" s="56">
        <f t="shared" si="71"/>
        <v>0</v>
      </c>
      <c r="Y83" s="421">
        <f t="shared" si="72"/>
        <v>0</v>
      </c>
      <c r="Z83" s="422">
        <f t="shared" si="73"/>
        <v>0</v>
      </c>
      <c r="AA83" s="423">
        <f t="shared" si="74"/>
        <v>0</v>
      </c>
      <c r="AB83" s="421">
        <f t="shared" si="75"/>
        <v>0</v>
      </c>
      <c r="AC83" s="422">
        <f t="shared" si="76"/>
        <v>0</v>
      </c>
      <c r="AD83" s="424">
        <f t="shared" si="77"/>
        <v>0</v>
      </c>
      <c r="AE83" s="425">
        <f t="shared" si="78"/>
        <v>0</v>
      </c>
      <c r="AF83" s="426">
        <f t="shared" si="79"/>
        <v>0</v>
      </c>
      <c r="AG83" s="424">
        <f t="shared" si="80"/>
        <v>0</v>
      </c>
      <c r="AH83" s="426">
        <f t="shared" si="81"/>
        <v>0</v>
      </c>
      <c r="AI83" s="426">
        <f t="shared" si="82"/>
        <v>0</v>
      </c>
      <c r="AJ83" s="423">
        <f t="shared" si="83"/>
        <v>0</v>
      </c>
      <c r="AK83" s="427">
        <f t="shared" si="84"/>
        <v>0</v>
      </c>
      <c r="AL83" s="428">
        <f t="shared" si="85"/>
        <v>0</v>
      </c>
      <c r="AM83" s="428">
        <f t="shared" si="86"/>
        <v>0</v>
      </c>
      <c r="AN83" s="429">
        <f t="shared" si="87"/>
        <v>0</v>
      </c>
      <c r="AO83" s="430"/>
      <c r="AP83" s="521"/>
      <c r="AQ83" s="521"/>
      <c r="AR83" s="527"/>
      <c r="AS83" s="521">
        <f t="shared" si="88"/>
        <v>0</v>
      </c>
      <c r="AT83" s="521">
        <f t="shared" si="89"/>
        <v>0</v>
      </c>
      <c r="AU83" s="521">
        <f t="shared" si="90"/>
        <v>0</v>
      </c>
      <c r="AV83" s="521">
        <f t="shared" si="91"/>
        <v>0</v>
      </c>
      <c r="AW83" s="430">
        <f t="shared" si="92"/>
        <v>0</v>
      </c>
      <c r="AX83" s="57">
        <f t="shared" si="95"/>
        <v>0</v>
      </c>
      <c r="AY83" s="578">
        <f t="shared" si="96"/>
        <v>0</v>
      </c>
      <c r="AZ83" s="583"/>
      <c r="BA83" s="580">
        <f t="shared" si="94"/>
        <v>0</v>
      </c>
      <c r="BB83" s="584">
        <f t="shared" si="97"/>
        <v>0</v>
      </c>
      <c r="BC83" s="575"/>
      <c r="BD83" s="333">
        <f t="shared" si="93"/>
        <v>0</v>
      </c>
      <c r="BE83" s="50">
        <v>78</v>
      </c>
    </row>
    <row r="84" spans="1:78" hidden="1" x14ac:dyDescent="0.35">
      <c r="A84" s="247"/>
      <c r="B84" s="92">
        <v>79</v>
      </c>
      <c r="C84" s="95">
        <f>VLOOKUP(B:B,'Start List Kids'!C:F,2,FALSE)</f>
        <v>0</v>
      </c>
      <c r="D84" s="114">
        <f>VLOOKUP(B:B,'Start List Kids'!C:F,4,FALSE)</f>
        <v>0</v>
      </c>
      <c r="E84" s="83"/>
      <c r="F84" s="84"/>
      <c r="G84" s="165"/>
      <c r="H84" s="166"/>
      <c r="I84" s="448"/>
      <c r="J84" s="165"/>
      <c r="K84" s="165"/>
      <c r="L84" s="166"/>
      <c r="M84" s="448"/>
      <c r="N84" s="165"/>
      <c r="O84" s="165"/>
      <c r="P84" s="166"/>
      <c r="Q84" s="52">
        <f t="shared" si="64"/>
        <v>0</v>
      </c>
      <c r="R84" s="53">
        <f t="shared" si="65"/>
        <v>0</v>
      </c>
      <c r="S84" s="53">
        <f t="shared" si="66"/>
        <v>0</v>
      </c>
      <c r="T84" s="54">
        <f t="shared" si="67"/>
        <v>0</v>
      </c>
      <c r="U84" s="55">
        <f t="shared" si="68"/>
        <v>0</v>
      </c>
      <c r="V84" s="53">
        <f t="shared" si="69"/>
        <v>0</v>
      </c>
      <c r="W84" s="53">
        <f t="shared" si="70"/>
        <v>0</v>
      </c>
      <c r="X84" s="56">
        <f t="shared" si="71"/>
        <v>0</v>
      </c>
      <c r="Y84" s="421">
        <f t="shared" si="72"/>
        <v>0</v>
      </c>
      <c r="Z84" s="422">
        <f t="shared" si="73"/>
        <v>0</v>
      </c>
      <c r="AA84" s="423">
        <f t="shared" si="74"/>
        <v>0</v>
      </c>
      <c r="AB84" s="421">
        <f t="shared" si="75"/>
        <v>0</v>
      </c>
      <c r="AC84" s="422">
        <f t="shared" si="76"/>
        <v>0</v>
      </c>
      <c r="AD84" s="424">
        <f t="shared" si="77"/>
        <v>0</v>
      </c>
      <c r="AE84" s="425">
        <f t="shared" si="78"/>
        <v>0</v>
      </c>
      <c r="AF84" s="426">
        <f t="shared" si="79"/>
        <v>0</v>
      </c>
      <c r="AG84" s="424">
        <f t="shared" si="80"/>
        <v>0</v>
      </c>
      <c r="AH84" s="426">
        <f t="shared" si="81"/>
        <v>0</v>
      </c>
      <c r="AI84" s="426">
        <f t="shared" si="82"/>
        <v>0</v>
      </c>
      <c r="AJ84" s="423">
        <f t="shared" si="83"/>
        <v>0</v>
      </c>
      <c r="AK84" s="427">
        <f t="shared" si="84"/>
        <v>0</v>
      </c>
      <c r="AL84" s="428">
        <f t="shared" si="85"/>
        <v>0</v>
      </c>
      <c r="AM84" s="428">
        <f t="shared" si="86"/>
        <v>0</v>
      </c>
      <c r="AN84" s="429">
        <f t="shared" si="87"/>
        <v>0</v>
      </c>
      <c r="AO84" s="430"/>
      <c r="AP84" s="521"/>
      <c r="AQ84" s="521"/>
      <c r="AR84" s="527"/>
      <c r="AS84" s="521">
        <f t="shared" si="88"/>
        <v>0</v>
      </c>
      <c r="AT84" s="521">
        <f t="shared" si="89"/>
        <v>0</v>
      </c>
      <c r="AU84" s="521">
        <f t="shared" si="90"/>
        <v>0</v>
      </c>
      <c r="AV84" s="521">
        <f t="shared" si="91"/>
        <v>0</v>
      </c>
      <c r="AW84" s="430">
        <f t="shared" si="92"/>
        <v>0</v>
      </c>
      <c r="AX84" s="57">
        <f t="shared" si="95"/>
        <v>0</v>
      </c>
      <c r="AY84" s="578">
        <f t="shared" si="96"/>
        <v>0</v>
      </c>
      <c r="AZ84" s="583"/>
      <c r="BA84" s="580">
        <f t="shared" si="94"/>
        <v>0</v>
      </c>
      <c r="BB84" s="584">
        <f t="shared" si="97"/>
        <v>0</v>
      </c>
      <c r="BC84" s="575"/>
      <c r="BD84" s="333">
        <f t="shared" si="93"/>
        <v>0</v>
      </c>
      <c r="BE84" s="50">
        <v>79</v>
      </c>
    </row>
    <row r="85" spans="1:78" hidden="1" x14ac:dyDescent="0.35">
      <c r="A85" s="247"/>
      <c r="B85" s="92">
        <v>80</v>
      </c>
      <c r="C85" s="95">
        <f>VLOOKUP(B:B,'Start List Kids'!C:F,2,FALSE)</f>
        <v>0</v>
      </c>
      <c r="D85" s="114">
        <f>VLOOKUP(B:B,'Start List Kids'!C:F,4,FALSE)</f>
        <v>0</v>
      </c>
      <c r="E85" s="83"/>
      <c r="F85" s="84"/>
      <c r="G85" s="165"/>
      <c r="H85" s="166"/>
      <c r="I85" s="448"/>
      <c r="J85" s="165"/>
      <c r="K85" s="165"/>
      <c r="L85" s="166"/>
      <c r="M85" s="448"/>
      <c r="N85" s="165"/>
      <c r="O85" s="165"/>
      <c r="P85" s="166"/>
      <c r="Q85" s="52">
        <f t="shared" si="64"/>
        <v>0</v>
      </c>
      <c r="R85" s="53">
        <f t="shared" si="65"/>
        <v>0</v>
      </c>
      <c r="S85" s="53">
        <f t="shared" si="66"/>
        <v>0</v>
      </c>
      <c r="T85" s="54">
        <f t="shared" si="67"/>
        <v>0</v>
      </c>
      <c r="U85" s="55">
        <f t="shared" si="68"/>
        <v>0</v>
      </c>
      <c r="V85" s="53">
        <f t="shared" si="69"/>
        <v>0</v>
      </c>
      <c r="W85" s="53">
        <f t="shared" si="70"/>
        <v>0</v>
      </c>
      <c r="X85" s="56">
        <f t="shared" si="71"/>
        <v>0</v>
      </c>
      <c r="Y85" s="421">
        <f t="shared" si="72"/>
        <v>0</v>
      </c>
      <c r="Z85" s="422">
        <f t="shared" si="73"/>
        <v>0</v>
      </c>
      <c r="AA85" s="423">
        <f t="shared" si="74"/>
        <v>0</v>
      </c>
      <c r="AB85" s="421">
        <f t="shared" si="75"/>
        <v>0</v>
      </c>
      <c r="AC85" s="422">
        <f t="shared" si="76"/>
        <v>0</v>
      </c>
      <c r="AD85" s="424">
        <f t="shared" si="77"/>
        <v>0</v>
      </c>
      <c r="AE85" s="425">
        <f t="shared" si="78"/>
        <v>0</v>
      </c>
      <c r="AF85" s="426">
        <f t="shared" si="79"/>
        <v>0</v>
      </c>
      <c r="AG85" s="424">
        <f t="shared" si="80"/>
        <v>0</v>
      </c>
      <c r="AH85" s="426">
        <f t="shared" si="81"/>
        <v>0</v>
      </c>
      <c r="AI85" s="426">
        <f t="shared" si="82"/>
        <v>0</v>
      </c>
      <c r="AJ85" s="423">
        <f t="shared" si="83"/>
        <v>0</v>
      </c>
      <c r="AK85" s="427">
        <f t="shared" si="84"/>
        <v>0</v>
      </c>
      <c r="AL85" s="428">
        <f t="shared" si="85"/>
        <v>0</v>
      </c>
      <c r="AM85" s="428">
        <f t="shared" si="86"/>
        <v>0</v>
      </c>
      <c r="AN85" s="429">
        <f t="shared" si="87"/>
        <v>0</v>
      </c>
      <c r="AO85" s="430"/>
      <c r="AP85" s="521"/>
      <c r="AQ85" s="521"/>
      <c r="AR85" s="527"/>
      <c r="AS85" s="521">
        <f t="shared" si="88"/>
        <v>0</v>
      </c>
      <c r="AT85" s="521">
        <f t="shared" si="89"/>
        <v>0</v>
      </c>
      <c r="AU85" s="521">
        <f t="shared" si="90"/>
        <v>0</v>
      </c>
      <c r="AV85" s="521">
        <f t="shared" si="91"/>
        <v>0</v>
      </c>
      <c r="AW85" s="430">
        <f t="shared" si="92"/>
        <v>0</v>
      </c>
      <c r="AX85" s="57">
        <f t="shared" si="95"/>
        <v>0</v>
      </c>
      <c r="AY85" s="578">
        <f t="shared" si="96"/>
        <v>0</v>
      </c>
      <c r="AZ85" s="583"/>
      <c r="BA85" s="580">
        <f t="shared" si="94"/>
        <v>0</v>
      </c>
      <c r="BB85" s="584">
        <f t="shared" si="97"/>
        <v>0</v>
      </c>
      <c r="BC85" s="575"/>
      <c r="BD85" s="333">
        <f t="shared" si="93"/>
        <v>0</v>
      </c>
      <c r="BE85" s="50">
        <v>80</v>
      </c>
    </row>
    <row r="86" spans="1:78" hidden="1" x14ac:dyDescent="0.35">
      <c r="A86" s="247"/>
      <c r="B86" s="92">
        <v>81</v>
      </c>
      <c r="C86" s="95">
        <f>VLOOKUP(B:B,'Start List Kids'!C:F,2,FALSE)</f>
        <v>0</v>
      </c>
      <c r="D86" s="114">
        <f>VLOOKUP(B:B,'Start List Kids'!C:F,4,FALSE)</f>
        <v>0</v>
      </c>
      <c r="E86" s="83"/>
      <c r="F86" s="84"/>
      <c r="G86" s="165"/>
      <c r="H86" s="166"/>
      <c r="I86" s="448"/>
      <c r="J86" s="165"/>
      <c r="K86" s="165"/>
      <c r="L86" s="166"/>
      <c r="M86" s="448"/>
      <c r="N86" s="165"/>
      <c r="O86" s="165"/>
      <c r="P86" s="166"/>
      <c r="Q86" s="52">
        <f t="shared" si="64"/>
        <v>0</v>
      </c>
      <c r="R86" s="53">
        <f t="shared" si="65"/>
        <v>0</v>
      </c>
      <c r="S86" s="53">
        <f t="shared" si="66"/>
        <v>0</v>
      </c>
      <c r="T86" s="54">
        <f t="shared" si="67"/>
        <v>0</v>
      </c>
      <c r="U86" s="55">
        <f t="shared" si="68"/>
        <v>0</v>
      </c>
      <c r="V86" s="53">
        <f t="shared" si="69"/>
        <v>0</v>
      </c>
      <c r="W86" s="53">
        <f t="shared" si="70"/>
        <v>0</v>
      </c>
      <c r="X86" s="56">
        <f t="shared" si="71"/>
        <v>0</v>
      </c>
      <c r="Y86" s="421">
        <f t="shared" si="72"/>
        <v>0</v>
      </c>
      <c r="Z86" s="422">
        <f t="shared" si="73"/>
        <v>0</v>
      </c>
      <c r="AA86" s="423">
        <f t="shared" si="74"/>
        <v>0</v>
      </c>
      <c r="AB86" s="421">
        <f t="shared" si="75"/>
        <v>0</v>
      </c>
      <c r="AC86" s="422">
        <f t="shared" si="76"/>
        <v>0</v>
      </c>
      <c r="AD86" s="424">
        <f t="shared" si="77"/>
        <v>0</v>
      </c>
      <c r="AE86" s="425">
        <f t="shared" si="78"/>
        <v>0</v>
      </c>
      <c r="AF86" s="426">
        <f t="shared" si="79"/>
        <v>0</v>
      </c>
      <c r="AG86" s="424">
        <f t="shared" si="80"/>
        <v>0</v>
      </c>
      <c r="AH86" s="426">
        <f t="shared" si="81"/>
        <v>0</v>
      </c>
      <c r="AI86" s="426">
        <f t="shared" si="82"/>
        <v>0</v>
      </c>
      <c r="AJ86" s="423">
        <f t="shared" si="83"/>
        <v>0</v>
      </c>
      <c r="AK86" s="427">
        <f t="shared" si="84"/>
        <v>0</v>
      </c>
      <c r="AL86" s="428">
        <f t="shared" si="85"/>
        <v>0</v>
      </c>
      <c r="AM86" s="428">
        <f t="shared" si="86"/>
        <v>0</v>
      </c>
      <c r="AN86" s="429">
        <f t="shared" si="87"/>
        <v>0</v>
      </c>
      <c r="AO86" s="430"/>
      <c r="AP86" s="521"/>
      <c r="AQ86" s="521"/>
      <c r="AR86" s="527"/>
      <c r="AS86" s="521">
        <f t="shared" si="88"/>
        <v>0</v>
      </c>
      <c r="AT86" s="521">
        <f t="shared" si="89"/>
        <v>0</v>
      </c>
      <c r="AU86" s="521">
        <f t="shared" si="90"/>
        <v>0</v>
      </c>
      <c r="AV86" s="521">
        <f t="shared" si="91"/>
        <v>0</v>
      </c>
      <c r="AW86" s="430">
        <f t="shared" si="92"/>
        <v>0</v>
      </c>
      <c r="AX86" s="57">
        <f t="shared" si="95"/>
        <v>0</v>
      </c>
      <c r="AY86" s="578">
        <f t="shared" si="96"/>
        <v>0</v>
      </c>
      <c r="AZ86" s="583"/>
      <c r="BA86" s="580">
        <f t="shared" si="94"/>
        <v>0</v>
      </c>
      <c r="BB86" s="584">
        <f t="shared" si="97"/>
        <v>0</v>
      </c>
      <c r="BC86" s="575"/>
      <c r="BD86" s="333">
        <f t="shared" si="93"/>
        <v>0</v>
      </c>
      <c r="BE86" s="50">
        <v>81</v>
      </c>
    </row>
    <row r="87" spans="1:78" hidden="1" x14ac:dyDescent="0.35">
      <c r="A87" s="247"/>
      <c r="B87" s="92">
        <v>82</v>
      </c>
      <c r="C87" s="95">
        <f>VLOOKUP(B:B,'Start List Kids'!C:F,2,FALSE)</f>
        <v>0</v>
      </c>
      <c r="D87" s="114">
        <f>VLOOKUP(B:B,'Start List Kids'!C:F,4,FALSE)</f>
        <v>0</v>
      </c>
      <c r="E87" s="83"/>
      <c r="F87" s="84"/>
      <c r="G87" s="165"/>
      <c r="H87" s="166"/>
      <c r="I87" s="448"/>
      <c r="J87" s="165"/>
      <c r="K87" s="165"/>
      <c r="L87" s="166"/>
      <c r="M87" s="448"/>
      <c r="N87" s="165"/>
      <c r="O87" s="165"/>
      <c r="P87" s="166"/>
      <c r="Q87" s="52">
        <f t="shared" si="64"/>
        <v>0</v>
      </c>
      <c r="R87" s="53">
        <f t="shared" si="65"/>
        <v>0</v>
      </c>
      <c r="S87" s="53">
        <f t="shared" si="66"/>
        <v>0</v>
      </c>
      <c r="T87" s="54">
        <f t="shared" si="67"/>
        <v>0</v>
      </c>
      <c r="U87" s="55">
        <f t="shared" si="68"/>
        <v>0</v>
      </c>
      <c r="V87" s="53">
        <f t="shared" si="69"/>
        <v>0</v>
      </c>
      <c r="W87" s="53">
        <f t="shared" si="70"/>
        <v>0</v>
      </c>
      <c r="X87" s="56">
        <f t="shared" si="71"/>
        <v>0</v>
      </c>
      <c r="Y87" s="421">
        <f t="shared" si="72"/>
        <v>0</v>
      </c>
      <c r="Z87" s="422">
        <f t="shared" si="73"/>
        <v>0</v>
      </c>
      <c r="AA87" s="423">
        <f t="shared" si="74"/>
        <v>0</v>
      </c>
      <c r="AB87" s="421">
        <f t="shared" si="75"/>
        <v>0</v>
      </c>
      <c r="AC87" s="422">
        <f t="shared" si="76"/>
        <v>0</v>
      </c>
      <c r="AD87" s="424">
        <f t="shared" si="77"/>
        <v>0</v>
      </c>
      <c r="AE87" s="425">
        <f t="shared" si="78"/>
        <v>0</v>
      </c>
      <c r="AF87" s="426">
        <f t="shared" si="79"/>
        <v>0</v>
      </c>
      <c r="AG87" s="424">
        <f t="shared" si="80"/>
        <v>0</v>
      </c>
      <c r="AH87" s="426">
        <f t="shared" si="81"/>
        <v>0</v>
      </c>
      <c r="AI87" s="426">
        <f t="shared" si="82"/>
        <v>0</v>
      </c>
      <c r="AJ87" s="423">
        <f t="shared" si="83"/>
        <v>0</v>
      </c>
      <c r="AK87" s="427">
        <f t="shared" si="84"/>
        <v>0</v>
      </c>
      <c r="AL87" s="428">
        <f t="shared" si="85"/>
        <v>0</v>
      </c>
      <c r="AM87" s="428">
        <f t="shared" si="86"/>
        <v>0</v>
      </c>
      <c r="AN87" s="429">
        <f t="shared" si="87"/>
        <v>0</v>
      </c>
      <c r="AO87" s="430"/>
      <c r="AP87" s="521"/>
      <c r="AQ87" s="521"/>
      <c r="AR87" s="527"/>
      <c r="AS87" s="521">
        <f t="shared" si="88"/>
        <v>0</v>
      </c>
      <c r="AT87" s="521">
        <f t="shared" si="89"/>
        <v>0</v>
      </c>
      <c r="AU87" s="521">
        <f t="shared" si="90"/>
        <v>0</v>
      </c>
      <c r="AV87" s="521">
        <f t="shared" si="91"/>
        <v>0</v>
      </c>
      <c r="AW87" s="430">
        <f t="shared" si="92"/>
        <v>0</v>
      </c>
      <c r="AX87" s="57">
        <f t="shared" si="95"/>
        <v>0</v>
      </c>
      <c r="AY87" s="578">
        <f t="shared" si="96"/>
        <v>0</v>
      </c>
      <c r="AZ87" s="583"/>
      <c r="BA87" s="580">
        <f t="shared" si="94"/>
        <v>0</v>
      </c>
      <c r="BB87" s="584">
        <f t="shared" si="97"/>
        <v>0</v>
      </c>
      <c r="BC87" s="575"/>
      <c r="BD87" s="333">
        <f t="shared" si="93"/>
        <v>0</v>
      </c>
      <c r="BE87" s="50">
        <v>82</v>
      </c>
    </row>
    <row r="88" spans="1:78" s="58" customFormat="1" ht="18.75" hidden="1" customHeight="1" thickBot="1" x14ac:dyDescent="0.4">
      <c r="A88" s="247"/>
      <c r="B88" s="92">
        <v>83</v>
      </c>
      <c r="C88" s="95">
        <f>VLOOKUP(B:B,'Start List Kids'!C:F,2,FALSE)</f>
        <v>0</v>
      </c>
      <c r="D88" s="114">
        <f>VLOOKUP(B:B,'Start List Kids'!C:F,4,FALSE)</f>
        <v>0</v>
      </c>
      <c r="E88" s="83"/>
      <c r="F88" s="84"/>
      <c r="G88" s="165"/>
      <c r="H88" s="166"/>
      <c r="I88" s="448"/>
      <c r="J88" s="165"/>
      <c r="K88" s="165"/>
      <c r="L88" s="166"/>
      <c r="M88" s="448"/>
      <c r="N88" s="165"/>
      <c r="O88" s="165"/>
      <c r="P88" s="166"/>
      <c r="Q88" s="52">
        <f t="shared" si="64"/>
        <v>0</v>
      </c>
      <c r="R88" s="53">
        <f t="shared" si="65"/>
        <v>0</v>
      </c>
      <c r="S88" s="53">
        <f t="shared" si="66"/>
        <v>0</v>
      </c>
      <c r="T88" s="54">
        <f t="shared" si="67"/>
        <v>0</v>
      </c>
      <c r="U88" s="55">
        <f t="shared" si="68"/>
        <v>0</v>
      </c>
      <c r="V88" s="53">
        <f t="shared" si="69"/>
        <v>0</v>
      </c>
      <c r="W88" s="53">
        <f t="shared" si="70"/>
        <v>0</v>
      </c>
      <c r="X88" s="56">
        <f t="shared" si="71"/>
        <v>0</v>
      </c>
      <c r="Y88" s="421">
        <f t="shared" si="72"/>
        <v>0</v>
      </c>
      <c r="Z88" s="422">
        <f t="shared" si="73"/>
        <v>0</v>
      </c>
      <c r="AA88" s="423">
        <f t="shared" si="74"/>
        <v>0</v>
      </c>
      <c r="AB88" s="421">
        <f t="shared" si="75"/>
        <v>0</v>
      </c>
      <c r="AC88" s="422">
        <f t="shared" si="76"/>
        <v>0</v>
      </c>
      <c r="AD88" s="424">
        <f t="shared" si="77"/>
        <v>0</v>
      </c>
      <c r="AE88" s="425">
        <f t="shared" si="78"/>
        <v>0</v>
      </c>
      <c r="AF88" s="426">
        <f t="shared" si="79"/>
        <v>0</v>
      </c>
      <c r="AG88" s="424">
        <f t="shared" si="80"/>
        <v>0</v>
      </c>
      <c r="AH88" s="426">
        <f t="shared" si="81"/>
        <v>0</v>
      </c>
      <c r="AI88" s="426">
        <f t="shared" si="82"/>
        <v>0</v>
      </c>
      <c r="AJ88" s="423">
        <f t="shared" si="83"/>
        <v>0</v>
      </c>
      <c r="AK88" s="427">
        <f t="shared" si="84"/>
        <v>0</v>
      </c>
      <c r="AL88" s="428">
        <f t="shared" si="85"/>
        <v>0</v>
      </c>
      <c r="AM88" s="428">
        <f t="shared" si="86"/>
        <v>0</v>
      </c>
      <c r="AN88" s="429">
        <f t="shared" si="87"/>
        <v>0</v>
      </c>
      <c r="AO88" s="430"/>
      <c r="AP88" s="521"/>
      <c r="AQ88" s="521"/>
      <c r="AR88" s="527"/>
      <c r="AS88" s="521">
        <f t="shared" si="88"/>
        <v>0</v>
      </c>
      <c r="AT88" s="521">
        <f t="shared" si="89"/>
        <v>0</v>
      </c>
      <c r="AU88" s="521">
        <f t="shared" si="90"/>
        <v>0</v>
      </c>
      <c r="AV88" s="521">
        <f t="shared" si="91"/>
        <v>0</v>
      </c>
      <c r="AW88" s="430">
        <f t="shared" si="92"/>
        <v>0</v>
      </c>
      <c r="AX88" s="57">
        <f t="shared" si="95"/>
        <v>0</v>
      </c>
      <c r="AY88" s="578">
        <f t="shared" si="96"/>
        <v>0</v>
      </c>
      <c r="AZ88" s="583"/>
      <c r="BA88" s="580">
        <f t="shared" si="94"/>
        <v>0</v>
      </c>
      <c r="BB88" s="584">
        <f t="shared" si="97"/>
        <v>0</v>
      </c>
      <c r="BC88" s="575"/>
      <c r="BD88" s="333">
        <f t="shared" si="93"/>
        <v>0</v>
      </c>
      <c r="BE88" s="50">
        <v>83</v>
      </c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</row>
    <row r="89" spans="1:78" hidden="1" x14ac:dyDescent="0.35">
      <c r="A89" s="247"/>
      <c r="B89" s="92">
        <v>84</v>
      </c>
      <c r="C89" s="95">
        <f>VLOOKUP(B:B,'Start List Kids'!C:F,2,FALSE)</f>
        <v>0</v>
      </c>
      <c r="D89" s="114">
        <f>VLOOKUP(B:B,'Start List Kids'!C:F,4,FALSE)</f>
        <v>0</v>
      </c>
      <c r="E89" s="83"/>
      <c r="F89" s="84"/>
      <c r="G89" s="165"/>
      <c r="H89" s="166"/>
      <c r="I89" s="448"/>
      <c r="J89" s="165"/>
      <c r="K89" s="165"/>
      <c r="L89" s="166"/>
      <c r="M89" s="448"/>
      <c r="N89" s="165"/>
      <c r="O89" s="165"/>
      <c r="P89" s="166"/>
      <c r="Q89" s="52">
        <f t="shared" si="64"/>
        <v>0</v>
      </c>
      <c r="R89" s="53">
        <f t="shared" si="65"/>
        <v>0</v>
      </c>
      <c r="S89" s="53">
        <f t="shared" si="66"/>
        <v>0</v>
      </c>
      <c r="T89" s="54">
        <f t="shared" si="67"/>
        <v>0</v>
      </c>
      <c r="U89" s="55">
        <f t="shared" si="68"/>
        <v>0</v>
      </c>
      <c r="V89" s="53">
        <f t="shared" si="69"/>
        <v>0</v>
      </c>
      <c r="W89" s="53">
        <f t="shared" si="70"/>
        <v>0</v>
      </c>
      <c r="X89" s="56">
        <f t="shared" si="71"/>
        <v>0</v>
      </c>
      <c r="Y89" s="421">
        <f t="shared" si="72"/>
        <v>0</v>
      </c>
      <c r="Z89" s="422">
        <f t="shared" si="73"/>
        <v>0</v>
      </c>
      <c r="AA89" s="423">
        <f t="shared" si="74"/>
        <v>0</v>
      </c>
      <c r="AB89" s="421">
        <f t="shared" si="75"/>
        <v>0</v>
      </c>
      <c r="AC89" s="422">
        <f t="shared" si="76"/>
        <v>0</v>
      </c>
      <c r="AD89" s="424">
        <f t="shared" si="77"/>
        <v>0</v>
      </c>
      <c r="AE89" s="425">
        <f t="shared" si="78"/>
        <v>0</v>
      </c>
      <c r="AF89" s="426">
        <f t="shared" si="79"/>
        <v>0</v>
      </c>
      <c r="AG89" s="424">
        <f t="shared" si="80"/>
        <v>0</v>
      </c>
      <c r="AH89" s="426">
        <f t="shared" si="81"/>
        <v>0</v>
      </c>
      <c r="AI89" s="426">
        <f t="shared" si="82"/>
        <v>0</v>
      </c>
      <c r="AJ89" s="423">
        <f t="shared" si="83"/>
        <v>0</v>
      </c>
      <c r="AK89" s="427">
        <f t="shared" si="84"/>
        <v>0</v>
      </c>
      <c r="AL89" s="428">
        <f t="shared" si="85"/>
        <v>0</v>
      </c>
      <c r="AM89" s="428">
        <f t="shared" si="86"/>
        <v>0</v>
      </c>
      <c r="AN89" s="429">
        <f t="shared" si="87"/>
        <v>0</v>
      </c>
      <c r="AO89" s="430"/>
      <c r="AP89" s="521"/>
      <c r="AQ89" s="521"/>
      <c r="AR89" s="527"/>
      <c r="AS89" s="521">
        <f t="shared" si="88"/>
        <v>0</v>
      </c>
      <c r="AT89" s="521">
        <f t="shared" si="89"/>
        <v>0</v>
      </c>
      <c r="AU89" s="521">
        <f t="shared" si="90"/>
        <v>0</v>
      </c>
      <c r="AV89" s="521">
        <f t="shared" si="91"/>
        <v>0</v>
      </c>
      <c r="AW89" s="430">
        <f t="shared" si="92"/>
        <v>0</v>
      </c>
      <c r="AX89" s="57">
        <f t="shared" si="95"/>
        <v>0</v>
      </c>
      <c r="AY89" s="578">
        <f t="shared" si="96"/>
        <v>0</v>
      </c>
      <c r="AZ89" s="583"/>
      <c r="BA89" s="580">
        <f t="shared" si="94"/>
        <v>0</v>
      </c>
      <c r="BB89" s="584">
        <f t="shared" si="97"/>
        <v>0</v>
      </c>
      <c r="BC89" s="575"/>
      <c r="BD89" s="333">
        <f t="shared" si="93"/>
        <v>0</v>
      </c>
      <c r="BE89" s="50">
        <v>84</v>
      </c>
    </row>
    <row r="90" spans="1:78" hidden="1" x14ac:dyDescent="0.35">
      <c r="A90" s="247"/>
      <c r="B90" s="92">
        <v>85</v>
      </c>
      <c r="C90" s="95">
        <f>VLOOKUP(B:B,'Start List Kids'!C:F,2,FALSE)</f>
        <v>0</v>
      </c>
      <c r="D90" s="114">
        <f>VLOOKUP(B:B,'Start List Kids'!C:F,4,FALSE)</f>
        <v>0</v>
      </c>
      <c r="E90" s="83"/>
      <c r="F90" s="84"/>
      <c r="G90" s="165"/>
      <c r="H90" s="166"/>
      <c r="I90" s="448"/>
      <c r="J90" s="165"/>
      <c r="K90" s="165"/>
      <c r="L90" s="166"/>
      <c r="M90" s="448"/>
      <c r="N90" s="165"/>
      <c r="O90" s="165"/>
      <c r="P90" s="166"/>
      <c r="Q90" s="52">
        <f t="shared" si="64"/>
        <v>0</v>
      </c>
      <c r="R90" s="53">
        <f t="shared" si="65"/>
        <v>0</v>
      </c>
      <c r="S90" s="53">
        <f t="shared" si="66"/>
        <v>0</v>
      </c>
      <c r="T90" s="54">
        <f t="shared" si="67"/>
        <v>0</v>
      </c>
      <c r="U90" s="55">
        <f t="shared" si="68"/>
        <v>0</v>
      </c>
      <c r="V90" s="53">
        <f t="shared" si="69"/>
        <v>0</v>
      </c>
      <c r="W90" s="53">
        <f t="shared" si="70"/>
        <v>0</v>
      </c>
      <c r="X90" s="56">
        <f t="shared" si="71"/>
        <v>0</v>
      </c>
      <c r="Y90" s="421">
        <f t="shared" si="72"/>
        <v>0</v>
      </c>
      <c r="Z90" s="422">
        <f t="shared" si="73"/>
        <v>0</v>
      </c>
      <c r="AA90" s="423">
        <f t="shared" si="74"/>
        <v>0</v>
      </c>
      <c r="AB90" s="421">
        <f t="shared" si="75"/>
        <v>0</v>
      </c>
      <c r="AC90" s="422">
        <f t="shared" si="76"/>
        <v>0</v>
      </c>
      <c r="AD90" s="424">
        <f t="shared" si="77"/>
        <v>0</v>
      </c>
      <c r="AE90" s="425">
        <f t="shared" si="78"/>
        <v>0</v>
      </c>
      <c r="AF90" s="426">
        <f t="shared" si="79"/>
        <v>0</v>
      </c>
      <c r="AG90" s="424">
        <f t="shared" si="80"/>
        <v>0</v>
      </c>
      <c r="AH90" s="426">
        <f t="shared" si="81"/>
        <v>0</v>
      </c>
      <c r="AI90" s="426">
        <f t="shared" si="82"/>
        <v>0</v>
      </c>
      <c r="AJ90" s="423">
        <f t="shared" si="83"/>
        <v>0</v>
      </c>
      <c r="AK90" s="427">
        <f t="shared" si="84"/>
        <v>0</v>
      </c>
      <c r="AL90" s="428">
        <f t="shared" si="85"/>
        <v>0</v>
      </c>
      <c r="AM90" s="428">
        <f t="shared" si="86"/>
        <v>0</v>
      </c>
      <c r="AN90" s="429">
        <f t="shared" si="87"/>
        <v>0</v>
      </c>
      <c r="AO90" s="430"/>
      <c r="AP90" s="521"/>
      <c r="AQ90" s="521"/>
      <c r="AR90" s="527"/>
      <c r="AS90" s="521">
        <f t="shared" si="88"/>
        <v>0</v>
      </c>
      <c r="AT90" s="521">
        <f t="shared" si="89"/>
        <v>0</v>
      </c>
      <c r="AU90" s="521">
        <f t="shared" si="90"/>
        <v>0</v>
      </c>
      <c r="AV90" s="521">
        <f t="shared" si="91"/>
        <v>0</v>
      </c>
      <c r="AW90" s="430">
        <f t="shared" si="92"/>
        <v>0</v>
      </c>
      <c r="AX90" s="57">
        <f t="shared" si="95"/>
        <v>0</v>
      </c>
      <c r="AY90" s="578">
        <f t="shared" si="96"/>
        <v>0</v>
      </c>
      <c r="AZ90" s="583"/>
      <c r="BA90" s="580">
        <f t="shared" si="94"/>
        <v>0</v>
      </c>
      <c r="BB90" s="584">
        <f t="shared" si="97"/>
        <v>0</v>
      </c>
      <c r="BC90" s="575"/>
      <c r="BD90" s="333">
        <f t="shared" si="93"/>
        <v>0</v>
      </c>
      <c r="BE90" s="50">
        <v>85</v>
      </c>
    </row>
    <row r="91" spans="1:78" hidden="1" x14ac:dyDescent="0.35">
      <c r="A91" s="247"/>
      <c r="B91" s="92">
        <v>86</v>
      </c>
      <c r="C91" s="95">
        <f>VLOOKUP(B:B,'Start List Kids'!C:F,2,FALSE)</f>
        <v>0</v>
      </c>
      <c r="D91" s="114">
        <f>VLOOKUP(B:B,'Start List Kids'!C:F,4,FALSE)</f>
        <v>0</v>
      </c>
      <c r="E91" s="83"/>
      <c r="F91" s="84"/>
      <c r="G91" s="165"/>
      <c r="H91" s="166"/>
      <c r="I91" s="448"/>
      <c r="J91" s="165"/>
      <c r="K91" s="165"/>
      <c r="L91" s="166"/>
      <c r="M91" s="448"/>
      <c r="N91" s="165"/>
      <c r="O91" s="165"/>
      <c r="P91" s="166"/>
      <c r="Q91" s="52">
        <f t="shared" si="64"/>
        <v>0</v>
      </c>
      <c r="R91" s="53">
        <f t="shared" si="65"/>
        <v>0</v>
      </c>
      <c r="S91" s="53">
        <f t="shared" si="66"/>
        <v>0</v>
      </c>
      <c r="T91" s="54">
        <f t="shared" si="67"/>
        <v>0</v>
      </c>
      <c r="U91" s="55">
        <f t="shared" si="68"/>
        <v>0</v>
      </c>
      <c r="V91" s="53">
        <f t="shared" si="69"/>
        <v>0</v>
      </c>
      <c r="W91" s="53">
        <f t="shared" si="70"/>
        <v>0</v>
      </c>
      <c r="X91" s="56">
        <f t="shared" si="71"/>
        <v>0</v>
      </c>
      <c r="Y91" s="421">
        <f t="shared" si="72"/>
        <v>0</v>
      </c>
      <c r="Z91" s="422">
        <f t="shared" si="73"/>
        <v>0</v>
      </c>
      <c r="AA91" s="423">
        <f t="shared" si="74"/>
        <v>0</v>
      </c>
      <c r="AB91" s="421">
        <f t="shared" si="75"/>
        <v>0</v>
      </c>
      <c r="AC91" s="422">
        <f t="shared" si="76"/>
        <v>0</v>
      </c>
      <c r="AD91" s="424">
        <f t="shared" si="77"/>
        <v>0</v>
      </c>
      <c r="AE91" s="425">
        <f t="shared" si="78"/>
        <v>0</v>
      </c>
      <c r="AF91" s="426">
        <f t="shared" si="79"/>
        <v>0</v>
      </c>
      <c r="AG91" s="424">
        <f t="shared" si="80"/>
        <v>0</v>
      </c>
      <c r="AH91" s="426">
        <f t="shared" si="81"/>
        <v>0</v>
      </c>
      <c r="AI91" s="426">
        <f t="shared" si="82"/>
        <v>0</v>
      </c>
      <c r="AJ91" s="423">
        <f t="shared" si="83"/>
        <v>0</v>
      </c>
      <c r="AK91" s="427">
        <f t="shared" si="84"/>
        <v>0</v>
      </c>
      <c r="AL91" s="428">
        <f t="shared" si="85"/>
        <v>0</v>
      </c>
      <c r="AM91" s="428">
        <f t="shared" si="86"/>
        <v>0</v>
      </c>
      <c r="AN91" s="429">
        <f t="shared" si="87"/>
        <v>0</v>
      </c>
      <c r="AO91" s="430"/>
      <c r="AP91" s="521"/>
      <c r="AQ91" s="521"/>
      <c r="AR91" s="527"/>
      <c r="AS91" s="521">
        <f t="shared" si="88"/>
        <v>0</v>
      </c>
      <c r="AT91" s="521">
        <f t="shared" si="89"/>
        <v>0</v>
      </c>
      <c r="AU91" s="521">
        <f t="shared" si="90"/>
        <v>0</v>
      </c>
      <c r="AV91" s="521">
        <f t="shared" si="91"/>
        <v>0</v>
      </c>
      <c r="AW91" s="430">
        <f t="shared" si="92"/>
        <v>0</v>
      </c>
      <c r="AX91" s="57">
        <f t="shared" si="95"/>
        <v>0</v>
      </c>
      <c r="AY91" s="578">
        <f t="shared" si="96"/>
        <v>0</v>
      </c>
      <c r="AZ91" s="583"/>
      <c r="BA91" s="580">
        <f t="shared" si="94"/>
        <v>0</v>
      </c>
      <c r="BB91" s="584">
        <f t="shared" si="97"/>
        <v>0</v>
      </c>
      <c r="BC91" s="575"/>
      <c r="BD91" s="333">
        <f t="shared" si="93"/>
        <v>0</v>
      </c>
      <c r="BE91" s="50">
        <v>86</v>
      </c>
    </row>
    <row r="92" spans="1:78" hidden="1" x14ac:dyDescent="0.35">
      <c r="A92" s="247"/>
      <c r="B92" s="92">
        <v>87</v>
      </c>
      <c r="C92" s="95">
        <f>VLOOKUP(B:B,'Start List Kids'!C:F,2,FALSE)</f>
        <v>0</v>
      </c>
      <c r="D92" s="114">
        <f>VLOOKUP(B:B,'Start List Kids'!C:F,4,FALSE)</f>
        <v>0</v>
      </c>
      <c r="E92" s="83"/>
      <c r="F92" s="84"/>
      <c r="G92" s="165"/>
      <c r="H92" s="166"/>
      <c r="I92" s="448"/>
      <c r="J92" s="165"/>
      <c r="K92" s="165"/>
      <c r="L92" s="166"/>
      <c r="M92" s="448"/>
      <c r="N92" s="165"/>
      <c r="O92" s="165"/>
      <c r="P92" s="166"/>
      <c r="Q92" s="52">
        <f t="shared" si="64"/>
        <v>0</v>
      </c>
      <c r="R92" s="53">
        <f t="shared" si="65"/>
        <v>0</v>
      </c>
      <c r="S92" s="53">
        <f t="shared" si="66"/>
        <v>0</v>
      </c>
      <c r="T92" s="54">
        <f t="shared" si="67"/>
        <v>0</v>
      </c>
      <c r="U92" s="55">
        <f t="shared" si="68"/>
        <v>0</v>
      </c>
      <c r="V92" s="53">
        <f t="shared" si="69"/>
        <v>0</v>
      </c>
      <c r="W92" s="53">
        <f t="shared" si="70"/>
        <v>0</v>
      </c>
      <c r="X92" s="56">
        <f t="shared" si="71"/>
        <v>0</v>
      </c>
      <c r="Y92" s="421">
        <f t="shared" si="72"/>
        <v>0</v>
      </c>
      <c r="Z92" s="422">
        <f t="shared" si="73"/>
        <v>0</v>
      </c>
      <c r="AA92" s="423">
        <f t="shared" si="74"/>
        <v>0</v>
      </c>
      <c r="AB92" s="421">
        <f t="shared" si="75"/>
        <v>0</v>
      </c>
      <c r="AC92" s="422">
        <f t="shared" si="76"/>
        <v>0</v>
      </c>
      <c r="AD92" s="424">
        <f t="shared" si="77"/>
        <v>0</v>
      </c>
      <c r="AE92" s="425">
        <f t="shared" si="78"/>
        <v>0</v>
      </c>
      <c r="AF92" s="426">
        <f t="shared" si="79"/>
        <v>0</v>
      </c>
      <c r="AG92" s="424">
        <f t="shared" si="80"/>
        <v>0</v>
      </c>
      <c r="AH92" s="426">
        <f t="shared" si="81"/>
        <v>0</v>
      </c>
      <c r="AI92" s="426">
        <f t="shared" si="82"/>
        <v>0</v>
      </c>
      <c r="AJ92" s="423">
        <f t="shared" si="83"/>
        <v>0</v>
      </c>
      <c r="AK92" s="427">
        <f t="shared" si="84"/>
        <v>0</v>
      </c>
      <c r="AL92" s="428">
        <f t="shared" si="85"/>
        <v>0</v>
      </c>
      <c r="AM92" s="428">
        <f t="shared" si="86"/>
        <v>0</v>
      </c>
      <c r="AN92" s="429">
        <f t="shared" si="87"/>
        <v>0</v>
      </c>
      <c r="AO92" s="430"/>
      <c r="AP92" s="521"/>
      <c r="AQ92" s="521"/>
      <c r="AR92" s="527"/>
      <c r="AS92" s="521">
        <f t="shared" si="88"/>
        <v>0</v>
      </c>
      <c r="AT92" s="521">
        <f t="shared" si="89"/>
        <v>0</v>
      </c>
      <c r="AU92" s="521">
        <f t="shared" si="90"/>
        <v>0</v>
      </c>
      <c r="AV92" s="521">
        <f t="shared" si="91"/>
        <v>0</v>
      </c>
      <c r="AW92" s="430">
        <f t="shared" si="92"/>
        <v>0</v>
      </c>
      <c r="AX92" s="57">
        <f t="shared" si="95"/>
        <v>0</v>
      </c>
      <c r="AY92" s="578">
        <f t="shared" si="96"/>
        <v>0</v>
      </c>
      <c r="AZ92" s="583"/>
      <c r="BA92" s="580">
        <f t="shared" si="94"/>
        <v>0</v>
      </c>
      <c r="BB92" s="584">
        <f t="shared" si="97"/>
        <v>0</v>
      </c>
      <c r="BC92" s="575"/>
      <c r="BD92" s="333">
        <f t="shared" si="93"/>
        <v>0</v>
      </c>
      <c r="BE92" s="50">
        <v>87</v>
      </c>
    </row>
    <row r="93" spans="1:78" hidden="1" x14ac:dyDescent="0.35">
      <c r="A93" s="247"/>
      <c r="B93" s="92">
        <v>88</v>
      </c>
      <c r="C93" s="95">
        <f>VLOOKUP(B:B,'Start List Kids'!C:F,2,FALSE)</f>
        <v>0</v>
      </c>
      <c r="D93" s="114">
        <f>VLOOKUP(B:B,'Start List Kids'!C:F,4,FALSE)</f>
        <v>0</v>
      </c>
      <c r="E93" s="83"/>
      <c r="F93" s="84"/>
      <c r="G93" s="165"/>
      <c r="H93" s="166"/>
      <c r="I93" s="448"/>
      <c r="J93" s="165"/>
      <c r="K93" s="165"/>
      <c r="L93" s="166"/>
      <c r="M93" s="448"/>
      <c r="N93" s="165"/>
      <c r="O93" s="165"/>
      <c r="P93" s="166"/>
      <c r="Q93" s="52">
        <f t="shared" si="64"/>
        <v>0</v>
      </c>
      <c r="R93" s="53">
        <f t="shared" si="65"/>
        <v>0</v>
      </c>
      <c r="S93" s="53">
        <f t="shared" si="66"/>
        <v>0</v>
      </c>
      <c r="T93" s="54">
        <f t="shared" si="67"/>
        <v>0</v>
      </c>
      <c r="U93" s="55">
        <f t="shared" si="68"/>
        <v>0</v>
      </c>
      <c r="V93" s="53">
        <f t="shared" si="69"/>
        <v>0</v>
      </c>
      <c r="W93" s="53">
        <f t="shared" si="70"/>
        <v>0</v>
      </c>
      <c r="X93" s="56">
        <f t="shared" si="71"/>
        <v>0</v>
      </c>
      <c r="Y93" s="421">
        <f t="shared" si="72"/>
        <v>0</v>
      </c>
      <c r="Z93" s="422">
        <f t="shared" si="73"/>
        <v>0</v>
      </c>
      <c r="AA93" s="423">
        <f t="shared" si="74"/>
        <v>0</v>
      </c>
      <c r="AB93" s="421">
        <f t="shared" si="75"/>
        <v>0</v>
      </c>
      <c r="AC93" s="422">
        <f t="shared" si="76"/>
        <v>0</v>
      </c>
      <c r="AD93" s="424">
        <f t="shared" si="77"/>
        <v>0</v>
      </c>
      <c r="AE93" s="425">
        <f t="shared" si="78"/>
        <v>0</v>
      </c>
      <c r="AF93" s="426">
        <f t="shared" si="79"/>
        <v>0</v>
      </c>
      <c r="AG93" s="424">
        <f t="shared" si="80"/>
        <v>0</v>
      </c>
      <c r="AH93" s="426">
        <f t="shared" si="81"/>
        <v>0</v>
      </c>
      <c r="AI93" s="426">
        <f t="shared" si="82"/>
        <v>0</v>
      </c>
      <c r="AJ93" s="423">
        <f t="shared" si="83"/>
        <v>0</v>
      </c>
      <c r="AK93" s="427">
        <f t="shared" si="84"/>
        <v>0</v>
      </c>
      <c r="AL93" s="428">
        <f t="shared" si="85"/>
        <v>0</v>
      </c>
      <c r="AM93" s="428">
        <f t="shared" si="86"/>
        <v>0</v>
      </c>
      <c r="AN93" s="429">
        <f t="shared" si="87"/>
        <v>0</v>
      </c>
      <c r="AO93" s="430"/>
      <c r="AP93" s="521"/>
      <c r="AQ93" s="521"/>
      <c r="AR93" s="527"/>
      <c r="AS93" s="521">
        <f t="shared" si="88"/>
        <v>0</v>
      </c>
      <c r="AT93" s="521">
        <f t="shared" si="89"/>
        <v>0</v>
      </c>
      <c r="AU93" s="521">
        <f t="shared" si="90"/>
        <v>0</v>
      </c>
      <c r="AV93" s="521">
        <f t="shared" si="91"/>
        <v>0</v>
      </c>
      <c r="AW93" s="430">
        <f t="shared" si="92"/>
        <v>0</v>
      </c>
      <c r="AX93" s="57">
        <f t="shared" si="95"/>
        <v>0</v>
      </c>
      <c r="AY93" s="578">
        <f t="shared" si="96"/>
        <v>0</v>
      </c>
      <c r="AZ93" s="583"/>
      <c r="BA93" s="580">
        <f t="shared" si="94"/>
        <v>0</v>
      </c>
      <c r="BB93" s="584">
        <f t="shared" si="97"/>
        <v>0</v>
      </c>
      <c r="BC93" s="575"/>
      <c r="BD93" s="333">
        <f t="shared" si="93"/>
        <v>0</v>
      </c>
      <c r="BE93" s="50">
        <v>88</v>
      </c>
    </row>
    <row r="94" spans="1:78" hidden="1" x14ac:dyDescent="0.35">
      <c r="A94" s="247"/>
      <c r="B94" s="92">
        <v>89</v>
      </c>
      <c r="C94" s="95">
        <f>VLOOKUP(B:B,'Start List Kids'!C:F,2,FALSE)</f>
        <v>0</v>
      </c>
      <c r="D94" s="114">
        <f>VLOOKUP(B:B,'Start List Kids'!C:F,4,FALSE)</f>
        <v>0</v>
      </c>
      <c r="E94" s="83"/>
      <c r="F94" s="84"/>
      <c r="G94" s="165"/>
      <c r="H94" s="166"/>
      <c r="I94" s="448"/>
      <c r="J94" s="165"/>
      <c r="K94" s="165"/>
      <c r="L94" s="166"/>
      <c r="M94" s="448"/>
      <c r="N94" s="165"/>
      <c r="O94" s="165"/>
      <c r="P94" s="166"/>
      <c r="Q94" s="52">
        <f t="shared" si="64"/>
        <v>0</v>
      </c>
      <c r="R94" s="53">
        <f t="shared" si="65"/>
        <v>0</v>
      </c>
      <c r="S94" s="53">
        <f t="shared" si="66"/>
        <v>0</v>
      </c>
      <c r="T94" s="54">
        <f t="shared" si="67"/>
        <v>0</v>
      </c>
      <c r="U94" s="55">
        <f t="shared" si="68"/>
        <v>0</v>
      </c>
      <c r="V94" s="53">
        <f t="shared" si="69"/>
        <v>0</v>
      </c>
      <c r="W94" s="53">
        <f t="shared" si="70"/>
        <v>0</v>
      </c>
      <c r="X94" s="56">
        <f t="shared" si="71"/>
        <v>0</v>
      </c>
      <c r="Y94" s="421">
        <f t="shared" si="72"/>
        <v>0</v>
      </c>
      <c r="Z94" s="422">
        <f t="shared" si="73"/>
        <v>0</v>
      </c>
      <c r="AA94" s="423">
        <f t="shared" si="74"/>
        <v>0</v>
      </c>
      <c r="AB94" s="421">
        <f t="shared" si="75"/>
        <v>0</v>
      </c>
      <c r="AC94" s="422">
        <f t="shared" si="76"/>
        <v>0</v>
      </c>
      <c r="AD94" s="424">
        <f t="shared" si="77"/>
        <v>0</v>
      </c>
      <c r="AE94" s="425">
        <f t="shared" si="78"/>
        <v>0</v>
      </c>
      <c r="AF94" s="426">
        <f t="shared" si="79"/>
        <v>0</v>
      </c>
      <c r="AG94" s="424">
        <f t="shared" si="80"/>
        <v>0</v>
      </c>
      <c r="AH94" s="426">
        <f t="shared" si="81"/>
        <v>0</v>
      </c>
      <c r="AI94" s="426">
        <f t="shared" si="82"/>
        <v>0</v>
      </c>
      <c r="AJ94" s="423">
        <f t="shared" si="83"/>
        <v>0</v>
      </c>
      <c r="AK94" s="427">
        <f t="shared" si="84"/>
        <v>0</v>
      </c>
      <c r="AL94" s="428">
        <f t="shared" si="85"/>
        <v>0</v>
      </c>
      <c r="AM94" s="428">
        <f t="shared" si="86"/>
        <v>0</v>
      </c>
      <c r="AN94" s="429">
        <f t="shared" si="87"/>
        <v>0</v>
      </c>
      <c r="AO94" s="430"/>
      <c r="AP94" s="521"/>
      <c r="AQ94" s="521"/>
      <c r="AR94" s="527"/>
      <c r="AS94" s="521">
        <f t="shared" si="88"/>
        <v>0</v>
      </c>
      <c r="AT94" s="521">
        <f t="shared" si="89"/>
        <v>0</v>
      </c>
      <c r="AU94" s="521">
        <f t="shared" si="90"/>
        <v>0</v>
      </c>
      <c r="AV94" s="521">
        <f t="shared" si="91"/>
        <v>0</v>
      </c>
      <c r="AW94" s="430">
        <f t="shared" si="92"/>
        <v>0</v>
      </c>
      <c r="AX94" s="57">
        <f t="shared" si="95"/>
        <v>0</v>
      </c>
      <c r="AY94" s="578">
        <f t="shared" si="96"/>
        <v>0</v>
      </c>
      <c r="AZ94" s="583"/>
      <c r="BA94" s="580">
        <f t="shared" si="94"/>
        <v>0</v>
      </c>
      <c r="BB94" s="584">
        <f t="shared" si="97"/>
        <v>0</v>
      </c>
      <c r="BC94" s="575"/>
      <c r="BD94" s="333">
        <f t="shared" si="93"/>
        <v>0</v>
      </c>
      <c r="BE94" s="50">
        <v>89</v>
      </c>
    </row>
    <row r="95" spans="1:78" hidden="1" x14ac:dyDescent="0.35">
      <c r="A95" s="247"/>
      <c r="B95" s="92">
        <v>90</v>
      </c>
      <c r="C95" s="95">
        <f>VLOOKUP(B:B,'Start List Kids'!C:F,2,FALSE)</f>
        <v>0</v>
      </c>
      <c r="D95" s="114">
        <f>VLOOKUP(B:B,'Start List Kids'!C:F,4,FALSE)</f>
        <v>0</v>
      </c>
      <c r="E95" s="83"/>
      <c r="F95" s="84"/>
      <c r="G95" s="165"/>
      <c r="H95" s="166"/>
      <c r="I95" s="448"/>
      <c r="J95" s="165"/>
      <c r="K95" s="165"/>
      <c r="L95" s="166"/>
      <c r="M95" s="448"/>
      <c r="N95" s="165"/>
      <c r="O95" s="165"/>
      <c r="P95" s="166"/>
      <c r="Q95" s="52">
        <f t="shared" si="64"/>
        <v>0</v>
      </c>
      <c r="R95" s="53">
        <f t="shared" si="65"/>
        <v>0</v>
      </c>
      <c r="S95" s="53">
        <f t="shared" si="66"/>
        <v>0</v>
      </c>
      <c r="T95" s="54">
        <f t="shared" si="67"/>
        <v>0</v>
      </c>
      <c r="U95" s="55">
        <f t="shared" si="68"/>
        <v>0</v>
      </c>
      <c r="V95" s="53">
        <f t="shared" si="69"/>
        <v>0</v>
      </c>
      <c r="W95" s="53">
        <f t="shared" si="70"/>
        <v>0</v>
      </c>
      <c r="X95" s="56">
        <f t="shared" si="71"/>
        <v>0</v>
      </c>
      <c r="Y95" s="421">
        <f t="shared" si="72"/>
        <v>0</v>
      </c>
      <c r="Z95" s="422">
        <f t="shared" si="73"/>
        <v>0</v>
      </c>
      <c r="AA95" s="423">
        <f t="shared" si="74"/>
        <v>0</v>
      </c>
      <c r="AB95" s="421">
        <f t="shared" si="75"/>
        <v>0</v>
      </c>
      <c r="AC95" s="422">
        <f t="shared" si="76"/>
        <v>0</v>
      </c>
      <c r="AD95" s="424">
        <f t="shared" si="77"/>
        <v>0</v>
      </c>
      <c r="AE95" s="425">
        <f t="shared" si="78"/>
        <v>0</v>
      </c>
      <c r="AF95" s="426">
        <f t="shared" si="79"/>
        <v>0</v>
      </c>
      <c r="AG95" s="424">
        <f t="shared" si="80"/>
        <v>0</v>
      </c>
      <c r="AH95" s="426">
        <f t="shared" si="81"/>
        <v>0</v>
      </c>
      <c r="AI95" s="426">
        <f t="shared" si="82"/>
        <v>0</v>
      </c>
      <c r="AJ95" s="423">
        <f t="shared" si="83"/>
        <v>0</v>
      </c>
      <c r="AK95" s="427">
        <f t="shared" si="84"/>
        <v>0</v>
      </c>
      <c r="AL95" s="428">
        <f t="shared" si="85"/>
        <v>0</v>
      </c>
      <c r="AM95" s="428">
        <f t="shared" si="86"/>
        <v>0</v>
      </c>
      <c r="AN95" s="429">
        <f t="shared" si="87"/>
        <v>0</v>
      </c>
      <c r="AO95" s="430"/>
      <c r="AP95" s="521"/>
      <c r="AQ95" s="521"/>
      <c r="AR95" s="527"/>
      <c r="AS95" s="521">
        <f t="shared" si="88"/>
        <v>0</v>
      </c>
      <c r="AT95" s="521">
        <f t="shared" si="89"/>
        <v>0</v>
      </c>
      <c r="AU95" s="521">
        <f t="shared" si="90"/>
        <v>0</v>
      </c>
      <c r="AV95" s="521">
        <f t="shared" si="91"/>
        <v>0</v>
      </c>
      <c r="AW95" s="430">
        <f t="shared" si="92"/>
        <v>0</v>
      </c>
      <c r="AX95" s="57">
        <f t="shared" si="95"/>
        <v>0</v>
      </c>
      <c r="AY95" s="578">
        <f t="shared" si="96"/>
        <v>0</v>
      </c>
      <c r="AZ95" s="583"/>
      <c r="BA95" s="580">
        <f t="shared" si="94"/>
        <v>0</v>
      </c>
      <c r="BB95" s="584">
        <f t="shared" si="97"/>
        <v>0</v>
      </c>
      <c r="BC95" s="575"/>
      <c r="BD95" s="333">
        <f t="shared" si="93"/>
        <v>0</v>
      </c>
      <c r="BE95" s="50">
        <v>90</v>
      </c>
    </row>
    <row r="96" spans="1:78" hidden="1" x14ac:dyDescent="0.35">
      <c r="A96" s="247"/>
      <c r="B96" s="92">
        <v>91</v>
      </c>
      <c r="C96" s="95">
        <f>VLOOKUP(B:B,'Start List Kids'!C:F,2,FALSE)</f>
        <v>0</v>
      </c>
      <c r="D96" s="114">
        <f>VLOOKUP(B:B,'Start List Kids'!C:F,4,FALSE)</f>
        <v>0</v>
      </c>
      <c r="E96" s="83"/>
      <c r="F96" s="84"/>
      <c r="G96" s="165"/>
      <c r="H96" s="166"/>
      <c r="I96" s="448"/>
      <c r="J96" s="165"/>
      <c r="K96" s="165"/>
      <c r="L96" s="166"/>
      <c r="M96" s="448"/>
      <c r="N96" s="165"/>
      <c r="O96" s="165"/>
      <c r="P96" s="166"/>
      <c r="Q96" s="52">
        <f t="shared" si="64"/>
        <v>0</v>
      </c>
      <c r="R96" s="53">
        <f t="shared" si="65"/>
        <v>0</v>
      </c>
      <c r="S96" s="53">
        <f t="shared" si="66"/>
        <v>0</v>
      </c>
      <c r="T96" s="54">
        <f t="shared" si="67"/>
        <v>0</v>
      </c>
      <c r="U96" s="55">
        <f t="shared" si="68"/>
        <v>0</v>
      </c>
      <c r="V96" s="53">
        <f t="shared" si="69"/>
        <v>0</v>
      </c>
      <c r="W96" s="53">
        <f t="shared" si="70"/>
        <v>0</v>
      </c>
      <c r="X96" s="56">
        <f t="shared" si="71"/>
        <v>0</v>
      </c>
      <c r="Y96" s="421">
        <f t="shared" si="72"/>
        <v>0</v>
      </c>
      <c r="Z96" s="422">
        <f t="shared" si="73"/>
        <v>0</v>
      </c>
      <c r="AA96" s="423">
        <f t="shared" si="74"/>
        <v>0</v>
      </c>
      <c r="AB96" s="421">
        <f t="shared" si="75"/>
        <v>0</v>
      </c>
      <c r="AC96" s="422">
        <f t="shared" si="76"/>
        <v>0</v>
      </c>
      <c r="AD96" s="424">
        <f t="shared" si="77"/>
        <v>0</v>
      </c>
      <c r="AE96" s="425">
        <f t="shared" si="78"/>
        <v>0</v>
      </c>
      <c r="AF96" s="426">
        <f t="shared" si="79"/>
        <v>0</v>
      </c>
      <c r="AG96" s="424">
        <f t="shared" si="80"/>
        <v>0</v>
      </c>
      <c r="AH96" s="426">
        <f t="shared" si="81"/>
        <v>0</v>
      </c>
      <c r="AI96" s="426">
        <f t="shared" si="82"/>
        <v>0</v>
      </c>
      <c r="AJ96" s="423">
        <f t="shared" si="83"/>
        <v>0</v>
      </c>
      <c r="AK96" s="427">
        <f t="shared" si="84"/>
        <v>0</v>
      </c>
      <c r="AL96" s="428">
        <f t="shared" si="85"/>
        <v>0</v>
      </c>
      <c r="AM96" s="428">
        <f t="shared" si="86"/>
        <v>0</v>
      </c>
      <c r="AN96" s="429">
        <f t="shared" si="87"/>
        <v>0</v>
      </c>
      <c r="AO96" s="430"/>
      <c r="AP96" s="521"/>
      <c r="AQ96" s="521"/>
      <c r="AR96" s="527"/>
      <c r="AS96" s="521">
        <f t="shared" si="88"/>
        <v>0</v>
      </c>
      <c r="AT96" s="521">
        <f t="shared" si="89"/>
        <v>0</v>
      </c>
      <c r="AU96" s="521">
        <f t="shared" si="90"/>
        <v>0</v>
      </c>
      <c r="AV96" s="521">
        <f t="shared" si="91"/>
        <v>0</v>
      </c>
      <c r="AW96" s="430">
        <f t="shared" si="92"/>
        <v>0</v>
      </c>
      <c r="AX96" s="57">
        <f t="shared" si="95"/>
        <v>0</v>
      </c>
      <c r="AY96" s="578">
        <f t="shared" si="96"/>
        <v>0</v>
      </c>
      <c r="AZ96" s="583"/>
      <c r="BA96" s="580">
        <f t="shared" si="94"/>
        <v>0</v>
      </c>
      <c r="BB96" s="584">
        <f t="shared" si="97"/>
        <v>0</v>
      </c>
      <c r="BC96" s="575"/>
      <c r="BD96" s="333">
        <f t="shared" si="93"/>
        <v>0</v>
      </c>
      <c r="BE96" s="50">
        <v>91</v>
      </c>
    </row>
    <row r="97" spans="1:57" hidden="1" x14ac:dyDescent="0.35">
      <c r="A97" s="247"/>
      <c r="B97" s="92">
        <v>92</v>
      </c>
      <c r="C97" s="95">
        <f>VLOOKUP(B:B,'Start List Kids'!C:F,2,FALSE)</f>
        <v>0</v>
      </c>
      <c r="D97" s="114">
        <f>VLOOKUP(B:B,'Start List Kids'!C:F,4,FALSE)</f>
        <v>0</v>
      </c>
      <c r="E97" s="83"/>
      <c r="F97" s="84"/>
      <c r="G97" s="165"/>
      <c r="H97" s="166"/>
      <c r="I97" s="448"/>
      <c r="J97" s="165"/>
      <c r="K97" s="165"/>
      <c r="L97" s="166"/>
      <c r="M97" s="448"/>
      <c r="N97" s="165"/>
      <c r="O97" s="165"/>
      <c r="P97" s="166"/>
      <c r="Q97" s="52">
        <f t="shared" si="64"/>
        <v>0</v>
      </c>
      <c r="R97" s="53">
        <f t="shared" si="65"/>
        <v>0</v>
      </c>
      <c r="S97" s="53">
        <f t="shared" si="66"/>
        <v>0</v>
      </c>
      <c r="T97" s="54">
        <f t="shared" si="67"/>
        <v>0</v>
      </c>
      <c r="U97" s="55">
        <f t="shared" si="68"/>
        <v>0</v>
      </c>
      <c r="V97" s="53">
        <f t="shared" si="69"/>
        <v>0</v>
      </c>
      <c r="W97" s="53">
        <f t="shared" si="70"/>
        <v>0</v>
      </c>
      <c r="X97" s="56">
        <f t="shared" si="71"/>
        <v>0</v>
      </c>
      <c r="Y97" s="421">
        <f t="shared" si="72"/>
        <v>0</v>
      </c>
      <c r="Z97" s="422">
        <f t="shared" si="73"/>
        <v>0</v>
      </c>
      <c r="AA97" s="423">
        <f t="shared" si="74"/>
        <v>0</v>
      </c>
      <c r="AB97" s="421">
        <f t="shared" si="75"/>
        <v>0</v>
      </c>
      <c r="AC97" s="422">
        <f t="shared" si="76"/>
        <v>0</v>
      </c>
      <c r="AD97" s="424">
        <f t="shared" si="77"/>
        <v>0</v>
      </c>
      <c r="AE97" s="425">
        <f t="shared" si="78"/>
        <v>0</v>
      </c>
      <c r="AF97" s="426">
        <f t="shared" si="79"/>
        <v>0</v>
      </c>
      <c r="AG97" s="424">
        <f t="shared" si="80"/>
        <v>0</v>
      </c>
      <c r="AH97" s="426">
        <f t="shared" si="81"/>
        <v>0</v>
      </c>
      <c r="AI97" s="426">
        <f t="shared" si="82"/>
        <v>0</v>
      </c>
      <c r="AJ97" s="423">
        <f t="shared" si="83"/>
        <v>0</v>
      </c>
      <c r="AK97" s="427">
        <f t="shared" si="84"/>
        <v>0</v>
      </c>
      <c r="AL97" s="428">
        <f t="shared" si="85"/>
        <v>0</v>
      </c>
      <c r="AM97" s="428">
        <f t="shared" si="86"/>
        <v>0</v>
      </c>
      <c r="AN97" s="429">
        <f t="shared" si="87"/>
        <v>0</v>
      </c>
      <c r="AO97" s="430"/>
      <c r="AP97" s="521"/>
      <c r="AQ97" s="521"/>
      <c r="AR97" s="527"/>
      <c r="AS97" s="521">
        <f t="shared" si="88"/>
        <v>0</v>
      </c>
      <c r="AT97" s="521">
        <f t="shared" si="89"/>
        <v>0</v>
      </c>
      <c r="AU97" s="521">
        <f t="shared" si="90"/>
        <v>0</v>
      </c>
      <c r="AV97" s="521">
        <f t="shared" si="91"/>
        <v>0</v>
      </c>
      <c r="AW97" s="430">
        <f t="shared" si="92"/>
        <v>0</v>
      </c>
      <c r="AX97" s="57">
        <f t="shared" si="95"/>
        <v>0</v>
      </c>
      <c r="AY97" s="578">
        <f t="shared" si="96"/>
        <v>0</v>
      </c>
      <c r="AZ97" s="583"/>
      <c r="BA97" s="580">
        <f t="shared" si="94"/>
        <v>0</v>
      </c>
      <c r="BB97" s="584">
        <f t="shared" si="97"/>
        <v>0</v>
      </c>
      <c r="BC97" s="575"/>
      <c r="BD97" s="333">
        <f t="shared" si="93"/>
        <v>0</v>
      </c>
      <c r="BE97" s="50">
        <v>92</v>
      </c>
    </row>
    <row r="98" spans="1:57" hidden="1" x14ac:dyDescent="0.35">
      <c r="A98" s="247"/>
      <c r="B98" s="92">
        <v>93</v>
      </c>
      <c r="C98" s="95">
        <f>VLOOKUP(B:B,'Start List Kids'!C:F,2,FALSE)</f>
        <v>0</v>
      </c>
      <c r="D98" s="114">
        <f>VLOOKUP(B:B,'Start List Kids'!C:F,4,FALSE)</f>
        <v>0</v>
      </c>
      <c r="E98" s="83"/>
      <c r="F98" s="84"/>
      <c r="G98" s="165"/>
      <c r="H98" s="166"/>
      <c r="I98" s="448"/>
      <c r="J98" s="165"/>
      <c r="K98" s="165"/>
      <c r="L98" s="166"/>
      <c r="M98" s="448"/>
      <c r="N98" s="165"/>
      <c r="O98" s="165"/>
      <c r="P98" s="166"/>
      <c r="Q98" s="52">
        <f t="shared" si="64"/>
        <v>0</v>
      </c>
      <c r="R98" s="53">
        <f t="shared" si="65"/>
        <v>0</v>
      </c>
      <c r="S98" s="53">
        <f t="shared" si="66"/>
        <v>0</v>
      </c>
      <c r="T98" s="54">
        <f t="shared" si="67"/>
        <v>0</v>
      </c>
      <c r="U98" s="55">
        <f t="shared" si="68"/>
        <v>0</v>
      </c>
      <c r="V98" s="53">
        <f t="shared" si="69"/>
        <v>0</v>
      </c>
      <c r="W98" s="53">
        <f t="shared" si="70"/>
        <v>0</v>
      </c>
      <c r="X98" s="56">
        <f t="shared" si="71"/>
        <v>0</v>
      </c>
      <c r="Y98" s="421">
        <f t="shared" si="72"/>
        <v>0</v>
      </c>
      <c r="Z98" s="422">
        <f t="shared" si="73"/>
        <v>0</v>
      </c>
      <c r="AA98" s="423">
        <f t="shared" si="74"/>
        <v>0</v>
      </c>
      <c r="AB98" s="421">
        <f t="shared" si="75"/>
        <v>0</v>
      </c>
      <c r="AC98" s="422">
        <f t="shared" si="76"/>
        <v>0</v>
      </c>
      <c r="AD98" s="424">
        <f t="shared" si="77"/>
        <v>0</v>
      </c>
      <c r="AE98" s="425">
        <f t="shared" si="78"/>
        <v>0</v>
      </c>
      <c r="AF98" s="426">
        <f t="shared" si="79"/>
        <v>0</v>
      </c>
      <c r="AG98" s="424">
        <f t="shared" si="80"/>
        <v>0</v>
      </c>
      <c r="AH98" s="426">
        <f t="shared" si="81"/>
        <v>0</v>
      </c>
      <c r="AI98" s="426">
        <f t="shared" si="82"/>
        <v>0</v>
      </c>
      <c r="AJ98" s="423">
        <f t="shared" si="83"/>
        <v>0</v>
      </c>
      <c r="AK98" s="427">
        <f t="shared" si="84"/>
        <v>0</v>
      </c>
      <c r="AL98" s="428">
        <f t="shared" si="85"/>
        <v>0</v>
      </c>
      <c r="AM98" s="428">
        <f t="shared" si="86"/>
        <v>0</v>
      </c>
      <c r="AN98" s="429">
        <f t="shared" si="87"/>
        <v>0</v>
      </c>
      <c r="AO98" s="430"/>
      <c r="AP98" s="521"/>
      <c r="AQ98" s="521"/>
      <c r="AR98" s="527"/>
      <c r="AS98" s="521">
        <f t="shared" si="88"/>
        <v>0</v>
      </c>
      <c r="AT98" s="521">
        <f t="shared" si="89"/>
        <v>0</v>
      </c>
      <c r="AU98" s="521">
        <f t="shared" si="90"/>
        <v>0</v>
      </c>
      <c r="AV98" s="521">
        <f t="shared" si="91"/>
        <v>0</v>
      </c>
      <c r="AW98" s="430">
        <f t="shared" si="92"/>
        <v>0</v>
      </c>
      <c r="AX98" s="57">
        <f t="shared" si="95"/>
        <v>0</v>
      </c>
      <c r="AY98" s="578">
        <f t="shared" si="96"/>
        <v>0</v>
      </c>
      <c r="AZ98" s="583"/>
      <c r="BA98" s="580">
        <f t="shared" si="94"/>
        <v>0</v>
      </c>
      <c r="BB98" s="584">
        <f t="shared" si="97"/>
        <v>0</v>
      </c>
      <c r="BC98" s="575"/>
      <c r="BD98" s="333">
        <f t="shared" si="93"/>
        <v>0</v>
      </c>
      <c r="BE98" s="50">
        <v>93</v>
      </c>
    </row>
    <row r="99" spans="1:57" hidden="1" x14ac:dyDescent="0.35">
      <c r="A99" s="247"/>
      <c r="B99" s="92">
        <v>94</v>
      </c>
      <c r="C99" s="95">
        <f>VLOOKUP(B:B,'Start List Kids'!C:F,2,FALSE)</f>
        <v>0</v>
      </c>
      <c r="D99" s="114">
        <f>VLOOKUP(B:B,'Start List Kids'!C:F,4,FALSE)</f>
        <v>0</v>
      </c>
      <c r="E99" s="83"/>
      <c r="F99" s="84"/>
      <c r="G99" s="165"/>
      <c r="H99" s="166"/>
      <c r="I99" s="448"/>
      <c r="J99" s="165"/>
      <c r="K99" s="165"/>
      <c r="L99" s="166"/>
      <c r="M99" s="448"/>
      <c r="N99" s="165"/>
      <c r="O99" s="165"/>
      <c r="P99" s="166"/>
      <c r="Q99" s="52">
        <f t="shared" si="64"/>
        <v>0</v>
      </c>
      <c r="R99" s="53">
        <f t="shared" si="65"/>
        <v>0</v>
      </c>
      <c r="S99" s="53">
        <f t="shared" si="66"/>
        <v>0</v>
      </c>
      <c r="T99" s="54">
        <f t="shared" si="67"/>
        <v>0</v>
      </c>
      <c r="U99" s="55">
        <f t="shared" si="68"/>
        <v>0</v>
      </c>
      <c r="V99" s="53">
        <f t="shared" si="69"/>
        <v>0</v>
      </c>
      <c r="W99" s="53">
        <f t="shared" si="70"/>
        <v>0</v>
      </c>
      <c r="X99" s="56">
        <f t="shared" si="71"/>
        <v>0</v>
      </c>
      <c r="Y99" s="421">
        <f t="shared" si="72"/>
        <v>0</v>
      </c>
      <c r="Z99" s="422">
        <f t="shared" si="73"/>
        <v>0</v>
      </c>
      <c r="AA99" s="423">
        <f t="shared" si="74"/>
        <v>0</v>
      </c>
      <c r="AB99" s="421">
        <f t="shared" si="75"/>
        <v>0</v>
      </c>
      <c r="AC99" s="422">
        <f t="shared" si="76"/>
        <v>0</v>
      </c>
      <c r="AD99" s="424">
        <f t="shared" si="77"/>
        <v>0</v>
      </c>
      <c r="AE99" s="425">
        <f t="shared" si="78"/>
        <v>0</v>
      </c>
      <c r="AF99" s="426">
        <f t="shared" si="79"/>
        <v>0</v>
      </c>
      <c r="AG99" s="424">
        <f t="shared" si="80"/>
        <v>0</v>
      </c>
      <c r="AH99" s="426">
        <f t="shared" si="81"/>
        <v>0</v>
      </c>
      <c r="AI99" s="426">
        <f t="shared" si="82"/>
        <v>0</v>
      </c>
      <c r="AJ99" s="423">
        <f t="shared" si="83"/>
        <v>0</v>
      </c>
      <c r="AK99" s="427">
        <f t="shared" si="84"/>
        <v>0</v>
      </c>
      <c r="AL99" s="428">
        <f t="shared" si="85"/>
        <v>0</v>
      </c>
      <c r="AM99" s="428">
        <f t="shared" si="86"/>
        <v>0</v>
      </c>
      <c r="AN99" s="429">
        <f t="shared" si="87"/>
        <v>0</v>
      </c>
      <c r="AO99" s="430"/>
      <c r="AP99" s="521"/>
      <c r="AQ99" s="521"/>
      <c r="AR99" s="527"/>
      <c r="AS99" s="521">
        <f t="shared" si="88"/>
        <v>0</v>
      </c>
      <c r="AT99" s="521">
        <f t="shared" si="89"/>
        <v>0</v>
      </c>
      <c r="AU99" s="521">
        <f t="shared" si="90"/>
        <v>0</v>
      </c>
      <c r="AV99" s="521">
        <f t="shared" si="91"/>
        <v>0</v>
      </c>
      <c r="AW99" s="430">
        <f t="shared" si="92"/>
        <v>0</v>
      </c>
      <c r="AX99" s="57">
        <f t="shared" si="95"/>
        <v>0</v>
      </c>
      <c r="AY99" s="578">
        <f t="shared" si="96"/>
        <v>0</v>
      </c>
      <c r="AZ99" s="583"/>
      <c r="BA99" s="580">
        <f t="shared" si="94"/>
        <v>0</v>
      </c>
      <c r="BB99" s="584">
        <f t="shared" si="97"/>
        <v>0</v>
      </c>
      <c r="BC99" s="575"/>
      <c r="BD99" s="333">
        <f t="shared" si="93"/>
        <v>0</v>
      </c>
      <c r="BE99" s="50">
        <v>94</v>
      </c>
    </row>
    <row r="100" spans="1:57" hidden="1" x14ac:dyDescent="0.35">
      <c r="A100" s="247"/>
      <c r="B100" s="92">
        <v>95</v>
      </c>
      <c r="C100" s="95">
        <f>VLOOKUP(B:B,'Start List Kids'!C:F,2,FALSE)</f>
        <v>0</v>
      </c>
      <c r="D100" s="114">
        <f>VLOOKUP(B:B,'Start List Kids'!C:F,4,FALSE)</f>
        <v>0</v>
      </c>
      <c r="E100" s="83"/>
      <c r="F100" s="84"/>
      <c r="G100" s="165"/>
      <c r="H100" s="166"/>
      <c r="I100" s="448"/>
      <c r="J100" s="165"/>
      <c r="K100" s="165"/>
      <c r="L100" s="166"/>
      <c r="M100" s="448"/>
      <c r="N100" s="165"/>
      <c r="O100" s="165"/>
      <c r="P100" s="166"/>
      <c r="Q100" s="52">
        <f t="shared" si="64"/>
        <v>0</v>
      </c>
      <c r="R100" s="53">
        <f t="shared" si="65"/>
        <v>0</v>
      </c>
      <c r="S100" s="53">
        <f t="shared" si="66"/>
        <v>0</v>
      </c>
      <c r="T100" s="54">
        <f t="shared" si="67"/>
        <v>0</v>
      </c>
      <c r="U100" s="55">
        <f t="shared" si="68"/>
        <v>0</v>
      </c>
      <c r="V100" s="53">
        <f t="shared" si="69"/>
        <v>0</v>
      </c>
      <c r="W100" s="53">
        <f t="shared" si="70"/>
        <v>0</v>
      </c>
      <c r="X100" s="56">
        <f t="shared" si="71"/>
        <v>0</v>
      </c>
      <c r="Y100" s="421">
        <f t="shared" si="72"/>
        <v>0</v>
      </c>
      <c r="Z100" s="422">
        <f t="shared" si="73"/>
        <v>0</v>
      </c>
      <c r="AA100" s="423">
        <f t="shared" si="74"/>
        <v>0</v>
      </c>
      <c r="AB100" s="421">
        <f t="shared" si="75"/>
        <v>0</v>
      </c>
      <c r="AC100" s="422">
        <f t="shared" si="76"/>
        <v>0</v>
      </c>
      <c r="AD100" s="424">
        <f t="shared" si="77"/>
        <v>0</v>
      </c>
      <c r="AE100" s="425">
        <f t="shared" si="78"/>
        <v>0</v>
      </c>
      <c r="AF100" s="426">
        <f t="shared" si="79"/>
        <v>0</v>
      </c>
      <c r="AG100" s="424">
        <f t="shared" si="80"/>
        <v>0</v>
      </c>
      <c r="AH100" s="426">
        <f t="shared" si="81"/>
        <v>0</v>
      </c>
      <c r="AI100" s="426">
        <f t="shared" si="82"/>
        <v>0</v>
      </c>
      <c r="AJ100" s="423">
        <f t="shared" si="83"/>
        <v>0</v>
      </c>
      <c r="AK100" s="427">
        <f t="shared" si="84"/>
        <v>0</v>
      </c>
      <c r="AL100" s="428">
        <f t="shared" si="85"/>
        <v>0</v>
      </c>
      <c r="AM100" s="428">
        <f t="shared" si="86"/>
        <v>0</v>
      </c>
      <c r="AN100" s="429">
        <f t="shared" si="87"/>
        <v>0</v>
      </c>
      <c r="AO100" s="430"/>
      <c r="AP100" s="521"/>
      <c r="AQ100" s="521"/>
      <c r="AR100" s="527"/>
      <c r="AS100" s="521">
        <f t="shared" si="88"/>
        <v>0</v>
      </c>
      <c r="AT100" s="521">
        <f t="shared" si="89"/>
        <v>0</v>
      </c>
      <c r="AU100" s="521">
        <f t="shared" si="90"/>
        <v>0</v>
      </c>
      <c r="AV100" s="521">
        <f t="shared" si="91"/>
        <v>0</v>
      </c>
      <c r="AW100" s="430">
        <f t="shared" si="92"/>
        <v>0</v>
      </c>
      <c r="AX100" s="57">
        <f t="shared" si="95"/>
        <v>0</v>
      </c>
      <c r="AY100" s="578">
        <f t="shared" si="96"/>
        <v>0</v>
      </c>
      <c r="AZ100" s="583"/>
      <c r="BA100" s="580">
        <f t="shared" si="94"/>
        <v>0</v>
      </c>
      <c r="BB100" s="584">
        <f t="shared" si="97"/>
        <v>0</v>
      </c>
      <c r="BC100" s="575"/>
      <c r="BD100" s="333">
        <f t="shared" si="93"/>
        <v>0</v>
      </c>
      <c r="BE100" s="50">
        <v>95</v>
      </c>
    </row>
    <row r="101" spans="1:57" hidden="1" x14ac:dyDescent="0.35">
      <c r="A101" s="247"/>
      <c r="B101" s="92">
        <v>96</v>
      </c>
      <c r="C101" s="95">
        <f>VLOOKUP(B:B,'Start List Kids'!C:F,2,FALSE)</f>
        <v>0</v>
      </c>
      <c r="D101" s="114">
        <f>VLOOKUP(B:B,'Start List Kids'!C:F,4,FALSE)</f>
        <v>0</v>
      </c>
      <c r="E101" s="83"/>
      <c r="F101" s="84"/>
      <c r="G101" s="165"/>
      <c r="H101" s="166"/>
      <c r="I101" s="448"/>
      <c r="J101" s="165"/>
      <c r="K101" s="165"/>
      <c r="L101" s="166"/>
      <c r="M101" s="448"/>
      <c r="N101" s="165"/>
      <c r="O101" s="165"/>
      <c r="P101" s="166"/>
      <c r="Q101" s="52">
        <f t="shared" si="64"/>
        <v>0</v>
      </c>
      <c r="R101" s="53">
        <f t="shared" si="65"/>
        <v>0</v>
      </c>
      <c r="S101" s="53">
        <f t="shared" si="66"/>
        <v>0</v>
      </c>
      <c r="T101" s="54">
        <f t="shared" si="67"/>
        <v>0</v>
      </c>
      <c r="U101" s="55">
        <f t="shared" si="68"/>
        <v>0</v>
      </c>
      <c r="V101" s="53">
        <f t="shared" si="69"/>
        <v>0</v>
      </c>
      <c r="W101" s="53">
        <f t="shared" si="70"/>
        <v>0</v>
      </c>
      <c r="X101" s="56">
        <f t="shared" si="71"/>
        <v>0</v>
      </c>
      <c r="Y101" s="421">
        <f t="shared" si="72"/>
        <v>0</v>
      </c>
      <c r="Z101" s="422">
        <f t="shared" si="73"/>
        <v>0</v>
      </c>
      <c r="AA101" s="423">
        <f t="shared" si="74"/>
        <v>0</v>
      </c>
      <c r="AB101" s="421">
        <f t="shared" si="75"/>
        <v>0</v>
      </c>
      <c r="AC101" s="422">
        <f t="shared" si="76"/>
        <v>0</v>
      </c>
      <c r="AD101" s="424">
        <f t="shared" si="77"/>
        <v>0</v>
      </c>
      <c r="AE101" s="425">
        <f t="shared" si="78"/>
        <v>0</v>
      </c>
      <c r="AF101" s="426">
        <f t="shared" si="79"/>
        <v>0</v>
      </c>
      <c r="AG101" s="424">
        <f t="shared" si="80"/>
        <v>0</v>
      </c>
      <c r="AH101" s="426">
        <f t="shared" si="81"/>
        <v>0</v>
      </c>
      <c r="AI101" s="426">
        <f t="shared" si="82"/>
        <v>0</v>
      </c>
      <c r="AJ101" s="423">
        <f t="shared" si="83"/>
        <v>0</v>
      </c>
      <c r="AK101" s="427">
        <f t="shared" si="84"/>
        <v>0</v>
      </c>
      <c r="AL101" s="428">
        <f t="shared" si="85"/>
        <v>0</v>
      </c>
      <c r="AM101" s="428">
        <f t="shared" si="86"/>
        <v>0</v>
      </c>
      <c r="AN101" s="429">
        <f t="shared" si="87"/>
        <v>0</v>
      </c>
      <c r="AO101" s="430"/>
      <c r="AP101" s="521"/>
      <c r="AQ101" s="521"/>
      <c r="AR101" s="527"/>
      <c r="AS101" s="521">
        <f t="shared" si="88"/>
        <v>0</v>
      </c>
      <c r="AT101" s="521">
        <f t="shared" si="89"/>
        <v>0</v>
      </c>
      <c r="AU101" s="521">
        <f t="shared" si="90"/>
        <v>0</v>
      </c>
      <c r="AV101" s="521">
        <f t="shared" si="91"/>
        <v>0</v>
      </c>
      <c r="AW101" s="430">
        <f t="shared" si="92"/>
        <v>0</v>
      </c>
      <c r="AX101" s="57">
        <f t="shared" si="95"/>
        <v>0</v>
      </c>
      <c r="AY101" s="578">
        <f t="shared" si="96"/>
        <v>0</v>
      </c>
      <c r="AZ101" s="583"/>
      <c r="BA101" s="580">
        <f t="shared" si="94"/>
        <v>0</v>
      </c>
      <c r="BB101" s="584">
        <f t="shared" si="97"/>
        <v>0</v>
      </c>
      <c r="BC101" s="575"/>
      <c r="BD101" s="333">
        <f t="shared" si="93"/>
        <v>0</v>
      </c>
      <c r="BE101" s="50">
        <v>96</v>
      </c>
    </row>
    <row r="102" spans="1:57" hidden="1" x14ac:dyDescent="0.35">
      <c r="A102" s="247"/>
      <c r="B102" s="92">
        <v>97</v>
      </c>
      <c r="C102" s="95">
        <f>VLOOKUP(B:B,'Start List Kids'!C:F,2,FALSE)</f>
        <v>0</v>
      </c>
      <c r="D102" s="114">
        <f>VLOOKUP(B:B,'Start List Kids'!C:F,4,FALSE)</f>
        <v>0</v>
      </c>
      <c r="E102" s="83"/>
      <c r="F102" s="84"/>
      <c r="G102" s="165"/>
      <c r="H102" s="166"/>
      <c r="I102" s="448"/>
      <c r="J102" s="165"/>
      <c r="K102" s="165"/>
      <c r="L102" s="166"/>
      <c r="M102" s="448"/>
      <c r="N102" s="165"/>
      <c r="O102" s="165"/>
      <c r="P102" s="166"/>
      <c r="Q102" s="52">
        <f t="shared" ref="Q102:Q133" si="98">(E102+I102+M102)/3</f>
        <v>0</v>
      </c>
      <c r="R102" s="53">
        <f t="shared" ref="R102:R133" si="99">(F102+J102+N102)/3</f>
        <v>0</v>
      </c>
      <c r="S102" s="53">
        <f t="shared" ref="S102:S133" si="100">(G102+K102+O102)/3</f>
        <v>0</v>
      </c>
      <c r="T102" s="54">
        <f t="shared" ref="T102:T133" si="101">(H102+L102+P102)/3</f>
        <v>0</v>
      </c>
      <c r="U102" s="55">
        <f t="shared" ref="U102:U133" si="102">(E102+I102+M102+Q102)/4</f>
        <v>0</v>
      </c>
      <c r="V102" s="53">
        <f t="shared" ref="V102:V133" si="103">(F102+J102+N102+R102)/4</f>
        <v>0</v>
      </c>
      <c r="W102" s="53">
        <f t="shared" ref="W102:W133" si="104">(G102+K102+O102+S102)/4</f>
        <v>0</v>
      </c>
      <c r="X102" s="56">
        <f t="shared" ref="X102:X133" si="105">(H102+L102+P102+T102)/4</f>
        <v>0</v>
      </c>
      <c r="Y102" s="421">
        <f t="shared" ref="Y102:Y133" si="106">MAX(E102,I102,M102,Q102,U102)</f>
        <v>0</v>
      </c>
      <c r="Z102" s="422">
        <f t="shared" ref="Z102:Z133" si="107">MIN(E102,I102,M102,Q102,U102)</f>
        <v>0</v>
      </c>
      <c r="AA102" s="423">
        <f t="shared" ref="AA102:AA133" si="108">(SUM(E102,I102,M102,Q102,U102)-Y102-Z102)/3</f>
        <v>0</v>
      </c>
      <c r="AB102" s="421">
        <f t="shared" ref="AB102:AB133" si="109">MAX(F102,J102,N102,R102,V102)</f>
        <v>0</v>
      </c>
      <c r="AC102" s="422">
        <f t="shared" ref="AC102:AC133" si="110">MIN(F102,J102,N102,R102,V102)</f>
        <v>0</v>
      </c>
      <c r="AD102" s="424">
        <f t="shared" ref="AD102:AD133" si="111">(SUM(F102,J102,N102,R102,V102)-AB102-AC102)/3</f>
        <v>0</v>
      </c>
      <c r="AE102" s="425">
        <f t="shared" ref="AE102:AE133" si="112">MAX(G102,K102,O102,S102,W102)</f>
        <v>0</v>
      </c>
      <c r="AF102" s="426">
        <f t="shared" ref="AF102:AF133" si="113">MIN(G102,K102,O102,S102,W102)</f>
        <v>0</v>
      </c>
      <c r="AG102" s="424">
        <f t="shared" ref="AG102:AG133" si="114">(SUM(G102,K102,O102,S102,W102)-AE102-AF102)/3</f>
        <v>0</v>
      </c>
      <c r="AH102" s="426">
        <f t="shared" ref="AH102:AH133" si="115">MAX(H102,L102,P102,T102,X102)</f>
        <v>0</v>
      </c>
      <c r="AI102" s="426">
        <f t="shared" ref="AI102:AI133" si="116">MIN(H102,L102,P102,T102,X102)</f>
        <v>0</v>
      </c>
      <c r="AJ102" s="423">
        <f t="shared" ref="AJ102:AJ133" si="117">(SUM(H102,L102,P102,T102,X102)-AH102-AI102)/3</f>
        <v>0</v>
      </c>
      <c r="AK102" s="427">
        <f t="shared" ref="AK102:AK133" si="118">+AA102</f>
        <v>0</v>
      </c>
      <c r="AL102" s="428">
        <f t="shared" ref="AL102:AL133" si="119">+AD102</f>
        <v>0</v>
      </c>
      <c r="AM102" s="428">
        <f t="shared" ref="AM102:AM133" si="120">+AG102</f>
        <v>0</v>
      </c>
      <c r="AN102" s="429">
        <f t="shared" ref="AN102:AN133" si="121">+AJ102</f>
        <v>0</v>
      </c>
      <c r="AO102" s="430"/>
      <c r="AP102" s="521"/>
      <c r="AQ102" s="521"/>
      <c r="AR102" s="527"/>
      <c r="AS102" s="521">
        <f t="shared" ref="AS102:AS133" si="122">AK102-AO102</f>
        <v>0</v>
      </c>
      <c r="AT102" s="521">
        <f t="shared" ref="AT102:AT133" si="123">AL102-AP102</f>
        <v>0</v>
      </c>
      <c r="AU102" s="521">
        <f t="shared" ref="AU102:AU133" si="124">AM102-AQ102</f>
        <v>0</v>
      </c>
      <c r="AV102" s="521">
        <f t="shared" ref="AV102:AV133" si="125">AN102-AR102</f>
        <v>0</v>
      </c>
      <c r="AW102" s="430">
        <f t="shared" ref="AW102:AW133" si="126">AVERAGE(AS102:AV102)</f>
        <v>0</v>
      </c>
      <c r="AX102" s="57">
        <f t="shared" si="95"/>
        <v>0</v>
      </c>
      <c r="AY102" s="578">
        <f t="shared" si="96"/>
        <v>0</v>
      </c>
      <c r="AZ102" s="583"/>
      <c r="BA102" s="580">
        <f t="shared" si="94"/>
        <v>0</v>
      </c>
      <c r="BB102" s="584">
        <f t="shared" si="97"/>
        <v>0</v>
      </c>
      <c r="BC102" s="575"/>
      <c r="BD102" s="333">
        <f t="shared" ref="BD102:BD133" si="127">(AY102-AZ102)/$AY$5-BC102</f>
        <v>0</v>
      </c>
      <c r="BE102" s="50">
        <v>97</v>
      </c>
    </row>
    <row r="103" spans="1:57" hidden="1" x14ac:dyDescent="0.35">
      <c r="A103" s="247"/>
      <c r="B103" s="92">
        <v>98</v>
      </c>
      <c r="C103" s="95">
        <f>VLOOKUP(B:B,'Start List Kids'!C:F,2,FALSE)</f>
        <v>0</v>
      </c>
      <c r="D103" s="114">
        <f>VLOOKUP(B:B,'Start List Kids'!C:F,4,FALSE)</f>
        <v>0</v>
      </c>
      <c r="E103" s="83"/>
      <c r="F103" s="84"/>
      <c r="G103" s="165"/>
      <c r="H103" s="166"/>
      <c r="I103" s="448"/>
      <c r="J103" s="165"/>
      <c r="K103" s="165"/>
      <c r="L103" s="166"/>
      <c r="M103" s="448"/>
      <c r="N103" s="165"/>
      <c r="O103" s="165"/>
      <c r="P103" s="166"/>
      <c r="Q103" s="52">
        <f t="shared" si="98"/>
        <v>0</v>
      </c>
      <c r="R103" s="53">
        <f t="shared" si="99"/>
        <v>0</v>
      </c>
      <c r="S103" s="53">
        <f t="shared" si="100"/>
        <v>0</v>
      </c>
      <c r="T103" s="54">
        <f t="shared" si="101"/>
        <v>0</v>
      </c>
      <c r="U103" s="55">
        <f t="shared" si="102"/>
        <v>0</v>
      </c>
      <c r="V103" s="53">
        <f t="shared" si="103"/>
        <v>0</v>
      </c>
      <c r="W103" s="53">
        <f t="shared" si="104"/>
        <v>0</v>
      </c>
      <c r="X103" s="56">
        <f t="shared" si="105"/>
        <v>0</v>
      </c>
      <c r="Y103" s="421">
        <f t="shared" si="106"/>
        <v>0</v>
      </c>
      <c r="Z103" s="422">
        <f t="shared" si="107"/>
        <v>0</v>
      </c>
      <c r="AA103" s="423">
        <f t="shared" si="108"/>
        <v>0</v>
      </c>
      <c r="AB103" s="421">
        <f t="shared" si="109"/>
        <v>0</v>
      </c>
      <c r="AC103" s="422">
        <f t="shared" si="110"/>
        <v>0</v>
      </c>
      <c r="AD103" s="424">
        <f t="shared" si="111"/>
        <v>0</v>
      </c>
      <c r="AE103" s="425">
        <f t="shared" si="112"/>
        <v>0</v>
      </c>
      <c r="AF103" s="426">
        <f t="shared" si="113"/>
        <v>0</v>
      </c>
      <c r="AG103" s="424">
        <f t="shared" si="114"/>
        <v>0</v>
      </c>
      <c r="AH103" s="426">
        <f t="shared" si="115"/>
        <v>0</v>
      </c>
      <c r="AI103" s="426">
        <f t="shared" si="116"/>
        <v>0</v>
      </c>
      <c r="AJ103" s="423">
        <f t="shared" si="117"/>
        <v>0</v>
      </c>
      <c r="AK103" s="427">
        <f t="shared" si="118"/>
        <v>0</v>
      </c>
      <c r="AL103" s="428">
        <f t="shared" si="119"/>
        <v>0</v>
      </c>
      <c r="AM103" s="428">
        <f t="shared" si="120"/>
        <v>0</v>
      </c>
      <c r="AN103" s="429">
        <f t="shared" si="121"/>
        <v>0</v>
      </c>
      <c r="AO103" s="430"/>
      <c r="AP103" s="521"/>
      <c r="AQ103" s="521"/>
      <c r="AR103" s="527"/>
      <c r="AS103" s="521">
        <f t="shared" si="122"/>
        <v>0</v>
      </c>
      <c r="AT103" s="521">
        <f t="shared" si="123"/>
        <v>0</v>
      </c>
      <c r="AU103" s="521">
        <f t="shared" si="124"/>
        <v>0</v>
      </c>
      <c r="AV103" s="521">
        <f t="shared" si="125"/>
        <v>0</v>
      </c>
      <c r="AW103" s="430">
        <f t="shared" si="126"/>
        <v>0</v>
      </c>
      <c r="AX103" s="57">
        <f t="shared" si="95"/>
        <v>0</v>
      </c>
      <c r="AY103" s="578">
        <f t="shared" si="96"/>
        <v>0</v>
      </c>
      <c r="AZ103" s="583"/>
      <c r="BA103" s="580">
        <f t="shared" si="94"/>
        <v>0</v>
      </c>
      <c r="BB103" s="584">
        <f t="shared" si="97"/>
        <v>0</v>
      </c>
      <c r="BC103" s="575"/>
      <c r="BD103" s="333">
        <f t="shared" si="127"/>
        <v>0</v>
      </c>
      <c r="BE103" s="50">
        <v>98</v>
      </c>
    </row>
    <row r="104" spans="1:57" hidden="1" x14ac:dyDescent="0.35">
      <c r="A104" s="247"/>
      <c r="B104" s="92">
        <v>99</v>
      </c>
      <c r="C104" s="95">
        <f>VLOOKUP(B:B,'Start List Kids'!C:F,2,FALSE)</f>
        <v>0</v>
      </c>
      <c r="D104" s="114">
        <f>VLOOKUP(B:B,'Start List Kids'!C:F,4,FALSE)</f>
        <v>0</v>
      </c>
      <c r="E104" s="83"/>
      <c r="F104" s="84"/>
      <c r="G104" s="165"/>
      <c r="H104" s="166"/>
      <c r="I104" s="448"/>
      <c r="J104" s="165"/>
      <c r="K104" s="165"/>
      <c r="L104" s="166"/>
      <c r="M104" s="448"/>
      <c r="N104" s="165"/>
      <c r="O104" s="165"/>
      <c r="P104" s="166"/>
      <c r="Q104" s="52">
        <f t="shared" si="98"/>
        <v>0</v>
      </c>
      <c r="R104" s="53">
        <f t="shared" si="99"/>
        <v>0</v>
      </c>
      <c r="S104" s="53">
        <f t="shared" si="100"/>
        <v>0</v>
      </c>
      <c r="T104" s="54">
        <f t="shared" si="101"/>
        <v>0</v>
      </c>
      <c r="U104" s="55">
        <f t="shared" si="102"/>
        <v>0</v>
      </c>
      <c r="V104" s="53">
        <f t="shared" si="103"/>
        <v>0</v>
      </c>
      <c r="W104" s="53">
        <f t="shared" si="104"/>
        <v>0</v>
      </c>
      <c r="X104" s="56">
        <f t="shared" si="105"/>
        <v>0</v>
      </c>
      <c r="Y104" s="421">
        <f t="shared" si="106"/>
        <v>0</v>
      </c>
      <c r="Z104" s="422">
        <f t="shared" si="107"/>
        <v>0</v>
      </c>
      <c r="AA104" s="423">
        <f t="shared" si="108"/>
        <v>0</v>
      </c>
      <c r="AB104" s="421">
        <f t="shared" si="109"/>
        <v>0</v>
      </c>
      <c r="AC104" s="422">
        <f t="shared" si="110"/>
        <v>0</v>
      </c>
      <c r="AD104" s="424">
        <f t="shared" si="111"/>
        <v>0</v>
      </c>
      <c r="AE104" s="425">
        <f t="shared" si="112"/>
        <v>0</v>
      </c>
      <c r="AF104" s="426">
        <f t="shared" si="113"/>
        <v>0</v>
      </c>
      <c r="AG104" s="424">
        <f t="shared" si="114"/>
        <v>0</v>
      </c>
      <c r="AH104" s="426">
        <f t="shared" si="115"/>
        <v>0</v>
      </c>
      <c r="AI104" s="426">
        <f t="shared" si="116"/>
        <v>0</v>
      </c>
      <c r="AJ104" s="423">
        <f t="shared" si="117"/>
        <v>0</v>
      </c>
      <c r="AK104" s="427">
        <f t="shared" si="118"/>
        <v>0</v>
      </c>
      <c r="AL104" s="428">
        <f t="shared" si="119"/>
        <v>0</v>
      </c>
      <c r="AM104" s="428">
        <f t="shared" si="120"/>
        <v>0</v>
      </c>
      <c r="AN104" s="429">
        <f t="shared" si="121"/>
        <v>0</v>
      </c>
      <c r="AO104" s="430"/>
      <c r="AP104" s="521"/>
      <c r="AQ104" s="521"/>
      <c r="AR104" s="527"/>
      <c r="AS104" s="521">
        <f t="shared" si="122"/>
        <v>0</v>
      </c>
      <c r="AT104" s="521">
        <f t="shared" si="123"/>
        <v>0</v>
      </c>
      <c r="AU104" s="521">
        <f t="shared" si="124"/>
        <v>0</v>
      </c>
      <c r="AV104" s="521">
        <f t="shared" si="125"/>
        <v>0</v>
      </c>
      <c r="AW104" s="430">
        <f t="shared" si="126"/>
        <v>0</v>
      </c>
      <c r="AX104" s="57">
        <f t="shared" si="95"/>
        <v>0</v>
      </c>
      <c r="AY104" s="578">
        <f t="shared" si="96"/>
        <v>0</v>
      </c>
      <c r="AZ104" s="583"/>
      <c r="BA104" s="580">
        <f t="shared" si="94"/>
        <v>0</v>
      </c>
      <c r="BB104" s="584">
        <f t="shared" si="97"/>
        <v>0</v>
      </c>
      <c r="BC104" s="575"/>
      <c r="BD104" s="333">
        <f t="shared" si="127"/>
        <v>0</v>
      </c>
      <c r="BE104" s="50">
        <v>99</v>
      </c>
    </row>
    <row r="105" spans="1:57" hidden="1" x14ac:dyDescent="0.35">
      <c r="A105" s="247"/>
      <c r="B105" s="92">
        <v>100</v>
      </c>
      <c r="C105" s="95">
        <f>VLOOKUP(B:B,'Start List Kids'!C:F,2,FALSE)</f>
        <v>0</v>
      </c>
      <c r="D105" s="114">
        <f>VLOOKUP(B:B,'Start List Kids'!C:F,4,FALSE)</f>
        <v>0</v>
      </c>
      <c r="E105" s="83"/>
      <c r="F105" s="84"/>
      <c r="G105" s="165"/>
      <c r="H105" s="166"/>
      <c r="I105" s="448"/>
      <c r="J105" s="165"/>
      <c r="K105" s="165"/>
      <c r="L105" s="166"/>
      <c r="M105" s="448"/>
      <c r="N105" s="165"/>
      <c r="O105" s="165"/>
      <c r="P105" s="166"/>
      <c r="Q105" s="52">
        <f t="shared" si="98"/>
        <v>0</v>
      </c>
      <c r="R105" s="53">
        <f t="shared" si="99"/>
        <v>0</v>
      </c>
      <c r="S105" s="53">
        <f t="shared" si="100"/>
        <v>0</v>
      </c>
      <c r="T105" s="54">
        <f t="shared" si="101"/>
        <v>0</v>
      </c>
      <c r="U105" s="55">
        <f t="shared" si="102"/>
        <v>0</v>
      </c>
      <c r="V105" s="53">
        <f t="shared" si="103"/>
        <v>0</v>
      </c>
      <c r="W105" s="53">
        <f t="shared" si="104"/>
        <v>0</v>
      </c>
      <c r="X105" s="56">
        <f t="shared" si="105"/>
        <v>0</v>
      </c>
      <c r="Y105" s="421">
        <f t="shared" si="106"/>
        <v>0</v>
      </c>
      <c r="Z105" s="422">
        <f t="shared" si="107"/>
        <v>0</v>
      </c>
      <c r="AA105" s="423">
        <f t="shared" si="108"/>
        <v>0</v>
      </c>
      <c r="AB105" s="421">
        <f t="shared" si="109"/>
        <v>0</v>
      </c>
      <c r="AC105" s="422">
        <f t="shared" si="110"/>
        <v>0</v>
      </c>
      <c r="AD105" s="424">
        <f t="shared" si="111"/>
        <v>0</v>
      </c>
      <c r="AE105" s="425">
        <f t="shared" si="112"/>
        <v>0</v>
      </c>
      <c r="AF105" s="426">
        <f t="shared" si="113"/>
        <v>0</v>
      </c>
      <c r="AG105" s="424">
        <f t="shared" si="114"/>
        <v>0</v>
      </c>
      <c r="AH105" s="426">
        <f t="shared" si="115"/>
        <v>0</v>
      </c>
      <c r="AI105" s="426">
        <f t="shared" si="116"/>
        <v>0</v>
      </c>
      <c r="AJ105" s="423">
        <f t="shared" si="117"/>
        <v>0</v>
      </c>
      <c r="AK105" s="427">
        <f t="shared" si="118"/>
        <v>0</v>
      </c>
      <c r="AL105" s="428">
        <f t="shared" si="119"/>
        <v>0</v>
      </c>
      <c r="AM105" s="428">
        <f t="shared" si="120"/>
        <v>0</v>
      </c>
      <c r="AN105" s="429">
        <f t="shared" si="121"/>
        <v>0</v>
      </c>
      <c r="AO105" s="430"/>
      <c r="AP105" s="521"/>
      <c r="AQ105" s="521"/>
      <c r="AR105" s="527"/>
      <c r="AS105" s="521">
        <f t="shared" si="122"/>
        <v>0</v>
      </c>
      <c r="AT105" s="521">
        <f t="shared" si="123"/>
        <v>0</v>
      </c>
      <c r="AU105" s="521">
        <f t="shared" si="124"/>
        <v>0</v>
      </c>
      <c r="AV105" s="521">
        <f t="shared" si="125"/>
        <v>0</v>
      </c>
      <c r="AW105" s="430">
        <f t="shared" si="126"/>
        <v>0</v>
      </c>
      <c r="AX105" s="57">
        <f t="shared" si="95"/>
        <v>0</v>
      </c>
      <c r="AY105" s="578">
        <f t="shared" si="96"/>
        <v>0</v>
      </c>
      <c r="AZ105" s="583"/>
      <c r="BA105" s="580">
        <f t="shared" si="94"/>
        <v>0</v>
      </c>
      <c r="BB105" s="584">
        <f t="shared" si="97"/>
        <v>0</v>
      </c>
      <c r="BC105" s="575"/>
      <c r="BD105" s="333">
        <f t="shared" si="127"/>
        <v>0</v>
      </c>
      <c r="BE105" s="50">
        <v>100</v>
      </c>
    </row>
    <row r="106" spans="1:57" hidden="1" x14ac:dyDescent="0.35">
      <c r="A106" s="247"/>
      <c r="B106" s="92">
        <v>101</v>
      </c>
      <c r="C106" s="95">
        <f>VLOOKUP(B:B,'Start List Kids'!C:F,2,FALSE)</f>
        <v>0</v>
      </c>
      <c r="D106" s="114">
        <f>VLOOKUP(B:B,'Start List Kids'!C:F,4,FALSE)</f>
        <v>0</v>
      </c>
      <c r="E106" s="83"/>
      <c r="F106" s="84"/>
      <c r="G106" s="165"/>
      <c r="H106" s="166"/>
      <c r="I106" s="448"/>
      <c r="J106" s="165"/>
      <c r="K106" s="165"/>
      <c r="L106" s="166"/>
      <c r="M106" s="448"/>
      <c r="N106" s="165"/>
      <c r="O106" s="165"/>
      <c r="P106" s="166"/>
      <c r="Q106" s="52">
        <f t="shared" si="98"/>
        <v>0</v>
      </c>
      <c r="R106" s="53">
        <f t="shared" si="99"/>
        <v>0</v>
      </c>
      <c r="S106" s="53">
        <f t="shared" si="100"/>
        <v>0</v>
      </c>
      <c r="T106" s="54">
        <f t="shared" si="101"/>
        <v>0</v>
      </c>
      <c r="U106" s="55">
        <f t="shared" si="102"/>
        <v>0</v>
      </c>
      <c r="V106" s="53">
        <f t="shared" si="103"/>
        <v>0</v>
      </c>
      <c r="W106" s="53">
        <f t="shared" si="104"/>
        <v>0</v>
      </c>
      <c r="X106" s="56">
        <f t="shared" si="105"/>
        <v>0</v>
      </c>
      <c r="Y106" s="421">
        <f t="shared" si="106"/>
        <v>0</v>
      </c>
      <c r="Z106" s="422">
        <f t="shared" si="107"/>
        <v>0</v>
      </c>
      <c r="AA106" s="423">
        <f t="shared" si="108"/>
        <v>0</v>
      </c>
      <c r="AB106" s="421">
        <f t="shared" si="109"/>
        <v>0</v>
      </c>
      <c r="AC106" s="422">
        <f t="shared" si="110"/>
        <v>0</v>
      </c>
      <c r="AD106" s="424">
        <f t="shared" si="111"/>
        <v>0</v>
      </c>
      <c r="AE106" s="425">
        <f t="shared" si="112"/>
        <v>0</v>
      </c>
      <c r="AF106" s="426">
        <f t="shared" si="113"/>
        <v>0</v>
      </c>
      <c r="AG106" s="424">
        <f t="shared" si="114"/>
        <v>0</v>
      </c>
      <c r="AH106" s="426">
        <f t="shared" si="115"/>
        <v>0</v>
      </c>
      <c r="AI106" s="426">
        <f t="shared" si="116"/>
        <v>0</v>
      </c>
      <c r="AJ106" s="423">
        <f t="shared" si="117"/>
        <v>0</v>
      </c>
      <c r="AK106" s="427">
        <f t="shared" si="118"/>
        <v>0</v>
      </c>
      <c r="AL106" s="428">
        <f t="shared" si="119"/>
        <v>0</v>
      </c>
      <c r="AM106" s="428">
        <f t="shared" si="120"/>
        <v>0</v>
      </c>
      <c r="AN106" s="429">
        <f t="shared" si="121"/>
        <v>0</v>
      </c>
      <c r="AO106" s="430"/>
      <c r="AP106" s="521"/>
      <c r="AQ106" s="521"/>
      <c r="AR106" s="527"/>
      <c r="AS106" s="521">
        <f t="shared" si="122"/>
        <v>0</v>
      </c>
      <c r="AT106" s="521">
        <f t="shared" si="123"/>
        <v>0</v>
      </c>
      <c r="AU106" s="521">
        <f t="shared" si="124"/>
        <v>0</v>
      </c>
      <c r="AV106" s="521">
        <f t="shared" si="125"/>
        <v>0</v>
      </c>
      <c r="AW106" s="430">
        <f t="shared" si="126"/>
        <v>0</v>
      </c>
      <c r="AX106" s="57">
        <f t="shared" si="95"/>
        <v>0</v>
      </c>
      <c r="AY106" s="578">
        <f t="shared" si="96"/>
        <v>0</v>
      </c>
      <c r="AZ106" s="583"/>
      <c r="BA106" s="580">
        <f t="shared" si="94"/>
        <v>0</v>
      </c>
      <c r="BB106" s="584">
        <f t="shared" si="97"/>
        <v>0</v>
      </c>
      <c r="BC106" s="575"/>
      <c r="BD106" s="333">
        <f t="shared" si="127"/>
        <v>0</v>
      </c>
      <c r="BE106" s="50">
        <v>101</v>
      </c>
    </row>
    <row r="107" spans="1:57" hidden="1" x14ac:dyDescent="0.35">
      <c r="A107" s="247"/>
      <c r="B107" s="92">
        <v>102</v>
      </c>
      <c r="C107" s="95">
        <f>VLOOKUP(B:B,'Start List Kids'!C:F,2,FALSE)</f>
        <v>0</v>
      </c>
      <c r="D107" s="114">
        <f>VLOOKUP(B:B,'Start List Kids'!C:F,4,FALSE)</f>
        <v>0</v>
      </c>
      <c r="E107" s="83"/>
      <c r="F107" s="84"/>
      <c r="G107" s="165"/>
      <c r="H107" s="166"/>
      <c r="I107" s="448"/>
      <c r="J107" s="165"/>
      <c r="K107" s="165"/>
      <c r="L107" s="166"/>
      <c r="M107" s="448"/>
      <c r="N107" s="165"/>
      <c r="O107" s="165"/>
      <c r="P107" s="166"/>
      <c r="Q107" s="52">
        <f t="shared" si="98"/>
        <v>0</v>
      </c>
      <c r="R107" s="53">
        <f t="shared" si="99"/>
        <v>0</v>
      </c>
      <c r="S107" s="53">
        <f t="shared" si="100"/>
        <v>0</v>
      </c>
      <c r="T107" s="54">
        <f t="shared" si="101"/>
        <v>0</v>
      </c>
      <c r="U107" s="55">
        <f t="shared" si="102"/>
        <v>0</v>
      </c>
      <c r="V107" s="53">
        <f t="shared" si="103"/>
        <v>0</v>
      </c>
      <c r="W107" s="53">
        <f t="shared" si="104"/>
        <v>0</v>
      </c>
      <c r="X107" s="56">
        <f t="shared" si="105"/>
        <v>0</v>
      </c>
      <c r="Y107" s="421">
        <f t="shared" si="106"/>
        <v>0</v>
      </c>
      <c r="Z107" s="422">
        <f t="shared" si="107"/>
        <v>0</v>
      </c>
      <c r="AA107" s="423">
        <f t="shared" si="108"/>
        <v>0</v>
      </c>
      <c r="AB107" s="421">
        <f t="shared" si="109"/>
        <v>0</v>
      </c>
      <c r="AC107" s="422">
        <f t="shared" si="110"/>
        <v>0</v>
      </c>
      <c r="AD107" s="424">
        <f t="shared" si="111"/>
        <v>0</v>
      </c>
      <c r="AE107" s="425">
        <f t="shared" si="112"/>
        <v>0</v>
      </c>
      <c r="AF107" s="426">
        <f t="shared" si="113"/>
        <v>0</v>
      </c>
      <c r="AG107" s="424">
        <f t="shared" si="114"/>
        <v>0</v>
      </c>
      <c r="AH107" s="426">
        <f t="shared" si="115"/>
        <v>0</v>
      </c>
      <c r="AI107" s="426">
        <f t="shared" si="116"/>
        <v>0</v>
      </c>
      <c r="AJ107" s="423">
        <f t="shared" si="117"/>
        <v>0</v>
      </c>
      <c r="AK107" s="427">
        <f t="shared" si="118"/>
        <v>0</v>
      </c>
      <c r="AL107" s="428">
        <f t="shared" si="119"/>
        <v>0</v>
      </c>
      <c r="AM107" s="428">
        <f t="shared" si="120"/>
        <v>0</v>
      </c>
      <c r="AN107" s="429">
        <f t="shared" si="121"/>
        <v>0</v>
      </c>
      <c r="AO107" s="430"/>
      <c r="AP107" s="521"/>
      <c r="AQ107" s="521"/>
      <c r="AR107" s="527"/>
      <c r="AS107" s="521">
        <f t="shared" si="122"/>
        <v>0</v>
      </c>
      <c r="AT107" s="521">
        <f t="shared" si="123"/>
        <v>0</v>
      </c>
      <c r="AU107" s="521">
        <f t="shared" si="124"/>
        <v>0</v>
      </c>
      <c r="AV107" s="521">
        <f t="shared" si="125"/>
        <v>0</v>
      </c>
      <c r="AW107" s="430">
        <f t="shared" si="126"/>
        <v>0</v>
      </c>
      <c r="AX107" s="57">
        <f t="shared" si="95"/>
        <v>0</v>
      </c>
      <c r="AY107" s="578">
        <f t="shared" si="96"/>
        <v>0</v>
      </c>
      <c r="AZ107" s="583"/>
      <c r="BA107" s="580">
        <f t="shared" si="94"/>
        <v>0</v>
      </c>
      <c r="BB107" s="584">
        <f t="shared" si="97"/>
        <v>0</v>
      </c>
      <c r="BC107" s="575"/>
      <c r="BD107" s="333">
        <f t="shared" si="127"/>
        <v>0</v>
      </c>
      <c r="BE107" s="50">
        <v>102</v>
      </c>
    </row>
    <row r="108" spans="1:57" hidden="1" x14ac:dyDescent="0.35">
      <c r="A108" s="247"/>
      <c r="B108" s="92">
        <v>103</v>
      </c>
      <c r="C108" s="95">
        <f>VLOOKUP(B:B,'Start List Kids'!C:F,2,FALSE)</f>
        <v>0</v>
      </c>
      <c r="D108" s="114">
        <f>VLOOKUP(B:B,'Start List Kids'!C:F,4,FALSE)</f>
        <v>0</v>
      </c>
      <c r="E108" s="83"/>
      <c r="F108" s="84"/>
      <c r="G108" s="165"/>
      <c r="H108" s="166"/>
      <c r="I108" s="448"/>
      <c r="J108" s="165"/>
      <c r="K108" s="165"/>
      <c r="L108" s="166"/>
      <c r="M108" s="448"/>
      <c r="N108" s="165"/>
      <c r="O108" s="165"/>
      <c r="P108" s="166"/>
      <c r="Q108" s="52">
        <f t="shared" si="98"/>
        <v>0</v>
      </c>
      <c r="R108" s="53">
        <f t="shared" si="99"/>
        <v>0</v>
      </c>
      <c r="S108" s="53">
        <f t="shared" si="100"/>
        <v>0</v>
      </c>
      <c r="T108" s="54">
        <f t="shared" si="101"/>
        <v>0</v>
      </c>
      <c r="U108" s="55">
        <f t="shared" si="102"/>
        <v>0</v>
      </c>
      <c r="V108" s="53">
        <f t="shared" si="103"/>
        <v>0</v>
      </c>
      <c r="W108" s="53">
        <f t="shared" si="104"/>
        <v>0</v>
      </c>
      <c r="X108" s="56">
        <f t="shared" si="105"/>
        <v>0</v>
      </c>
      <c r="Y108" s="421">
        <f t="shared" si="106"/>
        <v>0</v>
      </c>
      <c r="Z108" s="422">
        <f t="shared" si="107"/>
        <v>0</v>
      </c>
      <c r="AA108" s="423">
        <f t="shared" si="108"/>
        <v>0</v>
      </c>
      <c r="AB108" s="421">
        <f t="shared" si="109"/>
        <v>0</v>
      </c>
      <c r="AC108" s="422">
        <f t="shared" si="110"/>
        <v>0</v>
      </c>
      <c r="AD108" s="424">
        <f t="shared" si="111"/>
        <v>0</v>
      </c>
      <c r="AE108" s="425">
        <f t="shared" si="112"/>
        <v>0</v>
      </c>
      <c r="AF108" s="426">
        <f t="shared" si="113"/>
        <v>0</v>
      </c>
      <c r="AG108" s="424">
        <f t="shared" si="114"/>
        <v>0</v>
      </c>
      <c r="AH108" s="426">
        <f t="shared" si="115"/>
        <v>0</v>
      </c>
      <c r="AI108" s="426">
        <f t="shared" si="116"/>
        <v>0</v>
      </c>
      <c r="AJ108" s="423">
        <f t="shared" si="117"/>
        <v>0</v>
      </c>
      <c r="AK108" s="427">
        <f t="shared" si="118"/>
        <v>0</v>
      </c>
      <c r="AL108" s="428">
        <f t="shared" si="119"/>
        <v>0</v>
      </c>
      <c r="AM108" s="428">
        <f t="shared" si="120"/>
        <v>0</v>
      </c>
      <c r="AN108" s="429">
        <f t="shared" si="121"/>
        <v>0</v>
      </c>
      <c r="AO108" s="430"/>
      <c r="AP108" s="521"/>
      <c r="AQ108" s="521"/>
      <c r="AR108" s="527"/>
      <c r="AS108" s="521">
        <f t="shared" si="122"/>
        <v>0</v>
      </c>
      <c r="AT108" s="521">
        <f t="shared" si="123"/>
        <v>0</v>
      </c>
      <c r="AU108" s="521">
        <f t="shared" si="124"/>
        <v>0</v>
      </c>
      <c r="AV108" s="521">
        <f t="shared" si="125"/>
        <v>0</v>
      </c>
      <c r="AW108" s="430">
        <f t="shared" si="126"/>
        <v>0</v>
      </c>
      <c r="AX108" s="57">
        <f t="shared" si="95"/>
        <v>0</v>
      </c>
      <c r="AY108" s="578">
        <f t="shared" si="96"/>
        <v>0</v>
      </c>
      <c r="AZ108" s="583"/>
      <c r="BA108" s="580">
        <f t="shared" si="94"/>
        <v>0</v>
      </c>
      <c r="BB108" s="584">
        <f t="shared" si="97"/>
        <v>0</v>
      </c>
      <c r="BC108" s="575"/>
      <c r="BD108" s="333">
        <f t="shared" si="127"/>
        <v>0</v>
      </c>
      <c r="BE108" s="50">
        <v>103</v>
      </c>
    </row>
    <row r="109" spans="1:57" hidden="1" x14ac:dyDescent="0.35">
      <c r="A109" s="247"/>
      <c r="B109" s="92">
        <v>104</v>
      </c>
      <c r="C109" s="95">
        <f>VLOOKUP(B:B,'Start List Kids'!C:F,2,FALSE)</f>
        <v>0</v>
      </c>
      <c r="D109" s="114">
        <f>VLOOKUP(B:B,'Start List Kids'!C:F,4,FALSE)</f>
        <v>0</v>
      </c>
      <c r="E109" s="83"/>
      <c r="F109" s="84"/>
      <c r="G109" s="165"/>
      <c r="H109" s="166"/>
      <c r="I109" s="448"/>
      <c r="J109" s="165"/>
      <c r="K109" s="165"/>
      <c r="L109" s="166"/>
      <c r="M109" s="448"/>
      <c r="N109" s="165"/>
      <c r="O109" s="165"/>
      <c r="P109" s="166"/>
      <c r="Q109" s="52">
        <f t="shared" si="98"/>
        <v>0</v>
      </c>
      <c r="R109" s="53">
        <f t="shared" si="99"/>
        <v>0</v>
      </c>
      <c r="S109" s="53">
        <f t="shared" si="100"/>
        <v>0</v>
      </c>
      <c r="T109" s="54">
        <f t="shared" si="101"/>
        <v>0</v>
      </c>
      <c r="U109" s="55">
        <f t="shared" si="102"/>
        <v>0</v>
      </c>
      <c r="V109" s="53">
        <f t="shared" si="103"/>
        <v>0</v>
      </c>
      <c r="W109" s="53">
        <f t="shared" si="104"/>
        <v>0</v>
      </c>
      <c r="X109" s="56">
        <f t="shared" si="105"/>
        <v>0</v>
      </c>
      <c r="Y109" s="421">
        <f t="shared" si="106"/>
        <v>0</v>
      </c>
      <c r="Z109" s="422">
        <f t="shared" si="107"/>
        <v>0</v>
      </c>
      <c r="AA109" s="423">
        <f t="shared" si="108"/>
        <v>0</v>
      </c>
      <c r="AB109" s="421">
        <f t="shared" si="109"/>
        <v>0</v>
      </c>
      <c r="AC109" s="422">
        <f t="shared" si="110"/>
        <v>0</v>
      </c>
      <c r="AD109" s="424">
        <f t="shared" si="111"/>
        <v>0</v>
      </c>
      <c r="AE109" s="425">
        <f t="shared" si="112"/>
        <v>0</v>
      </c>
      <c r="AF109" s="426">
        <f t="shared" si="113"/>
        <v>0</v>
      </c>
      <c r="AG109" s="424">
        <f t="shared" si="114"/>
        <v>0</v>
      </c>
      <c r="AH109" s="426">
        <f t="shared" si="115"/>
        <v>0</v>
      </c>
      <c r="AI109" s="426">
        <f t="shared" si="116"/>
        <v>0</v>
      </c>
      <c r="AJ109" s="423">
        <f t="shared" si="117"/>
        <v>0</v>
      </c>
      <c r="AK109" s="427">
        <f t="shared" si="118"/>
        <v>0</v>
      </c>
      <c r="AL109" s="428">
        <f t="shared" si="119"/>
        <v>0</v>
      </c>
      <c r="AM109" s="428">
        <f t="shared" si="120"/>
        <v>0</v>
      </c>
      <c r="AN109" s="429">
        <f t="shared" si="121"/>
        <v>0</v>
      </c>
      <c r="AO109" s="430"/>
      <c r="AP109" s="521"/>
      <c r="AQ109" s="521"/>
      <c r="AR109" s="527"/>
      <c r="AS109" s="521">
        <f t="shared" si="122"/>
        <v>0</v>
      </c>
      <c r="AT109" s="521">
        <f t="shared" si="123"/>
        <v>0</v>
      </c>
      <c r="AU109" s="521">
        <f t="shared" si="124"/>
        <v>0</v>
      </c>
      <c r="AV109" s="521">
        <f t="shared" si="125"/>
        <v>0</v>
      </c>
      <c r="AW109" s="430">
        <f t="shared" si="126"/>
        <v>0</v>
      </c>
      <c r="AX109" s="57">
        <f t="shared" si="95"/>
        <v>0</v>
      </c>
      <c r="AY109" s="578">
        <f t="shared" si="96"/>
        <v>0</v>
      </c>
      <c r="AZ109" s="583"/>
      <c r="BA109" s="580">
        <f t="shared" si="94"/>
        <v>0</v>
      </c>
      <c r="BB109" s="584">
        <f t="shared" si="97"/>
        <v>0</v>
      </c>
      <c r="BC109" s="575"/>
      <c r="BD109" s="333">
        <f t="shared" si="127"/>
        <v>0</v>
      </c>
      <c r="BE109" s="50">
        <v>104</v>
      </c>
    </row>
    <row r="110" spans="1:57" hidden="1" x14ac:dyDescent="0.35">
      <c r="A110" s="247"/>
      <c r="B110" s="92">
        <v>105</v>
      </c>
      <c r="C110" s="95">
        <f>VLOOKUP(B:B,'Start List Kids'!C:F,2,FALSE)</f>
        <v>0</v>
      </c>
      <c r="D110" s="114">
        <f>VLOOKUP(B:B,'Start List Kids'!C:F,4,FALSE)</f>
        <v>0</v>
      </c>
      <c r="E110" s="83"/>
      <c r="F110" s="84"/>
      <c r="G110" s="165"/>
      <c r="H110" s="166"/>
      <c r="I110" s="448"/>
      <c r="J110" s="165"/>
      <c r="K110" s="165"/>
      <c r="L110" s="166"/>
      <c r="M110" s="448"/>
      <c r="N110" s="165"/>
      <c r="O110" s="165"/>
      <c r="P110" s="166"/>
      <c r="Q110" s="52">
        <f t="shared" si="98"/>
        <v>0</v>
      </c>
      <c r="R110" s="53">
        <f t="shared" si="99"/>
        <v>0</v>
      </c>
      <c r="S110" s="53">
        <f t="shared" si="100"/>
        <v>0</v>
      </c>
      <c r="T110" s="54">
        <f t="shared" si="101"/>
        <v>0</v>
      </c>
      <c r="U110" s="55">
        <f t="shared" si="102"/>
        <v>0</v>
      </c>
      <c r="V110" s="53">
        <f t="shared" si="103"/>
        <v>0</v>
      </c>
      <c r="W110" s="53">
        <f t="shared" si="104"/>
        <v>0</v>
      </c>
      <c r="X110" s="56">
        <f t="shared" si="105"/>
        <v>0</v>
      </c>
      <c r="Y110" s="421">
        <f t="shared" si="106"/>
        <v>0</v>
      </c>
      <c r="Z110" s="422">
        <f t="shared" si="107"/>
        <v>0</v>
      </c>
      <c r="AA110" s="423">
        <f t="shared" si="108"/>
        <v>0</v>
      </c>
      <c r="AB110" s="421">
        <f t="shared" si="109"/>
        <v>0</v>
      </c>
      <c r="AC110" s="422">
        <f t="shared" si="110"/>
        <v>0</v>
      </c>
      <c r="AD110" s="424">
        <f t="shared" si="111"/>
        <v>0</v>
      </c>
      <c r="AE110" s="425">
        <f t="shared" si="112"/>
        <v>0</v>
      </c>
      <c r="AF110" s="426">
        <f t="shared" si="113"/>
        <v>0</v>
      </c>
      <c r="AG110" s="424">
        <f t="shared" si="114"/>
        <v>0</v>
      </c>
      <c r="AH110" s="426">
        <f t="shared" si="115"/>
        <v>0</v>
      </c>
      <c r="AI110" s="426">
        <f t="shared" si="116"/>
        <v>0</v>
      </c>
      <c r="AJ110" s="423">
        <f t="shared" si="117"/>
        <v>0</v>
      </c>
      <c r="AK110" s="427">
        <f t="shared" si="118"/>
        <v>0</v>
      </c>
      <c r="AL110" s="428">
        <f t="shared" si="119"/>
        <v>0</v>
      </c>
      <c r="AM110" s="428">
        <f t="shared" si="120"/>
        <v>0</v>
      </c>
      <c r="AN110" s="429">
        <f t="shared" si="121"/>
        <v>0</v>
      </c>
      <c r="AO110" s="430"/>
      <c r="AP110" s="521"/>
      <c r="AQ110" s="521"/>
      <c r="AR110" s="527"/>
      <c r="AS110" s="521">
        <f t="shared" si="122"/>
        <v>0</v>
      </c>
      <c r="AT110" s="521">
        <f t="shared" si="123"/>
        <v>0</v>
      </c>
      <c r="AU110" s="521">
        <f t="shared" si="124"/>
        <v>0</v>
      </c>
      <c r="AV110" s="521">
        <f t="shared" si="125"/>
        <v>0</v>
      </c>
      <c r="AW110" s="430">
        <f t="shared" si="126"/>
        <v>0</v>
      </c>
      <c r="AX110" s="57">
        <f t="shared" si="95"/>
        <v>0</v>
      </c>
      <c r="AY110" s="578">
        <f t="shared" si="96"/>
        <v>0</v>
      </c>
      <c r="AZ110" s="583"/>
      <c r="BA110" s="580">
        <f t="shared" si="94"/>
        <v>0</v>
      </c>
      <c r="BB110" s="584">
        <f t="shared" si="97"/>
        <v>0</v>
      </c>
      <c r="BC110" s="575"/>
      <c r="BD110" s="333">
        <f t="shared" si="127"/>
        <v>0</v>
      </c>
      <c r="BE110" s="50">
        <v>105</v>
      </c>
    </row>
    <row r="111" spans="1:57" hidden="1" x14ac:dyDescent="0.35">
      <c r="A111" s="247"/>
      <c r="B111" s="92">
        <v>106</v>
      </c>
      <c r="C111" s="95">
        <f>VLOOKUP(B:B,'Start List Kids'!C:F,2,FALSE)</f>
        <v>0</v>
      </c>
      <c r="D111" s="114">
        <f>VLOOKUP(B:B,'Start List Kids'!C:F,4,FALSE)</f>
        <v>0</v>
      </c>
      <c r="E111" s="83"/>
      <c r="F111" s="84"/>
      <c r="G111" s="165"/>
      <c r="H111" s="166"/>
      <c r="I111" s="448"/>
      <c r="J111" s="165"/>
      <c r="K111" s="165"/>
      <c r="L111" s="166"/>
      <c r="M111" s="448"/>
      <c r="N111" s="165"/>
      <c r="O111" s="165"/>
      <c r="P111" s="166"/>
      <c r="Q111" s="52">
        <f t="shared" si="98"/>
        <v>0</v>
      </c>
      <c r="R111" s="53">
        <f t="shared" si="99"/>
        <v>0</v>
      </c>
      <c r="S111" s="53">
        <f t="shared" si="100"/>
        <v>0</v>
      </c>
      <c r="T111" s="54">
        <f t="shared" si="101"/>
        <v>0</v>
      </c>
      <c r="U111" s="55">
        <f t="shared" si="102"/>
        <v>0</v>
      </c>
      <c r="V111" s="53">
        <f t="shared" si="103"/>
        <v>0</v>
      </c>
      <c r="W111" s="53">
        <f t="shared" si="104"/>
        <v>0</v>
      </c>
      <c r="X111" s="56">
        <f t="shared" si="105"/>
        <v>0</v>
      </c>
      <c r="Y111" s="421">
        <f t="shared" si="106"/>
        <v>0</v>
      </c>
      <c r="Z111" s="422">
        <f t="shared" si="107"/>
        <v>0</v>
      </c>
      <c r="AA111" s="423">
        <f t="shared" si="108"/>
        <v>0</v>
      </c>
      <c r="AB111" s="421">
        <f t="shared" si="109"/>
        <v>0</v>
      </c>
      <c r="AC111" s="422">
        <f t="shared" si="110"/>
        <v>0</v>
      </c>
      <c r="AD111" s="424">
        <f t="shared" si="111"/>
        <v>0</v>
      </c>
      <c r="AE111" s="425">
        <f t="shared" si="112"/>
        <v>0</v>
      </c>
      <c r="AF111" s="426">
        <f t="shared" si="113"/>
        <v>0</v>
      </c>
      <c r="AG111" s="424">
        <f t="shared" si="114"/>
        <v>0</v>
      </c>
      <c r="AH111" s="426">
        <f t="shared" si="115"/>
        <v>0</v>
      </c>
      <c r="AI111" s="426">
        <f t="shared" si="116"/>
        <v>0</v>
      </c>
      <c r="AJ111" s="423">
        <f t="shared" si="117"/>
        <v>0</v>
      </c>
      <c r="AK111" s="427">
        <f t="shared" si="118"/>
        <v>0</v>
      </c>
      <c r="AL111" s="428">
        <f t="shared" si="119"/>
        <v>0</v>
      </c>
      <c r="AM111" s="428">
        <f t="shared" si="120"/>
        <v>0</v>
      </c>
      <c r="AN111" s="429">
        <f t="shared" si="121"/>
        <v>0</v>
      </c>
      <c r="AO111" s="430"/>
      <c r="AP111" s="521"/>
      <c r="AQ111" s="521"/>
      <c r="AR111" s="527"/>
      <c r="AS111" s="521">
        <f t="shared" si="122"/>
        <v>0</v>
      </c>
      <c r="AT111" s="521">
        <f t="shared" si="123"/>
        <v>0</v>
      </c>
      <c r="AU111" s="521">
        <f t="shared" si="124"/>
        <v>0</v>
      </c>
      <c r="AV111" s="521">
        <f t="shared" si="125"/>
        <v>0</v>
      </c>
      <c r="AW111" s="430">
        <f t="shared" si="126"/>
        <v>0</v>
      </c>
      <c r="AX111" s="57">
        <f t="shared" si="95"/>
        <v>0</v>
      </c>
      <c r="AY111" s="578">
        <f t="shared" si="96"/>
        <v>0</v>
      </c>
      <c r="AZ111" s="583"/>
      <c r="BA111" s="580">
        <f t="shared" si="94"/>
        <v>0</v>
      </c>
      <c r="BB111" s="584">
        <f t="shared" si="97"/>
        <v>0</v>
      </c>
      <c r="BC111" s="575"/>
      <c r="BD111" s="333">
        <f t="shared" si="127"/>
        <v>0</v>
      </c>
      <c r="BE111" s="50">
        <v>106</v>
      </c>
    </row>
    <row r="112" spans="1:57" hidden="1" x14ac:dyDescent="0.35">
      <c r="A112" s="247"/>
      <c r="B112" s="92">
        <v>107</v>
      </c>
      <c r="C112" s="95">
        <f>VLOOKUP(B:B,'Start List Kids'!C:F,2,FALSE)</f>
        <v>0</v>
      </c>
      <c r="D112" s="114">
        <f>VLOOKUP(B:B,'Start List Kids'!C:F,4,FALSE)</f>
        <v>0</v>
      </c>
      <c r="E112" s="83"/>
      <c r="F112" s="84"/>
      <c r="G112" s="165"/>
      <c r="H112" s="166"/>
      <c r="I112" s="448"/>
      <c r="J112" s="165"/>
      <c r="K112" s="165"/>
      <c r="L112" s="166"/>
      <c r="M112" s="448"/>
      <c r="N112" s="165"/>
      <c r="O112" s="165"/>
      <c r="P112" s="166"/>
      <c r="Q112" s="52">
        <f t="shared" si="98"/>
        <v>0</v>
      </c>
      <c r="R112" s="53">
        <f t="shared" si="99"/>
        <v>0</v>
      </c>
      <c r="S112" s="53">
        <f t="shared" si="100"/>
        <v>0</v>
      </c>
      <c r="T112" s="54">
        <f t="shared" si="101"/>
        <v>0</v>
      </c>
      <c r="U112" s="55">
        <f t="shared" si="102"/>
        <v>0</v>
      </c>
      <c r="V112" s="53">
        <f t="shared" si="103"/>
        <v>0</v>
      </c>
      <c r="W112" s="53">
        <f t="shared" si="104"/>
        <v>0</v>
      </c>
      <c r="X112" s="56">
        <f t="shared" si="105"/>
        <v>0</v>
      </c>
      <c r="Y112" s="421">
        <f t="shared" si="106"/>
        <v>0</v>
      </c>
      <c r="Z112" s="422">
        <f t="shared" si="107"/>
        <v>0</v>
      </c>
      <c r="AA112" s="423">
        <f t="shared" si="108"/>
        <v>0</v>
      </c>
      <c r="AB112" s="421">
        <f t="shared" si="109"/>
        <v>0</v>
      </c>
      <c r="AC112" s="422">
        <f t="shared" si="110"/>
        <v>0</v>
      </c>
      <c r="AD112" s="424">
        <f t="shared" si="111"/>
        <v>0</v>
      </c>
      <c r="AE112" s="425">
        <f t="shared" si="112"/>
        <v>0</v>
      </c>
      <c r="AF112" s="426">
        <f t="shared" si="113"/>
        <v>0</v>
      </c>
      <c r="AG112" s="424">
        <f t="shared" si="114"/>
        <v>0</v>
      </c>
      <c r="AH112" s="426">
        <f t="shared" si="115"/>
        <v>0</v>
      </c>
      <c r="AI112" s="426">
        <f t="shared" si="116"/>
        <v>0</v>
      </c>
      <c r="AJ112" s="423">
        <f t="shared" si="117"/>
        <v>0</v>
      </c>
      <c r="AK112" s="427">
        <f t="shared" si="118"/>
        <v>0</v>
      </c>
      <c r="AL112" s="428">
        <f t="shared" si="119"/>
        <v>0</v>
      </c>
      <c r="AM112" s="428">
        <f t="shared" si="120"/>
        <v>0</v>
      </c>
      <c r="AN112" s="429">
        <f t="shared" si="121"/>
        <v>0</v>
      </c>
      <c r="AO112" s="430"/>
      <c r="AP112" s="521"/>
      <c r="AQ112" s="521"/>
      <c r="AR112" s="527"/>
      <c r="AS112" s="521">
        <f t="shared" si="122"/>
        <v>0</v>
      </c>
      <c r="AT112" s="521">
        <f t="shared" si="123"/>
        <v>0</v>
      </c>
      <c r="AU112" s="521">
        <f t="shared" si="124"/>
        <v>0</v>
      </c>
      <c r="AV112" s="521">
        <f t="shared" si="125"/>
        <v>0</v>
      </c>
      <c r="AW112" s="430">
        <f t="shared" si="126"/>
        <v>0</v>
      </c>
      <c r="AX112" s="57">
        <f t="shared" si="95"/>
        <v>0</v>
      </c>
      <c r="AY112" s="578">
        <f t="shared" si="96"/>
        <v>0</v>
      </c>
      <c r="AZ112" s="583"/>
      <c r="BA112" s="580">
        <f t="shared" si="94"/>
        <v>0</v>
      </c>
      <c r="BB112" s="584">
        <f t="shared" si="97"/>
        <v>0</v>
      </c>
      <c r="BC112" s="575"/>
      <c r="BD112" s="333">
        <f t="shared" si="127"/>
        <v>0</v>
      </c>
      <c r="BE112" s="50">
        <v>107</v>
      </c>
    </row>
    <row r="113" spans="1:57" hidden="1" x14ac:dyDescent="0.35">
      <c r="A113" s="247"/>
      <c r="B113" s="92">
        <v>108</v>
      </c>
      <c r="C113" s="95">
        <f>VLOOKUP(B:B,'Start List Kids'!C:F,2,FALSE)</f>
        <v>0</v>
      </c>
      <c r="D113" s="114">
        <f>VLOOKUP(B:B,'Start List Kids'!C:F,4,FALSE)</f>
        <v>0</v>
      </c>
      <c r="E113" s="83"/>
      <c r="F113" s="84"/>
      <c r="G113" s="165"/>
      <c r="H113" s="166"/>
      <c r="I113" s="448"/>
      <c r="J113" s="165"/>
      <c r="K113" s="165"/>
      <c r="L113" s="166"/>
      <c r="M113" s="448"/>
      <c r="N113" s="165"/>
      <c r="O113" s="165"/>
      <c r="P113" s="166"/>
      <c r="Q113" s="52">
        <f t="shared" si="98"/>
        <v>0</v>
      </c>
      <c r="R113" s="53">
        <f t="shared" si="99"/>
        <v>0</v>
      </c>
      <c r="S113" s="53">
        <f t="shared" si="100"/>
        <v>0</v>
      </c>
      <c r="T113" s="54">
        <f t="shared" si="101"/>
        <v>0</v>
      </c>
      <c r="U113" s="55">
        <f t="shared" si="102"/>
        <v>0</v>
      </c>
      <c r="V113" s="53">
        <f t="shared" si="103"/>
        <v>0</v>
      </c>
      <c r="W113" s="53">
        <f t="shared" si="104"/>
        <v>0</v>
      </c>
      <c r="X113" s="56">
        <f t="shared" si="105"/>
        <v>0</v>
      </c>
      <c r="Y113" s="421">
        <f t="shared" si="106"/>
        <v>0</v>
      </c>
      <c r="Z113" s="422">
        <f t="shared" si="107"/>
        <v>0</v>
      </c>
      <c r="AA113" s="423">
        <f t="shared" si="108"/>
        <v>0</v>
      </c>
      <c r="AB113" s="421">
        <f t="shared" si="109"/>
        <v>0</v>
      </c>
      <c r="AC113" s="422">
        <f t="shared" si="110"/>
        <v>0</v>
      </c>
      <c r="AD113" s="424">
        <f t="shared" si="111"/>
        <v>0</v>
      </c>
      <c r="AE113" s="425">
        <f t="shared" si="112"/>
        <v>0</v>
      </c>
      <c r="AF113" s="426">
        <f t="shared" si="113"/>
        <v>0</v>
      </c>
      <c r="AG113" s="424">
        <f t="shared" si="114"/>
        <v>0</v>
      </c>
      <c r="AH113" s="426">
        <f t="shared" si="115"/>
        <v>0</v>
      </c>
      <c r="AI113" s="426">
        <f t="shared" si="116"/>
        <v>0</v>
      </c>
      <c r="AJ113" s="423">
        <f t="shared" si="117"/>
        <v>0</v>
      </c>
      <c r="AK113" s="427">
        <f t="shared" si="118"/>
        <v>0</v>
      </c>
      <c r="AL113" s="428">
        <f t="shared" si="119"/>
        <v>0</v>
      </c>
      <c r="AM113" s="428">
        <f t="shared" si="120"/>
        <v>0</v>
      </c>
      <c r="AN113" s="429">
        <f t="shared" si="121"/>
        <v>0</v>
      </c>
      <c r="AO113" s="430"/>
      <c r="AP113" s="521"/>
      <c r="AQ113" s="521"/>
      <c r="AR113" s="527"/>
      <c r="AS113" s="521">
        <f t="shared" si="122"/>
        <v>0</v>
      </c>
      <c r="AT113" s="521">
        <f t="shared" si="123"/>
        <v>0</v>
      </c>
      <c r="AU113" s="521">
        <f t="shared" si="124"/>
        <v>0</v>
      </c>
      <c r="AV113" s="521">
        <f t="shared" si="125"/>
        <v>0</v>
      </c>
      <c r="AW113" s="430">
        <f t="shared" si="126"/>
        <v>0</v>
      </c>
      <c r="AX113" s="57">
        <f t="shared" si="95"/>
        <v>0</v>
      </c>
      <c r="AY113" s="578">
        <f t="shared" si="96"/>
        <v>0</v>
      </c>
      <c r="AZ113" s="583"/>
      <c r="BA113" s="580">
        <f t="shared" si="94"/>
        <v>0</v>
      </c>
      <c r="BB113" s="584">
        <f t="shared" si="97"/>
        <v>0</v>
      </c>
      <c r="BC113" s="575"/>
      <c r="BD113" s="333">
        <f t="shared" si="127"/>
        <v>0</v>
      </c>
      <c r="BE113" s="50">
        <v>108</v>
      </c>
    </row>
    <row r="114" spans="1:57" hidden="1" x14ac:dyDescent="0.35">
      <c r="A114" s="247"/>
      <c r="B114" s="92">
        <v>109</v>
      </c>
      <c r="C114" s="95">
        <f>VLOOKUP(B:B,'Start List Kids'!C:F,2,FALSE)</f>
        <v>0</v>
      </c>
      <c r="D114" s="114">
        <f>VLOOKUP(B:B,'Start List Kids'!C:F,4,FALSE)</f>
        <v>0</v>
      </c>
      <c r="E114" s="83"/>
      <c r="F114" s="84"/>
      <c r="G114" s="165"/>
      <c r="H114" s="166"/>
      <c r="I114" s="448"/>
      <c r="J114" s="165"/>
      <c r="K114" s="165"/>
      <c r="L114" s="166"/>
      <c r="M114" s="448"/>
      <c r="N114" s="165"/>
      <c r="O114" s="165"/>
      <c r="P114" s="166"/>
      <c r="Q114" s="52">
        <f t="shared" si="98"/>
        <v>0</v>
      </c>
      <c r="R114" s="53">
        <f t="shared" si="99"/>
        <v>0</v>
      </c>
      <c r="S114" s="53">
        <f t="shared" si="100"/>
        <v>0</v>
      </c>
      <c r="T114" s="54">
        <f t="shared" si="101"/>
        <v>0</v>
      </c>
      <c r="U114" s="55">
        <f t="shared" si="102"/>
        <v>0</v>
      </c>
      <c r="V114" s="53">
        <f t="shared" si="103"/>
        <v>0</v>
      </c>
      <c r="W114" s="53">
        <f t="shared" si="104"/>
        <v>0</v>
      </c>
      <c r="X114" s="56">
        <f t="shared" si="105"/>
        <v>0</v>
      </c>
      <c r="Y114" s="421">
        <f t="shared" si="106"/>
        <v>0</v>
      </c>
      <c r="Z114" s="422">
        <f t="shared" si="107"/>
        <v>0</v>
      </c>
      <c r="AA114" s="423">
        <f t="shared" si="108"/>
        <v>0</v>
      </c>
      <c r="AB114" s="421">
        <f t="shared" si="109"/>
        <v>0</v>
      </c>
      <c r="AC114" s="422">
        <f t="shared" si="110"/>
        <v>0</v>
      </c>
      <c r="AD114" s="424">
        <f t="shared" si="111"/>
        <v>0</v>
      </c>
      <c r="AE114" s="425">
        <f t="shared" si="112"/>
        <v>0</v>
      </c>
      <c r="AF114" s="426">
        <f t="shared" si="113"/>
        <v>0</v>
      </c>
      <c r="AG114" s="424">
        <f t="shared" si="114"/>
        <v>0</v>
      </c>
      <c r="AH114" s="426">
        <f t="shared" si="115"/>
        <v>0</v>
      </c>
      <c r="AI114" s="426">
        <f t="shared" si="116"/>
        <v>0</v>
      </c>
      <c r="AJ114" s="423">
        <f t="shared" si="117"/>
        <v>0</v>
      </c>
      <c r="AK114" s="427">
        <f t="shared" si="118"/>
        <v>0</v>
      </c>
      <c r="AL114" s="428">
        <f t="shared" si="119"/>
        <v>0</v>
      </c>
      <c r="AM114" s="428">
        <f t="shared" si="120"/>
        <v>0</v>
      </c>
      <c r="AN114" s="429">
        <f t="shared" si="121"/>
        <v>0</v>
      </c>
      <c r="AO114" s="430"/>
      <c r="AP114" s="521"/>
      <c r="AQ114" s="521"/>
      <c r="AR114" s="527"/>
      <c r="AS114" s="521">
        <f t="shared" si="122"/>
        <v>0</v>
      </c>
      <c r="AT114" s="521">
        <f t="shared" si="123"/>
        <v>0</v>
      </c>
      <c r="AU114" s="521">
        <f t="shared" si="124"/>
        <v>0</v>
      </c>
      <c r="AV114" s="521">
        <f t="shared" si="125"/>
        <v>0</v>
      </c>
      <c r="AW114" s="430">
        <f t="shared" si="126"/>
        <v>0</v>
      </c>
      <c r="AX114" s="57">
        <f t="shared" si="95"/>
        <v>0</v>
      </c>
      <c r="AY114" s="578">
        <f t="shared" si="96"/>
        <v>0</v>
      </c>
      <c r="AZ114" s="583"/>
      <c r="BA114" s="580">
        <f t="shared" si="94"/>
        <v>0</v>
      </c>
      <c r="BB114" s="584">
        <f t="shared" si="97"/>
        <v>0</v>
      </c>
      <c r="BC114" s="575"/>
      <c r="BD114" s="333">
        <f t="shared" si="127"/>
        <v>0</v>
      </c>
      <c r="BE114" s="50">
        <v>109</v>
      </c>
    </row>
    <row r="115" spans="1:57" hidden="1" x14ac:dyDescent="0.35">
      <c r="A115" s="247"/>
      <c r="B115" s="92">
        <v>110</v>
      </c>
      <c r="C115" s="95">
        <f>VLOOKUP(B:B,'Start List Kids'!C:F,2,FALSE)</f>
        <v>0</v>
      </c>
      <c r="D115" s="114">
        <f>VLOOKUP(B:B,'Start List Kids'!C:F,4,FALSE)</f>
        <v>0</v>
      </c>
      <c r="E115" s="83"/>
      <c r="F115" s="84"/>
      <c r="G115" s="165"/>
      <c r="H115" s="166"/>
      <c r="I115" s="448"/>
      <c r="J115" s="165"/>
      <c r="K115" s="165"/>
      <c r="L115" s="166"/>
      <c r="M115" s="448"/>
      <c r="N115" s="165"/>
      <c r="O115" s="165"/>
      <c r="P115" s="166"/>
      <c r="Q115" s="52">
        <f t="shared" si="98"/>
        <v>0</v>
      </c>
      <c r="R115" s="53">
        <f t="shared" si="99"/>
        <v>0</v>
      </c>
      <c r="S115" s="53">
        <f t="shared" si="100"/>
        <v>0</v>
      </c>
      <c r="T115" s="54">
        <f t="shared" si="101"/>
        <v>0</v>
      </c>
      <c r="U115" s="55">
        <f t="shared" si="102"/>
        <v>0</v>
      </c>
      <c r="V115" s="53">
        <f t="shared" si="103"/>
        <v>0</v>
      </c>
      <c r="W115" s="53">
        <f t="shared" si="104"/>
        <v>0</v>
      </c>
      <c r="X115" s="56">
        <f t="shared" si="105"/>
        <v>0</v>
      </c>
      <c r="Y115" s="421">
        <f t="shared" si="106"/>
        <v>0</v>
      </c>
      <c r="Z115" s="422">
        <f t="shared" si="107"/>
        <v>0</v>
      </c>
      <c r="AA115" s="423">
        <f t="shared" si="108"/>
        <v>0</v>
      </c>
      <c r="AB115" s="421">
        <f t="shared" si="109"/>
        <v>0</v>
      </c>
      <c r="AC115" s="422">
        <f t="shared" si="110"/>
        <v>0</v>
      </c>
      <c r="AD115" s="424">
        <f t="shared" si="111"/>
        <v>0</v>
      </c>
      <c r="AE115" s="425">
        <f t="shared" si="112"/>
        <v>0</v>
      </c>
      <c r="AF115" s="426">
        <f t="shared" si="113"/>
        <v>0</v>
      </c>
      <c r="AG115" s="424">
        <f t="shared" si="114"/>
        <v>0</v>
      </c>
      <c r="AH115" s="426">
        <f t="shared" si="115"/>
        <v>0</v>
      </c>
      <c r="AI115" s="426">
        <f t="shared" si="116"/>
        <v>0</v>
      </c>
      <c r="AJ115" s="423">
        <f t="shared" si="117"/>
        <v>0</v>
      </c>
      <c r="AK115" s="427">
        <f t="shared" si="118"/>
        <v>0</v>
      </c>
      <c r="AL115" s="428">
        <f t="shared" si="119"/>
        <v>0</v>
      </c>
      <c r="AM115" s="428">
        <f t="shared" si="120"/>
        <v>0</v>
      </c>
      <c r="AN115" s="429">
        <f t="shared" si="121"/>
        <v>0</v>
      </c>
      <c r="AO115" s="430"/>
      <c r="AP115" s="521"/>
      <c r="AQ115" s="521"/>
      <c r="AR115" s="527"/>
      <c r="AS115" s="521">
        <f t="shared" si="122"/>
        <v>0</v>
      </c>
      <c r="AT115" s="521">
        <f t="shared" si="123"/>
        <v>0</v>
      </c>
      <c r="AU115" s="521">
        <f t="shared" si="124"/>
        <v>0</v>
      </c>
      <c r="AV115" s="521">
        <f t="shared" si="125"/>
        <v>0</v>
      </c>
      <c r="AW115" s="430">
        <f t="shared" si="126"/>
        <v>0</v>
      </c>
      <c r="AX115" s="57">
        <f t="shared" si="95"/>
        <v>0</v>
      </c>
      <c r="AY115" s="578">
        <f t="shared" si="96"/>
        <v>0</v>
      </c>
      <c r="AZ115" s="583"/>
      <c r="BA115" s="580">
        <f t="shared" si="94"/>
        <v>0</v>
      </c>
      <c r="BB115" s="584">
        <f t="shared" si="97"/>
        <v>0</v>
      </c>
      <c r="BC115" s="575"/>
      <c r="BD115" s="333">
        <f t="shared" si="127"/>
        <v>0</v>
      </c>
      <c r="BE115" s="50">
        <v>110</v>
      </c>
    </row>
    <row r="116" spans="1:57" hidden="1" x14ac:dyDescent="0.35">
      <c r="A116" s="247"/>
      <c r="B116" s="92">
        <v>111</v>
      </c>
      <c r="C116" s="95">
        <f>VLOOKUP(B:B,'Start List Kids'!C:F,2,FALSE)</f>
        <v>0</v>
      </c>
      <c r="D116" s="114">
        <f>VLOOKUP(B:B,'Start List Kids'!C:F,4,FALSE)</f>
        <v>0</v>
      </c>
      <c r="E116" s="83"/>
      <c r="F116" s="84"/>
      <c r="G116" s="165"/>
      <c r="H116" s="166"/>
      <c r="I116" s="448"/>
      <c r="J116" s="165"/>
      <c r="K116" s="165"/>
      <c r="L116" s="166"/>
      <c r="M116" s="448"/>
      <c r="N116" s="165"/>
      <c r="O116" s="165"/>
      <c r="P116" s="166"/>
      <c r="Q116" s="52">
        <f t="shared" si="98"/>
        <v>0</v>
      </c>
      <c r="R116" s="53">
        <f t="shared" si="99"/>
        <v>0</v>
      </c>
      <c r="S116" s="53">
        <f t="shared" si="100"/>
        <v>0</v>
      </c>
      <c r="T116" s="54">
        <f t="shared" si="101"/>
        <v>0</v>
      </c>
      <c r="U116" s="55">
        <f t="shared" si="102"/>
        <v>0</v>
      </c>
      <c r="V116" s="53">
        <f t="shared" si="103"/>
        <v>0</v>
      </c>
      <c r="W116" s="53">
        <f t="shared" si="104"/>
        <v>0</v>
      </c>
      <c r="X116" s="56">
        <f t="shared" si="105"/>
        <v>0</v>
      </c>
      <c r="Y116" s="421">
        <f t="shared" si="106"/>
        <v>0</v>
      </c>
      <c r="Z116" s="422">
        <f t="shared" si="107"/>
        <v>0</v>
      </c>
      <c r="AA116" s="423">
        <f t="shared" si="108"/>
        <v>0</v>
      </c>
      <c r="AB116" s="421">
        <f t="shared" si="109"/>
        <v>0</v>
      </c>
      <c r="AC116" s="422">
        <f t="shared" si="110"/>
        <v>0</v>
      </c>
      <c r="AD116" s="424">
        <f t="shared" si="111"/>
        <v>0</v>
      </c>
      <c r="AE116" s="425">
        <f t="shared" si="112"/>
        <v>0</v>
      </c>
      <c r="AF116" s="426">
        <f t="shared" si="113"/>
        <v>0</v>
      </c>
      <c r="AG116" s="424">
        <f t="shared" si="114"/>
        <v>0</v>
      </c>
      <c r="AH116" s="426">
        <f t="shared" si="115"/>
        <v>0</v>
      </c>
      <c r="AI116" s="426">
        <f t="shared" si="116"/>
        <v>0</v>
      </c>
      <c r="AJ116" s="423">
        <f t="shared" si="117"/>
        <v>0</v>
      </c>
      <c r="AK116" s="427">
        <f t="shared" si="118"/>
        <v>0</v>
      </c>
      <c r="AL116" s="428">
        <f t="shared" si="119"/>
        <v>0</v>
      </c>
      <c r="AM116" s="428">
        <f t="shared" si="120"/>
        <v>0</v>
      </c>
      <c r="AN116" s="429">
        <f t="shared" si="121"/>
        <v>0</v>
      </c>
      <c r="AO116" s="430"/>
      <c r="AP116" s="521"/>
      <c r="AQ116" s="521"/>
      <c r="AR116" s="527"/>
      <c r="AS116" s="521">
        <f t="shared" si="122"/>
        <v>0</v>
      </c>
      <c r="AT116" s="521">
        <f t="shared" si="123"/>
        <v>0</v>
      </c>
      <c r="AU116" s="521">
        <f t="shared" si="124"/>
        <v>0</v>
      </c>
      <c r="AV116" s="521">
        <f t="shared" si="125"/>
        <v>0</v>
      </c>
      <c r="AW116" s="430">
        <f t="shared" si="126"/>
        <v>0</v>
      </c>
      <c r="AX116" s="57">
        <f t="shared" si="95"/>
        <v>0</v>
      </c>
      <c r="AY116" s="578">
        <f t="shared" si="96"/>
        <v>0</v>
      </c>
      <c r="AZ116" s="583"/>
      <c r="BA116" s="580">
        <f t="shared" si="94"/>
        <v>0</v>
      </c>
      <c r="BB116" s="584">
        <f t="shared" si="97"/>
        <v>0</v>
      </c>
      <c r="BC116" s="575"/>
      <c r="BD116" s="333">
        <f t="shared" si="127"/>
        <v>0</v>
      </c>
      <c r="BE116" s="50">
        <v>111</v>
      </c>
    </row>
    <row r="117" spans="1:57" hidden="1" x14ac:dyDescent="0.35">
      <c r="A117" s="247"/>
      <c r="B117" s="92">
        <v>112</v>
      </c>
      <c r="C117" s="95">
        <f>VLOOKUP(B:B,'Start List Kids'!C:F,2,FALSE)</f>
        <v>0</v>
      </c>
      <c r="D117" s="114">
        <f>VLOOKUP(B:B,'Start List Kids'!C:F,4,FALSE)</f>
        <v>0</v>
      </c>
      <c r="E117" s="83"/>
      <c r="F117" s="84"/>
      <c r="G117" s="165"/>
      <c r="H117" s="166"/>
      <c r="I117" s="448"/>
      <c r="J117" s="165"/>
      <c r="K117" s="165"/>
      <c r="L117" s="166"/>
      <c r="M117" s="448"/>
      <c r="N117" s="165"/>
      <c r="O117" s="165"/>
      <c r="P117" s="166"/>
      <c r="Q117" s="52">
        <f t="shared" si="98"/>
        <v>0</v>
      </c>
      <c r="R117" s="53">
        <f t="shared" si="99"/>
        <v>0</v>
      </c>
      <c r="S117" s="53">
        <f t="shared" si="100"/>
        <v>0</v>
      </c>
      <c r="T117" s="54">
        <f t="shared" si="101"/>
        <v>0</v>
      </c>
      <c r="U117" s="55">
        <f t="shared" si="102"/>
        <v>0</v>
      </c>
      <c r="V117" s="53">
        <f t="shared" si="103"/>
        <v>0</v>
      </c>
      <c r="W117" s="53">
        <f t="shared" si="104"/>
        <v>0</v>
      </c>
      <c r="X117" s="56">
        <f t="shared" si="105"/>
        <v>0</v>
      </c>
      <c r="Y117" s="421">
        <f t="shared" si="106"/>
        <v>0</v>
      </c>
      <c r="Z117" s="422">
        <f t="shared" si="107"/>
        <v>0</v>
      </c>
      <c r="AA117" s="423">
        <f t="shared" si="108"/>
        <v>0</v>
      </c>
      <c r="AB117" s="421">
        <f t="shared" si="109"/>
        <v>0</v>
      </c>
      <c r="AC117" s="422">
        <f t="shared" si="110"/>
        <v>0</v>
      </c>
      <c r="AD117" s="424">
        <f t="shared" si="111"/>
        <v>0</v>
      </c>
      <c r="AE117" s="425">
        <f t="shared" si="112"/>
        <v>0</v>
      </c>
      <c r="AF117" s="426">
        <f t="shared" si="113"/>
        <v>0</v>
      </c>
      <c r="AG117" s="424">
        <f t="shared" si="114"/>
        <v>0</v>
      </c>
      <c r="AH117" s="426">
        <f t="shared" si="115"/>
        <v>0</v>
      </c>
      <c r="AI117" s="426">
        <f t="shared" si="116"/>
        <v>0</v>
      </c>
      <c r="AJ117" s="423">
        <f t="shared" si="117"/>
        <v>0</v>
      </c>
      <c r="AK117" s="427">
        <f t="shared" si="118"/>
        <v>0</v>
      </c>
      <c r="AL117" s="428">
        <f t="shared" si="119"/>
        <v>0</v>
      </c>
      <c r="AM117" s="428">
        <f t="shared" si="120"/>
        <v>0</v>
      </c>
      <c r="AN117" s="429">
        <f t="shared" si="121"/>
        <v>0</v>
      </c>
      <c r="AO117" s="430"/>
      <c r="AP117" s="521"/>
      <c r="AQ117" s="521"/>
      <c r="AR117" s="527"/>
      <c r="AS117" s="521">
        <f t="shared" si="122"/>
        <v>0</v>
      </c>
      <c r="AT117" s="521">
        <f t="shared" si="123"/>
        <v>0</v>
      </c>
      <c r="AU117" s="521">
        <f t="shared" si="124"/>
        <v>0</v>
      </c>
      <c r="AV117" s="521">
        <f t="shared" si="125"/>
        <v>0</v>
      </c>
      <c r="AW117" s="430">
        <f t="shared" si="126"/>
        <v>0</v>
      </c>
      <c r="AX117" s="57">
        <f t="shared" si="95"/>
        <v>0</v>
      </c>
      <c r="AY117" s="578">
        <f t="shared" si="96"/>
        <v>0</v>
      </c>
      <c r="AZ117" s="583"/>
      <c r="BA117" s="580">
        <f t="shared" si="94"/>
        <v>0</v>
      </c>
      <c r="BB117" s="584">
        <f t="shared" si="97"/>
        <v>0</v>
      </c>
      <c r="BC117" s="575"/>
      <c r="BD117" s="333">
        <f t="shared" si="127"/>
        <v>0</v>
      </c>
      <c r="BE117" s="50">
        <v>112</v>
      </c>
    </row>
    <row r="118" spans="1:57" hidden="1" x14ac:dyDescent="0.35">
      <c r="A118" s="247"/>
      <c r="B118" s="92">
        <v>113</v>
      </c>
      <c r="C118" s="95">
        <f>VLOOKUP(B:B,'Start List Kids'!C:F,2,FALSE)</f>
        <v>0</v>
      </c>
      <c r="D118" s="114">
        <f>VLOOKUP(B:B,'Start List Kids'!C:F,4,FALSE)</f>
        <v>0</v>
      </c>
      <c r="E118" s="83"/>
      <c r="F118" s="84"/>
      <c r="G118" s="165"/>
      <c r="H118" s="166"/>
      <c r="I118" s="448"/>
      <c r="J118" s="165"/>
      <c r="K118" s="165"/>
      <c r="L118" s="166"/>
      <c r="M118" s="448"/>
      <c r="N118" s="165"/>
      <c r="O118" s="165"/>
      <c r="P118" s="166"/>
      <c r="Q118" s="52">
        <f t="shared" si="98"/>
        <v>0</v>
      </c>
      <c r="R118" s="53">
        <f t="shared" si="99"/>
        <v>0</v>
      </c>
      <c r="S118" s="53">
        <f t="shared" si="100"/>
        <v>0</v>
      </c>
      <c r="T118" s="54">
        <f t="shared" si="101"/>
        <v>0</v>
      </c>
      <c r="U118" s="55">
        <f t="shared" si="102"/>
        <v>0</v>
      </c>
      <c r="V118" s="53">
        <f t="shared" si="103"/>
        <v>0</v>
      </c>
      <c r="W118" s="53">
        <f t="shared" si="104"/>
        <v>0</v>
      </c>
      <c r="X118" s="56">
        <f t="shared" si="105"/>
        <v>0</v>
      </c>
      <c r="Y118" s="421">
        <f t="shared" si="106"/>
        <v>0</v>
      </c>
      <c r="Z118" s="422">
        <f t="shared" si="107"/>
        <v>0</v>
      </c>
      <c r="AA118" s="423">
        <f t="shared" si="108"/>
        <v>0</v>
      </c>
      <c r="AB118" s="421">
        <f t="shared" si="109"/>
        <v>0</v>
      </c>
      <c r="AC118" s="422">
        <f t="shared" si="110"/>
        <v>0</v>
      </c>
      <c r="AD118" s="424">
        <f t="shared" si="111"/>
        <v>0</v>
      </c>
      <c r="AE118" s="425">
        <f t="shared" si="112"/>
        <v>0</v>
      </c>
      <c r="AF118" s="426">
        <f t="shared" si="113"/>
        <v>0</v>
      </c>
      <c r="AG118" s="424">
        <f t="shared" si="114"/>
        <v>0</v>
      </c>
      <c r="AH118" s="426">
        <f t="shared" si="115"/>
        <v>0</v>
      </c>
      <c r="AI118" s="426">
        <f t="shared" si="116"/>
        <v>0</v>
      </c>
      <c r="AJ118" s="423">
        <f t="shared" si="117"/>
        <v>0</v>
      </c>
      <c r="AK118" s="427">
        <f t="shared" si="118"/>
        <v>0</v>
      </c>
      <c r="AL118" s="428">
        <f t="shared" si="119"/>
        <v>0</v>
      </c>
      <c r="AM118" s="428">
        <f t="shared" si="120"/>
        <v>0</v>
      </c>
      <c r="AN118" s="429">
        <f t="shared" si="121"/>
        <v>0</v>
      </c>
      <c r="AO118" s="430"/>
      <c r="AP118" s="521"/>
      <c r="AQ118" s="521"/>
      <c r="AR118" s="527"/>
      <c r="AS118" s="521">
        <f t="shared" si="122"/>
        <v>0</v>
      </c>
      <c r="AT118" s="521">
        <f t="shared" si="123"/>
        <v>0</v>
      </c>
      <c r="AU118" s="521">
        <f t="shared" si="124"/>
        <v>0</v>
      </c>
      <c r="AV118" s="521">
        <f t="shared" si="125"/>
        <v>0</v>
      </c>
      <c r="AW118" s="430">
        <f t="shared" si="126"/>
        <v>0</v>
      </c>
      <c r="AX118" s="57">
        <f t="shared" si="95"/>
        <v>0</v>
      </c>
      <c r="AY118" s="578">
        <f t="shared" si="96"/>
        <v>0</v>
      </c>
      <c r="AZ118" s="583"/>
      <c r="BA118" s="580">
        <f t="shared" si="94"/>
        <v>0</v>
      </c>
      <c r="BB118" s="584">
        <f t="shared" si="97"/>
        <v>0</v>
      </c>
      <c r="BC118" s="575"/>
      <c r="BD118" s="333">
        <f t="shared" si="127"/>
        <v>0</v>
      </c>
      <c r="BE118" s="50">
        <v>113</v>
      </c>
    </row>
    <row r="119" spans="1:57" hidden="1" x14ac:dyDescent="0.35">
      <c r="A119" s="247"/>
      <c r="B119" s="92">
        <v>114</v>
      </c>
      <c r="C119" s="95">
        <f>VLOOKUP(B:B,'Start List Kids'!C:F,2,FALSE)</f>
        <v>0</v>
      </c>
      <c r="D119" s="114">
        <f>VLOOKUP(B:B,'Start List Kids'!C:F,4,FALSE)</f>
        <v>0</v>
      </c>
      <c r="E119" s="83"/>
      <c r="F119" s="84"/>
      <c r="G119" s="165"/>
      <c r="H119" s="166"/>
      <c r="I119" s="448"/>
      <c r="J119" s="165"/>
      <c r="K119" s="165"/>
      <c r="L119" s="166"/>
      <c r="M119" s="448"/>
      <c r="N119" s="165"/>
      <c r="O119" s="165"/>
      <c r="P119" s="166"/>
      <c r="Q119" s="52">
        <f t="shared" si="98"/>
        <v>0</v>
      </c>
      <c r="R119" s="53">
        <f t="shared" si="99"/>
        <v>0</v>
      </c>
      <c r="S119" s="53">
        <f t="shared" si="100"/>
        <v>0</v>
      </c>
      <c r="T119" s="54">
        <f t="shared" si="101"/>
        <v>0</v>
      </c>
      <c r="U119" s="55">
        <f t="shared" si="102"/>
        <v>0</v>
      </c>
      <c r="V119" s="53">
        <f t="shared" si="103"/>
        <v>0</v>
      </c>
      <c r="W119" s="53">
        <f t="shared" si="104"/>
        <v>0</v>
      </c>
      <c r="X119" s="56">
        <f t="shared" si="105"/>
        <v>0</v>
      </c>
      <c r="Y119" s="421">
        <f t="shared" si="106"/>
        <v>0</v>
      </c>
      <c r="Z119" s="422">
        <f t="shared" si="107"/>
        <v>0</v>
      </c>
      <c r="AA119" s="423">
        <f t="shared" si="108"/>
        <v>0</v>
      </c>
      <c r="AB119" s="421">
        <f t="shared" si="109"/>
        <v>0</v>
      </c>
      <c r="AC119" s="422">
        <f t="shared" si="110"/>
        <v>0</v>
      </c>
      <c r="AD119" s="424">
        <f t="shared" si="111"/>
        <v>0</v>
      </c>
      <c r="AE119" s="425">
        <f t="shared" si="112"/>
        <v>0</v>
      </c>
      <c r="AF119" s="426">
        <f t="shared" si="113"/>
        <v>0</v>
      </c>
      <c r="AG119" s="424">
        <f t="shared" si="114"/>
        <v>0</v>
      </c>
      <c r="AH119" s="426">
        <f t="shared" si="115"/>
        <v>0</v>
      </c>
      <c r="AI119" s="426">
        <f t="shared" si="116"/>
        <v>0</v>
      </c>
      <c r="AJ119" s="423">
        <f t="shared" si="117"/>
        <v>0</v>
      </c>
      <c r="AK119" s="427">
        <f t="shared" si="118"/>
        <v>0</v>
      </c>
      <c r="AL119" s="428">
        <f t="shared" si="119"/>
        <v>0</v>
      </c>
      <c r="AM119" s="428">
        <f t="shared" si="120"/>
        <v>0</v>
      </c>
      <c r="AN119" s="429">
        <f t="shared" si="121"/>
        <v>0</v>
      </c>
      <c r="AO119" s="430"/>
      <c r="AP119" s="521"/>
      <c r="AQ119" s="521"/>
      <c r="AR119" s="527"/>
      <c r="AS119" s="521">
        <f t="shared" si="122"/>
        <v>0</v>
      </c>
      <c r="AT119" s="521">
        <f t="shared" si="123"/>
        <v>0</v>
      </c>
      <c r="AU119" s="521">
        <f t="shared" si="124"/>
        <v>0</v>
      </c>
      <c r="AV119" s="521">
        <f t="shared" si="125"/>
        <v>0</v>
      </c>
      <c r="AW119" s="430">
        <f t="shared" si="126"/>
        <v>0</v>
      </c>
      <c r="AX119" s="57">
        <f t="shared" si="95"/>
        <v>0</v>
      </c>
      <c r="AY119" s="578">
        <f t="shared" si="96"/>
        <v>0</v>
      </c>
      <c r="AZ119" s="583"/>
      <c r="BA119" s="580">
        <f t="shared" si="94"/>
        <v>0</v>
      </c>
      <c r="BB119" s="584">
        <f t="shared" si="97"/>
        <v>0</v>
      </c>
      <c r="BC119" s="575"/>
      <c r="BD119" s="333">
        <f t="shared" si="127"/>
        <v>0</v>
      </c>
      <c r="BE119" s="50">
        <v>114</v>
      </c>
    </row>
    <row r="120" spans="1:57" hidden="1" x14ac:dyDescent="0.35">
      <c r="A120" s="247"/>
      <c r="B120" s="92">
        <v>115</v>
      </c>
      <c r="C120" s="95">
        <f>VLOOKUP(B:B,'Start List Kids'!C:F,2,FALSE)</f>
        <v>0</v>
      </c>
      <c r="D120" s="114">
        <f>VLOOKUP(B:B,'Start List Kids'!C:F,4,FALSE)</f>
        <v>0</v>
      </c>
      <c r="E120" s="83"/>
      <c r="F120" s="84"/>
      <c r="G120" s="165"/>
      <c r="H120" s="166"/>
      <c r="I120" s="448"/>
      <c r="J120" s="165"/>
      <c r="K120" s="165"/>
      <c r="L120" s="166"/>
      <c r="M120" s="448"/>
      <c r="N120" s="165"/>
      <c r="O120" s="165"/>
      <c r="P120" s="166"/>
      <c r="Q120" s="52">
        <f t="shared" si="98"/>
        <v>0</v>
      </c>
      <c r="R120" s="53">
        <f t="shared" si="99"/>
        <v>0</v>
      </c>
      <c r="S120" s="53">
        <f t="shared" si="100"/>
        <v>0</v>
      </c>
      <c r="T120" s="54">
        <f t="shared" si="101"/>
        <v>0</v>
      </c>
      <c r="U120" s="55">
        <f t="shared" si="102"/>
        <v>0</v>
      </c>
      <c r="V120" s="53">
        <f t="shared" si="103"/>
        <v>0</v>
      </c>
      <c r="W120" s="53">
        <f t="shared" si="104"/>
        <v>0</v>
      </c>
      <c r="X120" s="56">
        <f t="shared" si="105"/>
        <v>0</v>
      </c>
      <c r="Y120" s="421">
        <f t="shared" si="106"/>
        <v>0</v>
      </c>
      <c r="Z120" s="422">
        <f t="shared" si="107"/>
        <v>0</v>
      </c>
      <c r="AA120" s="423">
        <f t="shared" si="108"/>
        <v>0</v>
      </c>
      <c r="AB120" s="421">
        <f t="shared" si="109"/>
        <v>0</v>
      </c>
      <c r="AC120" s="422">
        <f t="shared" si="110"/>
        <v>0</v>
      </c>
      <c r="AD120" s="424">
        <f t="shared" si="111"/>
        <v>0</v>
      </c>
      <c r="AE120" s="425">
        <f t="shared" si="112"/>
        <v>0</v>
      </c>
      <c r="AF120" s="426">
        <f t="shared" si="113"/>
        <v>0</v>
      </c>
      <c r="AG120" s="424">
        <f t="shared" si="114"/>
        <v>0</v>
      </c>
      <c r="AH120" s="426">
        <f t="shared" si="115"/>
        <v>0</v>
      </c>
      <c r="AI120" s="426">
        <f t="shared" si="116"/>
        <v>0</v>
      </c>
      <c r="AJ120" s="423">
        <f t="shared" si="117"/>
        <v>0</v>
      </c>
      <c r="AK120" s="427">
        <f t="shared" si="118"/>
        <v>0</v>
      </c>
      <c r="AL120" s="428">
        <f t="shared" si="119"/>
        <v>0</v>
      </c>
      <c r="AM120" s="428">
        <f t="shared" si="120"/>
        <v>0</v>
      </c>
      <c r="AN120" s="429">
        <f t="shared" si="121"/>
        <v>0</v>
      </c>
      <c r="AO120" s="430"/>
      <c r="AP120" s="521"/>
      <c r="AQ120" s="521"/>
      <c r="AR120" s="527"/>
      <c r="AS120" s="521">
        <f t="shared" si="122"/>
        <v>0</v>
      </c>
      <c r="AT120" s="521">
        <f t="shared" si="123"/>
        <v>0</v>
      </c>
      <c r="AU120" s="521">
        <f t="shared" si="124"/>
        <v>0</v>
      </c>
      <c r="AV120" s="521">
        <f t="shared" si="125"/>
        <v>0</v>
      </c>
      <c r="AW120" s="430">
        <f t="shared" si="126"/>
        <v>0</v>
      </c>
      <c r="AX120" s="57">
        <f t="shared" si="95"/>
        <v>0</v>
      </c>
      <c r="AY120" s="578">
        <f t="shared" si="96"/>
        <v>0</v>
      </c>
      <c r="AZ120" s="583"/>
      <c r="BA120" s="580">
        <f t="shared" si="94"/>
        <v>0</v>
      </c>
      <c r="BB120" s="584">
        <f t="shared" si="97"/>
        <v>0</v>
      </c>
      <c r="BC120" s="575"/>
      <c r="BD120" s="333">
        <f t="shared" si="127"/>
        <v>0</v>
      </c>
      <c r="BE120" s="50">
        <v>115</v>
      </c>
    </row>
    <row r="121" spans="1:57" hidden="1" x14ac:dyDescent="0.35">
      <c r="A121" s="247"/>
      <c r="B121" s="92">
        <v>116</v>
      </c>
      <c r="C121" s="95">
        <f>VLOOKUP(B:B,'Start List Kids'!C:F,2,FALSE)</f>
        <v>0</v>
      </c>
      <c r="D121" s="114">
        <f>VLOOKUP(B:B,'Start List Kids'!C:F,4,FALSE)</f>
        <v>0</v>
      </c>
      <c r="E121" s="83"/>
      <c r="F121" s="84"/>
      <c r="G121" s="165"/>
      <c r="H121" s="166"/>
      <c r="I121" s="448"/>
      <c r="J121" s="165"/>
      <c r="K121" s="165"/>
      <c r="L121" s="166"/>
      <c r="M121" s="448"/>
      <c r="N121" s="165"/>
      <c r="O121" s="165"/>
      <c r="P121" s="166"/>
      <c r="Q121" s="52">
        <f t="shared" si="98"/>
        <v>0</v>
      </c>
      <c r="R121" s="53">
        <f t="shared" si="99"/>
        <v>0</v>
      </c>
      <c r="S121" s="53">
        <f t="shared" si="100"/>
        <v>0</v>
      </c>
      <c r="T121" s="54">
        <f t="shared" si="101"/>
        <v>0</v>
      </c>
      <c r="U121" s="55">
        <f t="shared" si="102"/>
        <v>0</v>
      </c>
      <c r="V121" s="53">
        <f t="shared" si="103"/>
        <v>0</v>
      </c>
      <c r="W121" s="53">
        <f t="shared" si="104"/>
        <v>0</v>
      </c>
      <c r="X121" s="56">
        <f t="shared" si="105"/>
        <v>0</v>
      </c>
      <c r="Y121" s="421">
        <f t="shared" si="106"/>
        <v>0</v>
      </c>
      <c r="Z121" s="422">
        <f t="shared" si="107"/>
        <v>0</v>
      </c>
      <c r="AA121" s="423">
        <f t="shared" si="108"/>
        <v>0</v>
      </c>
      <c r="AB121" s="421">
        <f t="shared" si="109"/>
        <v>0</v>
      </c>
      <c r="AC121" s="422">
        <f t="shared" si="110"/>
        <v>0</v>
      </c>
      <c r="AD121" s="424">
        <f t="shared" si="111"/>
        <v>0</v>
      </c>
      <c r="AE121" s="425">
        <f t="shared" si="112"/>
        <v>0</v>
      </c>
      <c r="AF121" s="426">
        <f t="shared" si="113"/>
        <v>0</v>
      </c>
      <c r="AG121" s="424">
        <f t="shared" si="114"/>
        <v>0</v>
      </c>
      <c r="AH121" s="426">
        <f t="shared" si="115"/>
        <v>0</v>
      </c>
      <c r="AI121" s="426">
        <f t="shared" si="116"/>
        <v>0</v>
      </c>
      <c r="AJ121" s="423">
        <f t="shared" si="117"/>
        <v>0</v>
      </c>
      <c r="AK121" s="427">
        <f t="shared" si="118"/>
        <v>0</v>
      </c>
      <c r="AL121" s="428">
        <f t="shared" si="119"/>
        <v>0</v>
      </c>
      <c r="AM121" s="428">
        <f t="shared" si="120"/>
        <v>0</v>
      </c>
      <c r="AN121" s="429">
        <f t="shared" si="121"/>
        <v>0</v>
      </c>
      <c r="AO121" s="430"/>
      <c r="AP121" s="521"/>
      <c r="AQ121" s="521"/>
      <c r="AR121" s="527"/>
      <c r="AS121" s="521">
        <f t="shared" si="122"/>
        <v>0</v>
      </c>
      <c r="AT121" s="521">
        <f t="shared" si="123"/>
        <v>0</v>
      </c>
      <c r="AU121" s="521">
        <f t="shared" si="124"/>
        <v>0</v>
      </c>
      <c r="AV121" s="521">
        <f t="shared" si="125"/>
        <v>0</v>
      </c>
      <c r="AW121" s="430">
        <f t="shared" si="126"/>
        <v>0</v>
      </c>
      <c r="AX121" s="57">
        <f t="shared" si="95"/>
        <v>0</v>
      </c>
      <c r="AY121" s="578">
        <f t="shared" si="96"/>
        <v>0</v>
      </c>
      <c r="AZ121" s="583"/>
      <c r="BA121" s="580">
        <f t="shared" si="94"/>
        <v>0</v>
      </c>
      <c r="BB121" s="584">
        <f t="shared" si="97"/>
        <v>0</v>
      </c>
      <c r="BC121" s="575"/>
      <c r="BD121" s="333">
        <f t="shared" si="127"/>
        <v>0</v>
      </c>
      <c r="BE121" s="50">
        <v>116</v>
      </c>
    </row>
    <row r="122" spans="1:57" hidden="1" x14ac:dyDescent="0.35">
      <c r="A122" s="247"/>
      <c r="B122" s="92">
        <v>117</v>
      </c>
      <c r="C122" s="95">
        <f>VLOOKUP(B:B,'Start List Kids'!C:F,2,FALSE)</f>
        <v>0</v>
      </c>
      <c r="D122" s="114">
        <f>VLOOKUP(B:B,'Start List Kids'!C:F,4,FALSE)</f>
        <v>0</v>
      </c>
      <c r="E122" s="83"/>
      <c r="F122" s="84"/>
      <c r="G122" s="165"/>
      <c r="H122" s="166"/>
      <c r="I122" s="448"/>
      <c r="J122" s="165"/>
      <c r="K122" s="165"/>
      <c r="L122" s="166"/>
      <c r="M122" s="448"/>
      <c r="N122" s="165"/>
      <c r="O122" s="165"/>
      <c r="P122" s="166"/>
      <c r="Q122" s="52">
        <f t="shared" si="98"/>
        <v>0</v>
      </c>
      <c r="R122" s="53">
        <f t="shared" si="99"/>
        <v>0</v>
      </c>
      <c r="S122" s="53">
        <f t="shared" si="100"/>
        <v>0</v>
      </c>
      <c r="T122" s="54">
        <f t="shared" si="101"/>
        <v>0</v>
      </c>
      <c r="U122" s="55">
        <f t="shared" si="102"/>
        <v>0</v>
      </c>
      <c r="V122" s="53">
        <f t="shared" si="103"/>
        <v>0</v>
      </c>
      <c r="W122" s="53">
        <f t="shared" si="104"/>
        <v>0</v>
      </c>
      <c r="X122" s="56">
        <f t="shared" si="105"/>
        <v>0</v>
      </c>
      <c r="Y122" s="421">
        <f t="shared" si="106"/>
        <v>0</v>
      </c>
      <c r="Z122" s="422">
        <f t="shared" si="107"/>
        <v>0</v>
      </c>
      <c r="AA122" s="423">
        <f t="shared" si="108"/>
        <v>0</v>
      </c>
      <c r="AB122" s="421">
        <f t="shared" si="109"/>
        <v>0</v>
      </c>
      <c r="AC122" s="422">
        <f t="shared" si="110"/>
        <v>0</v>
      </c>
      <c r="AD122" s="424">
        <f t="shared" si="111"/>
        <v>0</v>
      </c>
      <c r="AE122" s="425">
        <f t="shared" si="112"/>
        <v>0</v>
      </c>
      <c r="AF122" s="426">
        <f t="shared" si="113"/>
        <v>0</v>
      </c>
      <c r="AG122" s="424">
        <f t="shared" si="114"/>
        <v>0</v>
      </c>
      <c r="AH122" s="426">
        <f t="shared" si="115"/>
        <v>0</v>
      </c>
      <c r="AI122" s="426">
        <f t="shared" si="116"/>
        <v>0</v>
      </c>
      <c r="AJ122" s="423">
        <f t="shared" si="117"/>
        <v>0</v>
      </c>
      <c r="AK122" s="427">
        <f t="shared" si="118"/>
        <v>0</v>
      </c>
      <c r="AL122" s="428">
        <f t="shared" si="119"/>
        <v>0</v>
      </c>
      <c r="AM122" s="428">
        <f t="shared" si="120"/>
        <v>0</v>
      </c>
      <c r="AN122" s="429">
        <f t="shared" si="121"/>
        <v>0</v>
      </c>
      <c r="AO122" s="430"/>
      <c r="AP122" s="521"/>
      <c r="AQ122" s="521"/>
      <c r="AR122" s="527"/>
      <c r="AS122" s="521">
        <f t="shared" si="122"/>
        <v>0</v>
      </c>
      <c r="AT122" s="521">
        <f t="shared" si="123"/>
        <v>0</v>
      </c>
      <c r="AU122" s="521">
        <f t="shared" si="124"/>
        <v>0</v>
      </c>
      <c r="AV122" s="521">
        <f t="shared" si="125"/>
        <v>0</v>
      </c>
      <c r="AW122" s="430">
        <f t="shared" si="126"/>
        <v>0</v>
      </c>
      <c r="AX122" s="57">
        <f t="shared" si="95"/>
        <v>0</v>
      </c>
      <c r="AY122" s="578">
        <f t="shared" si="96"/>
        <v>0</v>
      </c>
      <c r="AZ122" s="583"/>
      <c r="BA122" s="580">
        <f t="shared" si="94"/>
        <v>0</v>
      </c>
      <c r="BB122" s="584">
        <f t="shared" si="97"/>
        <v>0</v>
      </c>
      <c r="BC122" s="575"/>
      <c r="BD122" s="333">
        <f t="shared" si="127"/>
        <v>0</v>
      </c>
      <c r="BE122" s="50">
        <v>117</v>
      </c>
    </row>
    <row r="123" spans="1:57" hidden="1" x14ac:dyDescent="0.35">
      <c r="A123" s="247"/>
      <c r="B123" s="92">
        <v>118</v>
      </c>
      <c r="C123" s="95">
        <f>VLOOKUP(B:B,'Start List Kids'!C:F,2,FALSE)</f>
        <v>0</v>
      </c>
      <c r="D123" s="114">
        <f>VLOOKUP(B:B,'Start List Kids'!C:F,4,FALSE)</f>
        <v>0</v>
      </c>
      <c r="E123" s="83"/>
      <c r="F123" s="84"/>
      <c r="G123" s="165"/>
      <c r="H123" s="166"/>
      <c r="I123" s="448"/>
      <c r="J123" s="165"/>
      <c r="K123" s="165"/>
      <c r="L123" s="166"/>
      <c r="M123" s="448"/>
      <c r="N123" s="165"/>
      <c r="O123" s="165"/>
      <c r="P123" s="166"/>
      <c r="Q123" s="52">
        <f t="shared" si="98"/>
        <v>0</v>
      </c>
      <c r="R123" s="53">
        <f t="shared" si="99"/>
        <v>0</v>
      </c>
      <c r="S123" s="53">
        <f t="shared" si="100"/>
        <v>0</v>
      </c>
      <c r="T123" s="54">
        <f t="shared" si="101"/>
        <v>0</v>
      </c>
      <c r="U123" s="55">
        <f t="shared" si="102"/>
        <v>0</v>
      </c>
      <c r="V123" s="53">
        <f t="shared" si="103"/>
        <v>0</v>
      </c>
      <c r="W123" s="53">
        <f t="shared" si="104"/>
        <v>0</v>
      </c>
      <c r="X123" s="56">
        <f t="shared" si="105"/>
        <v>0</v>
      </c>
      <c r="Y123" s="421">
        <f t="shared" si="106"/>
        <v>0</v>
      </c>
      <c r="Z123" s="422">
        <f t="shared" si="107"/>
        <v>0</v>
      </c>
      <c r="AA123" s="423">
        <f t="shared" si="108"/>
        <v>0</v>
      </c>
      <c r="AB123" s="421">
        <f t="shared" si="109"/>
        <v>0</v>
      </c>
      <c r="AC123" s="422">
        <f t="shared" si="110"/>
        <v>0</v>
      </c>
      <c r="AD123" s="424">
        <f t="shared" si="111"/>
        <v>0</v>
      </c>
      <c r="AE123" s="425">
        <f t="shared" si="112"/>
        <v>0</v>
      </c>
      <c r="AF123" s="426">
        <f t="shared" si="113"/>
        <v>0</v>
      </c>
      <c r="AG123" s="424">
        <f t="shared" si="114"/>
        <v>0</v>
      </c>
      <c r="AH123" s="426">
        <f t="shared" si="115"/>
        <v>0</v>
      </c>
      <c r="AI123" s="426">
        <f t="shared" si="116"/>
        <v>0</v>
      </c>
      <c r="AJ123" s="423">
        <f t="shared" si="117"/>
        <v>0</v>
      </c>
      <c r="AK123" s="427">
        <f t="shared" si="118"/>
        <v>0</v>
      </c>
      <c r="AL123" s="428">
        <f t="shared" si="119"/>
        <v>0</v>
      </c>
      <c r="AM123" s="428">
        <f t="shared" si="120"/>
        <v>0</v>
      </c>
      <c r="AN123" s="429">
        <f t="shared" si="121"/>
        <v>0</v>
      </c>
      <c r="AO123" s="430"/>
      <c r="AP123" s="521"/>
      <c r="AQ123" s="521"/>
      <c r="AR123" s="527"/>
      <c r="AS123" s="521">
        <f t="shared" si="122"/>
        <v>0</v>
      </c>
      <c r="AT123" s="521">
        <f t="shared" si="123"/>
        <v>0</v>
      </c>
      <c r="AU123" s="521">
        <f t="shared" si="124"/>
        <v>0</v>
      </c>
      <c r="AV123" s="521">
        <f t="shared" si="125"/>
        <v>0</v>
      </c>
      <c r="AW123" s="430">
        <f t="shared" si="126"/>
        <v>0</v>
      </c>
      <c r="AX123" s="57">
        <f t="shared" si="95"/>
        <v>0</v>
      </c>
      <c r="AY123" s="578">
        <f t="shared" si="96"/>
        <v>0</v>
      </c>
      <c r="AZ123" s="583"/>
      <c r="BA123" s="580">
        <f t="shared" si="94"/>
        <v>0</v>
      </c>
      <c r="BB123" s="584">
        <f t="shared" si="97"/>
        <v>0</v>
      </c>
      <c r="BC123" s="575"/>
      <c r="BD123" s="333">
        <f t="shared" si="127"/>
        <v>0</v>
      </c>
      <c r="BE123" s="50">
        <v>118</v>
      </c>
    </row>
    <row r="124" spans="1:57" hidden="1" x14ac:dyDescent="0.35">
      <c r="A124" s="247"/>
      <c r="B124" s="92">
        <v>119</v>
      </c>
      <c r="C124" s="95">
        <f>VLOOKUP(B:B,'Start List Kids'!C:F,2,FALSE)</f>
        <v>0</v>
      </c>
      <c r="D124" s="114">
        <f>VLOOKUP(B:B,'Start List Kids'!C:F,4,FALSE)</f>
        <v>0</v>
      </c>
      <c r="E124" s="83"/>
      <c r="F124" s="84"/>
      <c r="G124" s="165"/>
      <c r="H124" s="166"/>
      <c r="I124" s="448"/>
      <c r="J124" s="165"/>
      <c r="K124" s="165"/>
      <c r="L124" s="166"/>
      <c r="M124" s="448"/>
      <c r="N124" s="165"/>
      <c r="O124" s="165"/>
      <c r="P124" s="166"/>
      <c r="Q124" s="52">
        <f t="shared" si="98"/>
        <v>0</v>
      </c>
      <c r="R124" s="53">
        <f t="shared" si="99"/>
        <v>0</v>
      </c>
      <c r="S124" s="53">
        <f t="shared" si="100"/>
        <v>0</v>
      </c>
      <c r="T124" s="54">
        <f t="shared" si="101"/>
        <v>0</v>
      </c>
      <c r="U124" s="55">
        <f t="shared" si="102"/>
        <v>0</v>
      </c>
      <c r="V124" s="53">
        <f t="shared" si="103"/>
        <v>0</v>
      </c>
      <c r="W124" s="53">
        <f t="shared" si="104"/>
        <v>0</v>
      </c>
      <c r="X124" s="56">
        <f t="shared" si="105"/>
        <v>0</v>
      </c>
      <c r="Y124" s="421">
        <f t="shared" si="106"/>
        <v>0</v>
      </c>
      <c r="Z124" s="422">
        <f t="shared" si="107"/>
        <v>0</v>
      </c>
      <c r="AA124" s="423">
        <f t="shared" si="108"/>
        <v>0</v>
      </c>
      <c r="AB124" s="421">
        <f t="shared" si="109"/>
        <v>0</v>
      </c>
      <c r="AC124" s="422">
        <f t="shared" si="110"/>
        <v>0</v>
      </c>
      <c r="AD124" s="424">
        <f t="shared" si="111"/>
        <v>0</v>
      </c>
      <c r="AE124" s="425">
        <f t="shared" si="112"/>
        <v>0</v>
      </c>
      <c r="AF124" s="426">
        <f t="shared" si="113"/>
        <v>0</v>
      </c>
      <c r="AG124" s="424">
        <f t="shared" si="114"/>
        <v>0</v>
      </c>
      <c r="AH124" s="426">
        <f t="shared" si="115"/>
        <v>0</v>
      </c>
      <c r="AI124" s="426">
        <f t="shared" si="116"/>
        <v>0</v>
      </c>
      <c r="AJ124" s="423">
        <f t="shared" si="117"/>
        <v>0</v>
      </c>
      <c r="AK124" s="427">
        <f t="shared" si="118"/>
        <v>0</v>
      </c>
      <c r="AL124" s="428">
        <f t="shared" si="119"/>
        <v>0</v>
      </c>
      <c r="AM124" s="428">
        <f t="shared" si="120"/>
        <v>0</v>
      </c>
      <c r="AN124" s="429">
        <f t="shared" si="121"/>
        <v>0</v>
      </c>
      <c r="AO124" s="430"/>
      <c r="AP124" s="521"/>
      <c r="AQ124" s="521"/>
      <c r="AR124" s="527"/>
      <c r="AS124" s="521">
        <f t="shared" si="122"/>
        <v>0</v>
      </c>
      <c r="AT124" s="521">
        <f t="shared" si="123"/>
        <v>0</v>
      </c>
      <c r="AU124" s="521">
        <f t="shared" si="124"/>
        <v>0</v>
      </c>
      <c r="AV124" s="521">
        <f t="shared" si="125"/>
        <v>0</v>
      </c>
      <c r="AW124" s="430">
        <f t="shared" si="126"/>
        <v>0</v>
      </c>
      <c r="AX124" s="57">
        <f t="shared" si="95"/>
        <v>0</v>
      </c>
      <c r="AY124" s="578">
        <f t="shared" si="96"/>
        <v>0</v>
      </c>
      <c r="AZ124" s="583"/>
      <c r="BA124" s="580">
        <f t="shared" si="94"/>
        <v>0</v>
      </c>
      <c r="BB124" s="584">
        <f t="shared" si="97"/>
        <v>0</v>
      </c>
      <c r="BC124" s="575"/>
      <c r="BD124" s="333">
        <f t="shared" si="127"/>
        <v>0</v>
      </c>
      <c r="BE124" s="50">
        <v>119</v>
      </c>
    </row>
    <row r="125" spans="1:57" hidden="1" x14ac:dyDescent="0.35">
      <c r="A125" s="247"/>
      <c r="B125" s="92">
        <v>120</v>
      </c>
      <c r="C125" s="95">
        <f>VLOOKUP(B:B,'Start List Kids'!C:F,2,FALSE)</f>
        <v>0</v>
      </c>
      <c r="D125" s="114">
        <f>VLOOKUP(B:B,'Start List Kids'!C:F,4,FALSE)</f>
        <v>0</v>
      </c>
      <c r="E125" s="83"/>
      <c r="F125" s="84"/>
      <c r="G125" s="165"/>
      <c r="H125" s="166"/>
      <c r="I125" s="448"/>
      <c r="J125" s="165"/>
      <c r="K125" s="165"/>
      <c r="L125" s="166"/>
      <c r="M125" s="448"/>
      <c r="N125" s="165"/>
      <c r="O125" s="165"/>
      <c r="P125" s="166"/>
      <c r="Q125" s="52">
        <f t="shared" si="98"/>
        <v>0</v>
      </c>
      <c r="R125" s="53">
        <f t="shared" si="99"/>
        <v>0</v>
      </c>
      <c r="S125" s="53">
        <f t="shared" si="100"/>
        <v>0</v>
      </c>
      <c r="T125" s="54">
        <f t="shared" si="101"/>
        <v>0</v>
      </c>
      <c r="U125" s="55">
        <f t="shared" si="102"/>
        <v>0</v>
      </c>
      <c r="V125" s="53">
        <f t="shared" si="103"/>
        <v>0</v>
      </c>
      <c r="W125" s="53">
        <f t="shared" si="104"/>
        <v>0</v>
      </c>
      <c r="X125" s="56">
        <f t="shared" si="105"/>
        <v>0</v>
      </c>
      <c r="Y125" s="421">
        <f t="shared" si="106"/>
        <v>0</v>
      </c>
      <c r="Z125" s="422">
        <f t="shared" si="107"/>
        <v>0</v>
      </c>
      <c r="AA125" s="423">
        <f t="shared" si="108"/>
        <v>0</v>
      </c>
      <c r="AB125" s="421">
        <f t="shared" si="109"/>
        <v>0</v>
      </c>
      <c r="AC125" s="422">
        <f t="shared" si="110"/>
        <v>0</v>
      </c>
      <c r="AD125" s="424">
        <f t="shared" si="111"/>
        <v>0</v>
      </c>
      <c r="AE125" s="425">
        <f t="shared" si="112"/>
        <v>0</v>
      </c>
      <c r="AF125" s="426">
        <f t="shared" si="113"/>
        <v>0</v>
      </c>
      <c r="AG125" s="424">
        <f t="shared" si="114"/>
        <v>0</v>
      </c>
      <c r="AH125" s="426">
        <f t="shared" si="115"/>
        <v>0</v>
      </c>
      <c r="AI125" s="426">
        <f t="shared" si="116"/>
        <v>0</v>
      </c>
      <c r="AJ125" s="423">
        <f t="shared" si="117"/>
        <v>0</v>
      </c>
      <c r="AK125" s="427">
        <f t="shared" si="118"/>
        <v>0</v>
      </c>
      <c r="AL125" s="428">
        <f t="shared" si="119"/>
        <v>0</v>
      </c>
      <c r="AM125" s="428">
        <f t="shared" si="120"/>
        <v>0</v>
      </c>
      <c r="AN125" s="429">
        <f t="shared" si="121"/>
        <v>0</v>
      </c>
      <c r="AO125" s="430"/>
      <c r="AP125" s="521"/>
      <c r="AQ125" s="521"/>
      <c r="AR125" s="527"/>
      <c r="AS125" s="521">
        <f t="shared" si="122"/>
        <v>0</v>
      </c>
      <c r="AT125" s="521">
        <f t="shared" si="123"/>
        <v>0</v>
      </c>
      <c r="AU125" s="521">
        <f t="shared" si="124"/>
        <v>0</v>
      </c>
      <c r="AV125" s="521">
        <f t="shared" si="125"/>
        <v>0</v>
      </c>
      <c r="AW125" s="430">
        <f t="shared" si="126"/>
        <v>0</v>
      </c>
      <c r="AX125" s="57">
        <f t="shared" si="95"/>
        <v>0</v>
      </c>
      <c r="AY125" s="578">
        <f t="shared" si="96"/>
        <v>0</v>
      </c>
      <c r="AZ125" s="583"/>
      <c r="BA125" s="580">
        <f t="shared" si="94"/>
        <v>0</v>
      </c>
      <c r="BB125" s="584">
        <f t="shared" si="97"/>
        <v>0</v>
      </c>
      <c r="BC125" s="575"/>
      <c r="BD125" s="333">
        <f t="shared" si="127"/>
        <v>0</v>
      </c>
      <c r="BE125" s="50">
        <v>120</v>
      </c>
    </row>
    <row r="126" spans="1:57" hidden="1" x14ac:dyDescent="0.35">
      <c r="A126" s="247"/>
      <c r="B126" s="92">
        <v>121</v>
      </c>
      <c r="C126" s="95">
        <f>VLOOKUP(B:B,'Start List Kids'!C:F,2,FALSE)</f>
        <v>0</v>
      </c>
      <c r="D126" s="114">
        <f>VLOOKUP(B:B,'Start List Kids'!C:F,4,FALSE)</f>
        <v>0</v>
      </c>
      <c r="E126" s="83"/>
      <c r="F126" s="84"/>
      <c r="G126" s="165"/>
      <c r="H126" s="166"/>
      <c r="I126" s="448"/>
      <c r="J126" s="165"/>
      <c r="K126" s="165"/>
      <c r="L126" s="166"/>
      <c r="M126" s="448"/>
      <c r="N126" s="165"/>
      <c r="O126" s="165"/>
      <c r="P126" s="166"/>
      <c r="Q126" s="52">
        <f t="shared" si="98"/>
        <v>0</v>
      </c>
      <c r="R126" s="53">
        <f t="shared" si="99"/>
        <v>0</v>
      </c>
      <c r="S126" s="53">
        <f t="shared" si="100"/>
        <v>0</v>
      </c>
      <c r="T126" s="54">
        <f t="shared" si="101"/>
        <v>0</v>
      </c>
      <c r="U126" s="55">
        <f t="shared" si="102"/>
        <v>0</v>
      </c>
      <c r="V126" s="53">
        <f t="shared" si="103"/>
        <v>0</v>
      </c>
      <c r="W126" s="53">
        <f t="shared" si="104"/>
        <v>0</v>
      </c>
      <c r="X126" s="56">
        <f t="shared" si="105"/>
        <v>0</v>
      </c>
      <c r="Y126" s="421">
        <f t="shared" si="106"/>
        <v>0</v>
      </c>
      <c r="Z126" s="422">
        <f t="shared" si="107"/>
        <v>0</v>
      </c>
      <c r="AA126" s="423">
        <f t="shared" si="108"/>
        <v>0</v>
      </c>
      <c r="AB126" s="421">
        <f t="shared" si="109"/>
        <v>0</v>
      </c>
      <c r="AC126" s="422">
        <f t="shared" si="110"/>
        <v>0</v>
      </c>
      <c r="AD126" s="424">
        <f t="shared" si="111"/>
        <v>0</v>
      </c>
      <c r="AE126" s="425">
        <f t="shared" si="112"/>
        <v>0</v>
      </c>
      <c r="AF126" s="426">
        <f t="shared" si="113"/>
        <v>0</v>
      </c>
      <c r="AG126" s="424">
        <f t="shared" si="114"/>
        <v>0</v>
      </c>
      <c r="AH126" s="426">
        <f t="shared" si="115"/>
        <v>0</v>
      </c>
      <c r="AI126" s="426">
        <f t="shared" si="116"/>
        <v>0</v>
      </c>
      <c r="AJ126" s="423">
        <f t="shared" si="117"/>
        <v>0</v>
      </c>
      <c r="AK126" s="427">
        <f t="shared" si="118"/>
        <v>0</v>
      </c>
      <c r="AL126" s="428">
        <f t="shared" si="119"/>
        <v>0</v>
      </c>
      <c r="AM126" s="428">
        <f t="shared" si="120"/>
        <v>0</v>
      </c>
      <c r="AN126" s="429">
        <f t="shared" si="121"/>
        <v>0</v>
      </c>
      <c r="AO126" s="430"/>
      <c r="AP126" s="521"/>
      <c r="AQ126" s="521"/>
      <c r="AR126" s="527"/>
      <c r="AS126" s="521">
        <f t="shared" si="122"/>
        <v>0</v>
      </c>
      <c r="AT126" s="521">
        <f t="shared" si="123"/>
        <v>0</v>
      </c>
      <c r="AU126" s="521">
        <f t="shared" si="124"/>
        <v>0</v>
      </c>
      <c r="AV126" s="521">
        <f t="shared" si="125"/>
        <v>0</v>
      </c>
      <c r="AW126" s="430">
        <f t="shared" si="126"/>
        <v>0</v>
      </c>
      <c r="AX126" s="57">
        <f t="shared" si="95"/>
        <v>0</v>
      </c>
      <c r="AY126" s="578">
        <f t="shared" si="96"/>
        <v>0</v>
      </c>
      <c r="AZ126" s="583"/>
      <c r="BA126" s="580">
        <f t="shared" si="94"/>
        <v>0</v>
      </c>
      <c r="BB126" s="584">
        <f t="shared" si="97"/>
        <v>0</v>
      </c>
      <c r="BC126" s="575"/>
      <c r="BD126" s="333">
        <f t="shared" si="127"/>
        <v>0</v>
      </c>
      <c r="BE126" s="50">
        <v>121</v>
      </c>
    </row>
    <row r="127" spans="1:57" hidden="1" x14ac:dyDescent="0.35">
      <c r="A127" s="247"/>
      <c r="B127" s="92">
        <v>122</v>
      </c>
      <c r="C127" s="95">
        <f>VLOOKUP(B:B,'Start List Kids'!C:F,2,FALSE)</f>
        <v>0</v>
      </c>
      <c r="D127" s="114">
        <f>VLOOKUP(B:B,'Start List Kids'!C:F,4,FALSE)</f>
        <v>0</v>
      </c>
      <c r="E127" s="83"/>
      <c r="F127" s="84"/>
      <c r="G127" s="165"/>
      <c r="H127" s="166"/>
      <c r="I127" s="448"/>
      <c r="J127" s="165"/>
      <c r="K127" s="165"/>
      <c r="L127" s="166"/>
      <c r="M127" s="448"/>
      <c r="N127" s="165"/>
      <c r="O127" s="165"/>
      <c r="P127" s="166"/>
      <c r="Q127" s="52">
        <f t="shared" si="98"/>
        <v>0</v>
      </c>
      <c r="R127" s="53">
        <f t="shared" si="99"/>
        <v>0</v>
      </c>
      <c r="S127" s="53">
        <f t="shared" si="100"/>
        <v>0</v>
      </c>
      <c r="T127" s="54">
        <f t="shared" si="101"/>
        <v>0</v>
      </c>
      <c r="U127" s="55">
        <f t="shared" si="102"/>
        <v>0</v>
      </c>
      <c r="V127" s="53">
        <f t="shared" si="103"/>
        <v>0</v>
      </c>
      <c r="W127" s="53">
        <f t="shared" si="104"/>
        <v>0</v>
      </c>
      <c r="X127" s="56">
        <f t="shared" si="105"/>
        <v>0</v>
      </c>
      <c r="Y127" s="421">
        <f t="shared" si="106"/>
        <v>0</v>
      </c>
      <c r="Z127" s="422">
        <f t="shared" si="107"/>
        <v>0</v>
      </c>
      <c r="AA127" s="423">
        <f t="shared" si="108"/>
        <v>0</v>
      </c>
      <c r="AB127" s="421">
        <f t="shared" si="109"/>
        <v>0</v>
      </c>
      <c r="AC127" s="422">
        <f t="shared" si="110"/>
        <v>0</v>
      </c>
      <c r="AD127" s="424">
        <f t="shared" si="111"/>
        <v>0</v>
      </c>
      <c r="AE127" s="425">
        <f t="shared" si="112"/>
        <v>0</v>
      </c>
      <c r="AF127" s="426">
        <f t="shared" si="113"/>
        <v>0</v>
      </c>
      <c r="AG127" s="424">
        <f t="shared" si="114"/>
        <v>0</v>
      </c>
      <c r="AH127" s="426">
        <f t="shared" si="115"/>
        <v>0</v>
      </c>
      <c r="AI127" s="426">
        <f t="shared" si="116"/>
        <v>0</v>
      </c>
      <c r="AJ127" s="423">
        <f t="shared" si="117"/>
        <v>0</v>
      </c>
      <c r="AK127" s="427">
        <f t="shared" si="118"/>
        <v>0</v>
      </c>
      <c r="AL127" s="428">
        <f t="shared" si="119"/>
        <v>0</v>
      </c>
      <c r="AM127" s="428">
        <f t="shared" si="120"/>
        <v>0</v>
      </c>
      <c r="AN127" s="429">
        <f t="shared" si="121"/>
        <v>0</v>
      </c>
      <c r="AO127" s="430"/>
      <c r="AP127" s="521"/>
      <c r="AQ127" s="521"/>
      <c r="AR127" s="527"/>
      <c r="AS127" s="521">
        <f t="shared" si="122"/>
        <v>0</v>
      </c>
      <c r="AT127" s="521">
        <f t="shared" si="123"/>
        <v>0</v>
      </c>
      <c r="AU127" s="521">
        <f t="shared" si="124"/>
        <v>0</v>
      </c>
      <c r="AV127" s="521">
        <f t="shared" si="125"/>
        <v>0</v>
      </c>
      <c r="AW127" s="430">
        <f t="shared" si="126"/>
        <v>0</v>
      </c>
      <c r="AX127" s="57">
        <f t="shared" si="95"/>
        <v>0</v>
      </c>
      <c r="AY127" s="578">
        <f t="shared" si="96"/>
        <v>0</v>
      </c>
      <c r="AZ127" s="583"/>
      <c r="BA127" s="580">
        <f t="shared" si="94"/>
        <v>0</v>
      </c>
      <c r="BB127" s="584">
        <f t="shared" si="97"/>
        <v>0</v>
      </c>
      <c r="BC127" s="575"/>
      <c r="BD127" s="333">
        <f t="shared" si="127"/>
        <v>0</v>
      </c>
      <c r="BE127" s="50">
        <v>122</v>
      </c>
    </row>
    <row r="128" spans="1:57" hidden="1" x14ac:dyDescent="0.35">
      <c r="A128" s="247"/>
      <c r="B128" s="92">
        <v>123</v>
      </c>
      <c r="C128" s="95">
        <f>VLOOKUP(B:B,'Start List Kids'!C:F,2,FALSE)</f>
        <v>0</v>
      </c>
      <c r="D128" s="114">
        <f>VLOOKUP(B:B,'Start List Kids'!C:F,4,FALSE)</f>
        <v>0</v>
      </c>
      <c r="E128" s="83"/>
      <c r="F128" s="84"/>
      <c r="G128" s="165"/>
      <c r="H128" s="166"/>
      <c r="I128" s="448"/>
      <c r="J128" s="165"/>
      <c r="K128" s="165"/>
      <c r="L128" s="166"/>
      <c r="M128" s="448"/>
      <c r="N128" s="165"/>
      <c r="O128" s="165"/>
      <c r="P128" s="166"/>
      <c r="Q128" s="52">
        <f t="shared" si="98"/>
        <v>0</v>
      </c>
      <c r="R128" s="53">
        <f t="shared" si="99"/>
        <v>0</v>
      </c>
      <c r="S128" s="53">
        <f t="shared" si="100"/>
        <v>0</v>
      </c>
      <c r="T128" s="54">
        <f t="shared" si="101"/>
        <v>0</v>
      </c>
      <c r="U128" s="55">
        <f t="shared" si="102"/>
        <v>0</v>
      </c>
      <c r="V128" s="53">
        <f t="shared" si="103"/>
        <v>0</v>
      </c>
      <c r="W128" s="53">
        <f t="shared" si="104"/>
        <v>0</v>
      </c>
      <c r="X128" s="56">
        <f t="shared" si="105"/>
        <v>0</v>
      </c>
      <c r="Y128" s="421">
        <f t="shared" si="106"/>
        <v>0</v>
      </c>
      <c r="Z128" s="422">
        <f t="shared" si="107"/>
        <v>0</v>
      </c>
      <c r="AA128" s="423">
        <f t="shared" si="108"/>
        <v>0</v>
      </c>
      <c r="AB128" s="421">
        <f t="shared" si="109"/>
        <v>0</v>
      </c>
      <c r="AC128" s="422">
        <f t="shared" si="110"/>
        <v>0</v>
      </c>
      <c r="AD128" s="424">
        <f t="shared" si="111"/>
        <v>0</v>
      </c>
      <c r="AE128" s="425">
        <f t="shared" si="112"/>
        <v>0</v>
      </c>
      <c r="AF128" s="426">
        <f t="shared" si="113"/>
        <v>0</v>
      </c>
      <c r="AG128" s="424">
        <f t="shared" si="114"/>
        <v>0</v>
      </c>
      <c r="AH128" s="426">
        <f t="shared" si="115"/>
        <v>0</v>
      </c>
      <c r="AI128" s="426">
        <f t="shared" si="116"/>
        <v>0</v>
      </c>
      <c r="AJ128" s="423">
        <f t="shared" si="117"/>
        <v>0</v>
      </c>
      <c r="AK128" s="427">
        <f t="shared" si="118"/>
        <v>0</v>
      </c>
      <c r="AL128" s="428">
        <f t="shared" si="119"/>
        <v>0</v>
      </c>
      <c r="AM128" s="428">
        <f t="shared" si="120"/>
        <v>0</v>
      </c>
      <c r="AN128" s="429">
        <f t="shared" si="121"/>
        <v>0</v>
      </c>
      <c r="AO128" s="430"/>
      <c r="AP128" s="521"/>
      <c r="AQ128" s="521"/>
      <c r="AR128" s="527"/>
      <c r="AS128" s="521">
        <f t="shared" si="122"/>
        <v>0</v>
      </c>
      <c r="AT128" s="521">
        <f t="shared" si="123"/>
        <v>0</v>
      </c>
      <c r="AU128" s="521">
        <f t="shared" si="124"/>
        <v>0</v>
      </c>
      <c r="AV128" s="521">
        <f t="shared" si="125"/>
        <v>0</v>
      </c>
      <c r="AW128" s="430">
        <f t="shared" si="126"/>
        <v>0</v>
      </c>
      <c r="AX128" s="57">
        <f t="shared" si="95"/>
        <v>0</v>
      </c>
      <c r="AY128" s="578">
        <f t="shared" si="96"/>
        <v>0</v>
      </c>
      <c r="AZ128" s="583"/>
      <c r="BA128" s="580">
        <f t="shared" si="94"/>
        <v>0</v>
      </c>
      <c r="BB128" s="584">
        <f t="shared" si="97"/>
        <v>0</v>
      </c>
      <c r="BC128" s="575"/>
      <c r="BD128" s="333">
        <f t="shared" si="127"/>
        <v>0</v>
      </c>
      <c r="BE128" s="50">
        <v>123</v>
      </c>
    </row>
    <row r="129" spans="1:57" hidden="1" x14ac:dyDescent="0.35">
      <c r="A129" s="247"/>
      <c r="B129" s="92">
        <v>124</v>
      </c>
      <c r="C129" s="95">
        <f>VLOOKUP(B:B,'Start List Kids'!C:F,2,FALSE)</f>
        <v>0</v>
      </c>
      <c r="D129" s="114">
        <f>VLOOKUP(B:B,'Start List Kids'!C:F,4,FALSE)</f>
        <v>0</v>
      </c>
      <c r="E129" s="83"/>
      <c r="F129" s="84"/>
      <c r="G129" s="165"/>
      <c r="H129" s="166"/>
      <c r="I129" s="448"/>
      <c r="J129" s="165"/>
      <c r="K129" s="165"/>
      <c r="L129" s="166"/>
      <c r="M129" s="448"/>
      <c r="N129" s="165"/>
      <c r="O129" s="165"/>
      <c r="P129" s="166"/>
      <c r="Q129" s="52">
        <f t="shared" si="98"/>
        <v>0</v>
      </c>
      <c r="R129" s="53">
        <f t="shared" si="99"/>
        <v>0</v>
      </c>
      <c r="S129" s="53">
        <f t="shared" si="100"/>
        <v>0</v>
      </c>
      <c r="T129" s="54">
        <f t="shared" si="101"/>
        <v>0</v>
      </c>
      <c r="U129" s="55">
        <f t="shared" si="102"/>
        <v>0</v>
      </c>
      <c r="V129" s="53">
        <f t="shared" si="103"/>
        <v>0</v>
      </c>
      <c r="W129" s="53">
        <f t="shared" si="104"/>
        <v>0</v>
      </c>
      <c r="X129" s="56">
        <f t="shared" si="105"/>
        <v>0</v>
      </c>
      <c r="Y129" s="421">
        <f t="shared" si="106"/>
        <v>0</v>
      </c>
      <c r="Z129" s="422">
        <f t="shared" si="107"/>
        <v>0</v>
      </c>
      <c r="AA129" s="423">
        <f t="shared" si="108"/>
        <v>0</v>
      </c>
      <c r="AB129" s="421">
        <f t="shared" si="109"/>
        <v>0</v>
      </c>
      <c r="AC129" s="422">
        <f t="shared" si="110"/>
        <v>0</v>
      </c>
      <c r="AD129" s="424">
        <f t="shared" si="111"/>
        <v>0</v>
      </c>
      <c r="AE129" s="425">
        <f t="shared" si="112"/>
        <v>0</v>
      </c>
      <c r="AF129" s="426">
        <f t="shared" si="113"/>
        <v>0</v>
      </c>
      <c r="AG129" s="424">
        <f t="shared" si="114"/>
        <v>0</v>
      </c>
      <c r="AH129" s="426">
        <f t="shared" si="115"/>
        <v>0</v>
      </c>
      <c r="AI129" s="426">
        <f t="shared" si="116"/>
        <v>0</v>
      </c>
      <c r="AJ129" s="423">
        <f t="shared" si="117"/>
        <v>0</v>
      </c>
      <c r="AK129" s="427">
        <f t="shared" si="118"/>
        <v>0</v>
      </c>
      <c r="AL129" s="428">
        <f t="shared" si="119"/>
        <v>0</v>
      </c>
      <c r="AM129" s="428">
        <f t="shared" si="120"/>
        <v>0</v>
      </c>
      <c r="AN129" s="429">
        <f t="shared" si="121"/>
        <v>0</v>
      </c>
      <c r="AO129" s="430"/>
      <c r="AP129" s="521"/>
      <c r="AQ129" s="521"/>
      <c r="AR129" s="527"/>
      <c r="AS129" s="521">
        <f t="shared" si="122"/>
        <v>0</v>
      </c>
      <c r="AT129" s="521">
        <f t="shared" si="123"/>
        <v>0</v>
      </c>
      <c r="AU129" s="521">
        <f t="shared" si="124"/>
        <v>0</v>
      </c>
      <c r="AV129" s="521">
        <f t="shared" si="125"/>
        <v>0</v>
      </c>
      <c r="AW129" s="430">
        <f t="shared" si="126"/>
        <v>0</v>
      </c>
      <c r="AX129" s="57">
        <f t="shared" si="95"/>
        <v>0</v>
      </c>
      <c r="AY129" s="578">
        <f t="shared" si="96"/>
        <v>0</v>
      </c>
      <c r="AZ129" s="583"/>
      <c r="BA129" s="580">
        <f t="shared" si="94"/>
        <v>0</v>
      </c>
      <c r="BB129" s="584">
        <f t="shared" si="97"/>
        <v>0</v>
      </c>
      <c r="BC129" s="575"/>
      <c r="BD129" s="333">
        <f t="shared" si="127"/>
        <v>0</v>
      </c>
      <c r="BE129" s="50">
        <v>124</v>
      </c>
    </row>
    <row r="130" spans="1:57" hidden="1" x14ac:dyDescent="0.35">
      <c r="A130" s="247"/>
      <c r="B130" s="92">
        <v>125</v>
      </c>
      <c r="C130" s="95">
        <f>VLOOKUP(B:B,'Start List Kids'!C:F,2,FALSE)</f>
        <v>0</v>
      </c>
      <c r="D130" s="114">
        <f>VLOOKUP(B:B,'Start List Kids'!C:F,4,FALSE)</f>
        <v>0</v>
      </c>
      <c r="E130" s="83"/>
      <c r="F130" s="84"/>
      <c r="G130" s="165"/>
      <c r="H130" s="166"/>
      <c r="I130" s="448"/>
      <c r="J130" s="165"/>
      <c r="K130" s="165"/>
      <c r="L130" s="166"/>
      <c r="M130" s="448"/>
      <c r="N130" s="165"/>
      <c r="O130" s="165"/>
      <c r="P130" s="166"/>
      <c r="Q130" s="52">
        <f t="shared" si="98"/>
        <v>0</v>
      </c>
      <c r="R130" s="53">
        <f t="shared" si="99"/>
        <v>0</v>
      </c>
      <c r="S130" s="53">
        <f t="shared" si="100"/>
        <v>0</v>
      </c>
      <c r="T130" s="54">
        <f t="shared" si="101"/>
        <v>0</v>
      </c>
      <c r="U130" s="55">
        <f t="shared" si="102"/>
        <v>0</v>
      </c>
      <c r="V130" s="53">
        <f t="shared" si="103"/>
        <v>0</v>
      </c>
      <c r="W130" s="53">
        <f t="shared" si="104"/>
        <v>0</v>
      </c>
      <c r="X130" s="56">
        <f t="shared" si="105"/>
        <v>0</v>
      </c>
      <c r="Y130" s="421">
        <f t="shared" si="106"/>
        <v>0</v>
      </c>
      <c r="Z130" s="422">
        <f t="shared" si="107"/>
        <v>0</v>
      </c>
      <c r="AA130" s="423">
        <f t="shared" si="108"/>
        <v>0</v>
      </c>
      <c r="AB130" s="421">
        <f t="shared" si="109"/>
        <v>0</v>
      </c>
      <c r="AC130" s="422">
        <f t="shared" si="110"/>
        <v>0</v>
      </c>
      <c r="AD130" s="424">
        <f t="shared" si="111"/>
        <v>0</v>
      </c>
      <c r="AE130" s="425">
        <f t="shared" si="112"/>
        <v>0</v>
      </c>
      <c r="AF130" s="426">
        <f t="shared" si="113"/>
        <v>0</v>
      </c>
      <c r="AG130" s="424">
        <f t="shared" si="114"/>
        <v>0</v>
      </c>
      <c r="AH130" s="426">
        <f t="shared" si="115"/>
        <v>0</v>
      </c>
      <c r="AI130" s="426">
        <f t="shared" si="116"/>
        <v>0</v>
      </c>
      <c r="AJ130" s="423">
        <f t="shared" si="117"/>
        <v>0</v>
      </c>
      <c r="AK130" s="427">
        <f t="shared" si="118"/>
        <v>0</v>
      </c>
      <c r="AL130" s="428">
        <f t="shared" si="119"/>
        <v>0</v>
      </c>
      <c r="AM130" s="428">
        <f t="shared" si="120"/>
        <v>0</v>
      </c>
      <c r="AN130" s="429">
        <f t="shared" si="121"/>
        <v>0</v>
      </c>
      <c r="AO130" s="430"/>
      <c r="AP130" s="521"/>
      <c r="AQ130" s="521"/>
      <c r="AR130" s="527"/>
      <c r="AS130" s="521">
        <f t="shared" si="122"/>
        <v>0</v>
      </c>
      <c r="AT130" s="521">
        <f t="shared" si="123"/>
        <v>0</v>
      </c>
      <c r="AU130" s="521">
        <f t="shared" si="124"/>
        <v>0</v>
      </c>
      <c r="AV130" s="521">
        <f t="shared" si="125"/>
        <v>0</v>
      </c>
      <c r="AW130" s="430">
        <f t="shared" si="126"/>
        <v>0</v>
      </c>
      <c r="AX130" s="57">
        <f t="shared" si="95"/>
        <v>0</v>
      </c>
      <c r="AY130" s="578">
        <f t="shared" si="96"/>
        <v>0</v>
      </c>
      <c r="AZ130" s="583"/>
      <c r="BA130" s="580">
        <f t="shared" si="94"/>
        <v>0</v>
      </c>
      <c r="BB130" s="584">
        <f t="shared" si="97"/>
        <v>0</v>
      </c>
      <c r="BC130" s="575"/>
      <c r="BD130" s="333">
        <f t="shared" si="127"/>
        <v>0</v>
      </c>
      <c r="BE130" s="50">
        <v>125</v>
      </c>
    </row>
    <row r="131" spans="1:57" hidden="1" x14ac:dyDescent="0.35">
      <c r="A131" s="247"/>
      <c r="B131" s="92">
        <v>126</v>
      </c>
      <c r="C131" s="95">
        <f>VLOOKUP(B:B,'Start List Kids'!C:F,2,FALSE)</f>
        <v>0</v>
      </c>
      <c r="D131" s="114">
        <f>VLOOKUP(B:B,'Start List Kids'!C:F,4,FALSE)</f>
        <v>0</v>
      </c>
      <c r="E131" s="83"/>
      <c r="F131" s="84"/>
      <c r="G131" s="165"/>
      <c r="H131" s="166"/>
      <c r="I131" s="448"/>
      <c r="J131" s="165"/>
      <c r="K131" s="165"/>
      <c r="L131" s="166"/>
      <c r="M131" s="448"/>
      <c r="N131" s="165"/>
      <c r="O131" s="165"/>
      <c r="P131" s="166"/>
      <c r="Q131" s="52">
        <f t="shared" si="98"/>
        <v>0</v>
      </c>
      <c r="R131" s="53">
        <f t="shared" si="99"/>
        <v>0</v>
      </c>
      <c r="S131" s="53">
        <f t="shared" si="100"/>
        <v>0</v>
      </c>
      <c r="T131" s="54">
        <f t="shared" si="101"/>
        <v>0</v>
      </c>
      <c r="U131" s="55">
        <f t="shared" si="102"/>
        <v>0</v>
      </c>
      <c r="V131" s="53">
        <f t="shared" si="103"/>
        <v>0</v>
      </c>
      <c r="W131" s="53">
        <f t="shared" si="104"/>
        <v>0</v>
      </c>
      <c r="X131" s="56">
        <f t="shared" si="105"/>
        <v>0</v>
      </c>
      <c r="Y131" s="421">
        <f t="shared" si="106"/>
        <v>0</v>
      </c>
      <c r="Z131" s="422">
        <f t="shared" si="107"/>
        <v>0</v>
      </c>
      <c r="AA131" s="423">
        <f t="shared" si="108"/>
        <v>0</v>
      </c>
      <c r="AB131" s="421">
        <f t="shared" si="109"/>
        <v>0</v>
      </c>
      <c r="AC131" s="422">
        <f t="shared" si="110"/>
        <v>0</v>
      </c>
      <c r="AD131" s="424">
        <f t="shared" si="111"/>
        <v>0</v>
      </c>
      <c r="AE131" s="425">
        <f t="shared" si="112"/>
        <v>0</v>
      </c>
      <c r="AF131" s="426">
        <f t="shared" si="113"/>
        <v>0</v>
      </c>
      <c r="AG131" s="424">
        <f t="shared" si="114"/>
        <v>0</v>
      </c>
      <c r="AH131" s="426">
        <f t="shared" si="115"/>
        <v>0</v>
      </c>
      <c r="AI131" s="426">
        <f t="shared" si="116"/>
        <v>0</v>
      </c>
      <c r="AJ131" s="423">
        <f t="shared" si="117"/>
        <v>0</v>
      </c>
      <c r="AK131" s="427">
        <f t="shared" si="118"/>
        <v>0</v>
      </c>
      <c r="AL131" s="428">
        <f t="shared" si="119"/>
        <v>0</v>
      </c>
      <c r="AM131" s="428">
        <f t="shared" si="120"/>
        <v>0</v>
      </c>
      <c r="AN131" s="429">
        <f t="shared" si="121"/>
        <v>0</v>
      </c>
      <c r="AO131" s="430"/>
      <c r="AP131" s="521"/>
      <c r="AQ131" s="521"/>
      <c r="AR131" s="527"/>
      <c r="AS131" s="521">
        <f t="shared" si="122"/>
        <v>0</v>
      </c>
      <c r="AT131" s="521">
        <f t="shared" si="123"/>
        <v>0</v>
      </c>
      <c r="AU131" s="521">
        <f t="shared" si="124"/>
        <v>0</v>
      </c>
      <c r="AV131" s="521">
        <f t="shared" si="125"/>
        <v>0</v>
      </c>
      <c r="AW131" s="430">
        <f t="shared" si="126"/>
        <v>0</v>
      </c>
      <c r="AX131" s="57">
        <f t="shared" si="95"/>
        <v>0</v>
      </c>
      <c r="AY131" s="578">
        <f t="shared" si="96"/>
        <v>0</v>
      </c>
      <c r="AZ131" s="583"/>
      <c r="BA131" s="580">
        <f t="shared" si="94"/>
        <v>0</v>
      </c>
      <c r="BB131" s="584">
        <f t="shared" si="97"/>
        <v>0</v>
      </c>
      <c r="BC131" s="575"/>
      <c r="BD131" s="333">
        <f t="shared" si="127"/>
        <v>0</v>
      </c>
      <c r="BE131" s="50">
        <v>126</v>
      </c>
    </row>
    <row r="132" spans="1:57" hidden="1" x14ac:dyDescent="0.35">
      <c r="A132" s="247"/>
      <c r="B132" s="92">
        <v>127</v>
      </c>
      <c r="C132" s="95">
        <f>VLOOKUP(B:B,'Start List Kids'!C:F,2,FALSE)</f>
        <v>0</v>
      </c>
      <c r="D132" s="114">
        <f>VLOOKUP(B:B,'Start List Kids'!C:F,4,FALSE)</f>
        <v>0</v>
      </c>
      <c r="E132" s="83"/>
      <c r="F132" s="84"/>
      <c r="G132" s="165"/>
      <c r="H132" s="166"/>
      <c r="I132" s="448"/>
      <c r="J132" s="165"/>
      <c r="K132" s="165"/>
      <c r="L132" s="166"/>
      <c r="M132" s="448"/>
      <c r="N132" s="165"/>
      <c r="O132" s="165"/>
      <c r="P132" s="166"/>
      <c r="Q132" s="52">
        <f t="shared" si="98"/>
        <v>0</v>
      </c>
      <c r="R132" s="53">
        <f t="shared" si="99"/>
        <v>0</v>
      </c>
      <c r="S132" s="53">
        <f t="shared" si="100"/>
        <v>0</v>
      </c>
      <c r="T132" s="54">
        <f t="shared" si="101"/>
        <v>0</v>
      </c>
      <c r="U132" s="55">
        <f t="shared" si="102"/>
        <v>0</v>
      </c>
      <c r="V132" s="53">
        <f t="shared" si="103"/>
        <v>0</v>
      </c>
      <c r="W132" s="53">
        <f t="shared" si="104"/>
        <v>0</v>
      </c>
      <c r="X132" s="56">
        <f t="shared" si="105"/>
        <v>0</v>
      </c>
      <c r="Y132" s="421">
        <f t="shared" si="106"/>
        <v>0</v>
      </c>
      <c r="Z132" s="422">
        <f t="shared" si="107"/>
        <v>0</v>
      </c>
      <c r="AA132" s="423">
        <f t="shared" si="108"/>
        <v>0</v>
      </c>
      <c r="AB132" s="421">
        <f t="shared" si="109"/>
        <v>0</v>
      </c>
      <c r="AC132" s="422">
        <f t="shared" si="110"/>
        <v>0</v>
      </c>
      <c r="AD132" s="424">
        <f t="shared" si="111"/>
        <v>0</v>
      </c>
      <c r="AE132" s="425">
        <f t="shared" si="112"/>
        <v>0</v>
      </c>
      <c r="AF132" s="426">
        <f t="shared" si="113"/>
        <v>0</v>
      </c>
      <c r="AG132" s="424">
        <f t="shared" si="114"/>
        <v>0</v>
      </c>
      <c r="AH132" s="426">
        <f t="shared" si="115"/>
        <v>0</v>
      </c>
      <c r="AI132" s="426">
        <f t="shared" si="116"/>
        <v>0</v>
      </c>
      <c r="AJ132" s="423">
        <f t="shared" si="117"/>
        <v>0</v>
      </c>
      <c r="AK132" s="427">
        <f t="shared" si="118"/>
        <v>0</v>
      </c>
      <c r="AL132" s="428">
        <f t="shared" si="119"/>
        <v>0</v>
      </c>
      <c r="AM132" s="428">
        <f t="shared" si="120"/>
        <v>0</v>
      </c>
      <c r="AN132" s="429">
        <f t="shared" si="121"/>
        <v>0</v>
      </c>
      <c r="AO132" s="430"/>
      <c r="AP132" s="521"/>
      <c r="AQ132" s="521"/>
      <c r="AR132" s="527"/>
      <c r="AS132" s="521">
        <f t="shared" si="122"/>
        <v>0</v>
      </c>
      <c r="AT132" s="521">
        <f t="shared" si="123"/>
        <v>0</v>
      </c>
      <c r="AU132" s="521">
        <f t="shared" si="124"/>
        <v>0</v>
      </c>
      <c r="AV132" s="521">
        <f t="shared" si="125"/>
        <v>0</v>
      </c>
      <c r="AW132" s="430">
        <f t="shared" si="126"/>
        <v>0</v>
      </c>
      <c r="AX132" s="57">
        <f t="shared" si="95"/>
        <v>0</v>
      </c>
      <c r="AY132" s="578">
        <f t="shared" si="96"/>
        <v>0</v>
      </c>
      <c r="AZ132" s="583"/>
      <c r="BA132" s="580">
        <f t="shared" si="94"/>
        <v>0</v>
      </c>
      <c r="BB132" s="584">
        <f t="shared" si="97"/>
        <v>0</v>
      </c>
      <c r="BC132" s="575"/>
      <c r="BD132" s="333">
        <f t="shared" si="127"/>
        <v>0</v>
      </c>
      <c r="BE132" s="50">
        <v>127</v>
      </c>
    </row>
    <row r="133" spans="1:57" hidden="1" x14ac:dyDescent="0.35">
      <c r="A133" s="247"/>
      <c r="B133" s="92">
        <v>128</v>
      </c>
      <c r="C133" s="95">
        <f>VLOOKUP(B:B,'Start List Kids'!C:F,2,FALSE)</f>
        <v>0</v>
      </c>
      <c r="D133" s="114">
        <f>VLOOKUP(B:B,'Start List Kids'!C:F,4,FALSE)</f>
        <v>0</v>
      </c>
      <c r="E133" s="83"/>
      <c r="F133" s="84"/>
      <c r="G133" s="165"/>
      <c r="H133" s="166"/>
      <c r="I133" s="448"/>
      <c r="J133" s="165"/>
      <c r="K133" s="165"/>
      <c r="L133" s="166"/>
      <c r="M133" s="448"/>
      <c r="N133" s="165"/>
      <c r="O133" s="165"/>
      <c r="P133" s="166"/>
      <c r="Q133" s="52">
        <f t="shared" si="98"/>
        <v>0</v>
      </c>
      <c r="R133" s="53">
        <f t="shared" si="99"/>
        <v>0</v>
      </c>
      <c r="S133" s="53">
        <f t="shared" si="100"/>
        <v>0</v>
      </c>
      <c r="T133" s="54">
        <f t="shared" si="101"/>
        <v>0</v>
      </c>
      <c r="U133" s="55">
        <f t="shared" si="102"/>
        <v>0</v>
      </c>
      <c r="V133" s="53">
        <f t="shared" si="103"/>
        <v>0</v>
      </c>
      <c r="W133" s="53">
        <f t="shared" si="104"/>
        <v>0</v>
      </c>
      <c r="X133" s="56">
        <f t="shared" si="105"/>
        <v>0</v>
      </c>
      <c r="Y133" s="421">
        <f t="shared" si="106"/>
        <v>0</v>
      </c>
      <c r="Z133" s="422">
        <f t="shared" si="107"/>
        <v>0</v>
      </c>
      <c r="AA133" s="423">
        <f t="shared" si="108"/>
        <v>0</v>
      </c>
      <c r="AB133" s="421">
        <f t="shared" si="109"/>
        <v>0</v>
      </c>
      <c r="AC133" s="422">
        <f t="shared" si="110"/>
        <v>0</v>
      </c>
      <c r="AD133" s="424">
        <f t="shared" si="111"/>
        <v>0</v>
      </c>
      <c r="AE133" s="425">
        <f t="shared" si="112"/>
        <v>0</v>
      </c>
      <c r="AF133" s="426">
        <f t="shared" si="113"/>
        <v>0</v>
      </c>
      <c r="AG133" s="424">
        <f t="shared" si="114"/>
        <v>0</v>
      </c>
      <c r="AH133" s="426">
        <f t="shared" si="115"/>
        <v>0</v>
      </c>
      <c r="AI133" s="426">
        <f t="shared" si="116"/>
        <v>0</v>
      </c>
      <c r="AJ133" s="423">
        <f t="shared" si="117"/>
        <v>0</v>
      </c>
      <c r="AK133" s="427">
        <f t="shared" si="118"/>
        <v>0</v>
      </c>
      <c r="AL133" s="428">
        <f t="shared" si="119"/>
        <v>0</v>
      </c>
      <c r="AM133" s="428">
        <f t="shared" si="120"/>
        <v>0</v>
      </c>
      <c r="AN133" s="429">
        <f t="shared" si="121"/>
        <v>0</v>
      </c>
      <c r="AO133" s="430"/>
      <c r="AP133" s="521"/>
      <c r="AQ133" s="521"/>
      <c r="AR133" s="527"/>
      <c r="AS133" s="521">
        <f t="shared" si="122"/>
        <v>0</v>
      </c>
      <c r="AT133" s="521">
        <f t="shared" si="123"/>
        <v>0</v>
      </c>
      <c r="AU133" s="521">
        <f t="shared" si="124"/>
        <v>0</v>
      </c>
      <c r="AV133" s="521">
        <f t="shared" si="125"/>
        <v>0</v>
      </c>
      <c r="AW133" s="430">
        <f t="shared" si="126"/>
        <v>0</v>
      </c>
      <c r="AX133" s="57">
        <f t="shared" si="95"/>
        <v>0</v>
      </c>
      <c r="AY133" s="578">
        <f t="shared" si="96"/>
        <v>0</v>
      </c>
      <c r="AZ133" s="583"/>
      <c r="BA133" s="580">
        <f t="shared" si="94"/>
        <v>0</v>
      </c>
      <c r="BB133" s="584">
        <f t="shared" si="97"/>
        <v>0</v>
      </c>
      <c r="BC133" s="575"/>
      <c r="BD133" s="333">
        <f t="shared" si="127"/>
        <v>0</v>
      </c>
      <c r="BE133" s="50">
        <v>128</v>
      </c>
    </row>
    <row r="134" spans="1:57" hidden="1" x14ac:dyDescent="0.35">
      <c r="A134" s="247"/>
      <c r="B134" s="92">
        <v>129</v>
      </c>
      <c r="C134" s="95">
        <f>VLOOKUP(B:B,'Start List Kids'!C:F,2,FALSE)</f>
        <v>0</v>
      </c>
      <c r="D134" s="114">
        <f>VLOOKUP(B:B,'Start List Kids'!C:F,4,FALSE)</f>
        <v>0</v>
      </c>
      <c r="E134" s="83"/>
      <c r="F134" s="84"/>
      <c r="G134" s="165"/>
      <c r="H134" s="166"/>
      <c r="I134" s="448"/>
      <c r="J134" s="165"/>
      <c r="K134" s="165"/>
      <c r="L134" s="166"/>
      <c r="M134" s="448"/>
      <c r="N134" s="165"/>
      <c r="O134" s="165"/>
      <c r="P134" s="166"/>
      <c r="Q134" s="52">
        <f t="shared" ref="Q134:Q154" si="128">(E134+I134+M134)/3</f>
        <v>0</v>
      </c>
      <c r="R134" s="53">
        <f t="shared" ref="R134:R154" si="129">(F134+J134+N134)/3</f>
        <v>0</v>
      </c>
      <c r="S134" s="53">
        <f t="shared" ref="S134:S154" si="130">(G134+K134+O134)/3</f>
        <v>0</v>
      </c>
      <c r="T134" s="54">
        <f t="shared" ref="T134:T154" si="131">(H134+L134+P134)/3</f>
        <v>0</v>
      </c>
      <c r="U134" s="55">
        <f t="shared" ref="U134:U154" si="132">(E134+I134+M134+Q134)/4</f>
        <v>0</v>
      </c>
      <c r="V134" s="53">
        <f t="shared" ref="V134:V154" si="133">(F134+J134+N134+R134)/4</f>
        <v>0</v>
      </c>
      <c r="W134" s="53">
        <f t="shared" ref="W134:W154" si="134">(G134+K134+O134+S134)/4</f>
        <v>0</v>
      </c>
      <c r="X134" s="56">
        <f t="shared" ref="X134:X154" si="135">(H134+L134+P134+T134)/4</f>
        <v>0</v>
      </c>
      <c r="Y134" s="421">
        <f t="shared" ref="Y134:Y154" si="136">MAX(E134,I134,M134,Q134,U134)</f>
        <v>0</v>
      </c>
      <c r="Z134" s="422">
        <f t="shared" ref="Z134:Z154" si="137">MIN(E134,I134,M134,Q134,U134)</f>
        <v>0</v>
      </c>
      <c r="AA134" s="423">
        <f t="shared" ref="AA134:AA154" si="138">(SUM(E134,I134,M134,Q134,U134)-Y134-Z134)/3</f>
        <v>0</v>
      </c>
      <c r="AB134" s="421">
        <f t="shared" ref="AB134:AB154" si="139">MAX(F134,J134,N134,R134,V134)</f>
        <v>0</v>
      </c>
      <c r="AC134" s="422">
        <f t="shared" ref="AC134:AC154" si="140">MIN(F134,J134,N134,R134,V134)</f>
        <v>0</v>
      </c>
      <c r="AD134" s="424">
        <f t="shared" ref="AD134:AD154" si="141">(SUM(F134,J134,N134,R134,V134)-AB134-AC134)/3</f>
        <v>0</v>
      </c>
      <c r="AE134" s="425">
        <f t="shared" ref="AE134:AE154" si="142">MAX(G134,K134,O134,S134,W134)</f>
        <v>0</v>
      </c>
      <c r="AF134" s="426">
        <f t="shared" ref="AF134:AF154" si="143">MIN(G134,K134,O134,S134,W134)</f>
        <v>0</v>
      </c>
      <c r="AG134" s="424">
        <f t="shared" ref="AG134:AG154" si="144">(SUM(G134,K134,O134,S134,W134)-AE134-AF134)/3</f>
        <v>0</v>
      </c>
      <c r="AH134" s="426">
        <f t="shared" ref="AH134:AH154" si="145">MAX(H134,L134,P134,T134,X134)</f>
        <v>0</v>
      </c>
      <c r="AI134" s="426">
        <f t="shared" ref="AI134:AI154" si="146">MIN(H134,L134,P134,T134,X134)</f>
        <v>0</v>
      </c>
      <c r="AJ134" s="423">
        <f t="shared" ref="AJ134:AJ154" si="147">(SUM(H134,L134,P134,T134,X134)-AH134-AI134)/3</f>
        <v>0</v>
      </c>
      <c r="AK134" s="427">
        <f t="shared" ref="AK134:AK154" si="148">+AA134</f>
        <v>0</v>
      </c>
      <c r="AL134" s="428">
        <f t="shared" ref="AL134:AL154" si="149">+AD134</f>
        <v>0</v>
      </c>
      <c r="AM134" s="428">
        <f t="shared" ref="AM134:AM154" si="150">+AG134</f>
        <v>0</v>
      </c>
      <c r="AN134" s="429">
        <f t="shared" ref="AN134:AN154" si="151">+AJ134</f>
        <v>0</v>
      </c>
      <c r="AO134" s="430"/>
      <c r="AP134" s="521"/>
      <c r="AQ134" s="521"/>
      <c r="AR134" s="527"/>
      <c r="AS134" s="521">
        <f t="shared" ref="AS134:AS154" si="152">AK134-AO134</f>
        <v>0</v>
      </c>
      <c r="AT134" s="521">
        <f t="shared" ref="AT134:AT154" si="153">AL134-AP134</f>
        <v>0</v>
      </c>
      <c r="AU134" s="521">
        <f t="shared" ref="AU134:AU154" si="154">AM134-AQ134</f>
        <v>0</v>
      </c>
      <c r="AV134" s="521">
        <f t="shared" ref="AV134:AV154" si="155">AN134-AR134</f>
        <v>0</v>
      </c>
      <c r="AW134" s="430">
        <f t="shared" ref="AW134:AW154" si="156">AVERAGE(AS134:AV134)</f>
        <v>0</v>
      </c>
      <c r="AX134" s="57">
        <f t="shared" si="95"/>
        <v>0</v>
      </c>
      <c r="AY134" s="578">
        <f t="shared" si="96"/>
        <v>0</v>
      </c>
      <c r="AZ134" s="583"/>
      <c r="BA134" s="580">
        <f t="shared" si="94"/>
        <v>0</v>
      </c>
      <c r="BB134" s="584">
        <f t="shared" si="97"/>
        <v>0</v>
      </c>
      <c r="BC134" s="575"/>
      <c r="BD134" s="333">
        <f t="shared" ref="BD134:BD154" si="157">(AY134-AZ134)/$AY$5-BC134</f>
        <v>0</v>
      </c>
      <c r="BE134" s="50">
        <v>129</v>
      </c>
    </row>
    <row r="135" spans="1:57" hidden="1" x14ac:dyDescent="0.35">
      <c r="A135" s="247"/>
      <c r="B135" s="92">
        <v>130</v>
      </c>
      <c r="C135" s="95">
        <f>VLOOKUP(B:B,'Start List Kids'!C:F,2,FALSE)</f>
        <v>0</v>
      </c>
      <c r="D135" s="114">
        <f>VLOOKUP(B:B,'Start List Kids'!C:F,4,FALSE)</f>
        <v>0</v>
      </c>
      <c r="E135" s="83"/>
      <c r="F135" s="84"/>
      <c r="G135" s="165"/>
      <c r="H135" s="166"/>
      <c r="I135" s="448"/>
      <c r="J135" s="165"/>
      <c r="K135" s="165"/>
      <c r="L135" s="166"/>
      <c r="M135" s="448"/>
      <c r="N135" s="165"/>
      <c r="O135" s="165"/>
      <c r="P135" s="166"/>
      <c r="Q135" s="52">
        <f t="shared" si="128"/>
        <v>0</v>
      </c>
      <c r="R135" s="53">
        <f t="shared" si="129"/>
        <v>0</v>
      </c>
      <c r="S135" s="53">
        <f t="shared" si="130"/>
        <v>0</v>
      </c>
      <c r="T135" s="54">
        <f t="shared" si="131"/>
        <v>0</v>
      </c>
      <c r="U135" s="55">
        <f t="shared" si="132"/>
        <v>0</v>
      </c>
      <c r="V135" s="53">
        <f t="shared" si="133"/>
        <v>0</v>
      </c>
      <c r="W135" s="53">
        <f t="shared" si="134"/>
        <v>0</v>
      </c>
      <c r="X135" s="56">
        <f t="shared" si="135"/>
        <v>0</v>
      </c>
      <c r="Y135" s="421">
        <f t="shared" si="136"/>
        <v>0</v>
      </c>
      <c r="Z135" s="422">
        <f t="shared" si="137"/>
        <v>0</v>
      </c>
      <c r="AA135" s="423">
        <f t="shared" si="138"/>
        <v>0</v>
      </c>
      <c r="AB135" s="421">
        <f t="shared" si="139"/>
        <v>0</v>
      </c>
      <c r="AC135" s="422">
        <f t="shared" si="140"/>
        <v>0</v>
      </c>
      <c r="AD135" s="424">
        <f t="shared" si="141"/>
        <v>0</v>
      </c>
      <c r="AE135" s="425">
        <f t="shared" si="142"/>
        <v>0</v>
      </c>
      <c r="AF135" s="426">
        <f t="shared" si="143"/>
        <v>0</v>
      </c>
      <c r="AG135" s="424">
        <f t="shared" si="144"/>
        <v>0</v>
      </c>
      <c r="AH135" s="426">
        <f t="shared" si="145"/>
        <v>0</v>
      </c>
      <c r="AI135" s="426">
        <f t="shared" si="146"/>
        <v>0</v>
      </c>
      <c r="AJ135" s="423">
        <f t="shared" si="147"/>
        <v>0</v>
      </c>
      <c r="AK135" s="427">
        <f t="shared" si="148"/>
        <v>0</v>
      </c>
      <c r="AL135" s="428">
        <f t="shared" si="149"/>
        <v>0</v>
      </c>
      <c r="AM135" s="428">
        <f t="shared" si="150"/>
        <v>0</v>
      </c>
      <c r="AN135" s="429">
        <f t="shared" si="151"/>
        <v>0</v>
      </c>
      <c r="AO135" s="430"/>
      <c r="AP135" s="521"/>
      <c r="AQ135" s="521"/>
      <c r="AR135" s="527"/>
      <c r="AS135" s="521">
        <f t="shared" si="152"/>
        <v>0</v>
      </c>
      <c r="AT135" s="521">
        <f t="shared" si="153"/>
        <v>0</v>
      </c>
      <c r="AU135" s="521">
        <f t="shared" si="154"/>
        <v>0</v>
      </c>
      <c r="AV135" s="521">
        <f t="shared" si="155"/>
        <v>0</v>
      </c>
      <c r="AW135" s="430">
        <f t="shared" si="156"/>
        <v>0</v>
      </c>
      <c r="AX135" s="57">
        <f t="shared" si="95"/>
        <v>0</v>
      </c>
      <c r="AY135" s="578">
        <f t="shared" si="96"/>
        <v>0</v>
      </c>
      <c r="AZ135" s="583"/>
      <c r="BA135" s="580">
        <f t="shared" ref="BA135:BA154" si="158">AY135-AZ135</f>
        <v>0</v>
      </c>
      <c r="BB135" s="584">
        <f t="shared" si="97"/>
        <v>0</v>
      </c>
      <c r="BC135" s="575"/>
      <c r="BD135" s="333">
        <f t="shared" si="157"/>
        <v>0</v>
      </c>
      <c r="BE135" s="50">
        <v>130</v>
      </c>
    </row>
    <row r="136" spans="1:57" hidden="1" x14ac:dyDescent="0.35">
      <c r="A136" s="247"/>
      <c r="B136" s="92">
        <v>131</v>
      </c>
      <c r="C136" s="95">
        <f>VLOOKUP(B:B,'Start List Kids'!C:F,2,FALSE)</f>
        <v>0</v>
      </c>
      <c r="D136" s="114">
        <f>VLOOKUP(B:B,'Start List Kids'!C:F,4,FALSE)</f>
        <v>0</v>
      </c>
      <c r="E136" s="83"/>
      <c r="F136" s="84"/>
      <c r="G136" s="165"/>
      <c r="H136" s="166"/>
      <c r="I136" s="448"/>
      <c r="J136" s="165"/>
      <c r="K136" s="165"/>
      <c r="L136" s="166"/>
      <c r="M136" s="448"/>
      <c r="N136" s="165"/>
      <c r="O136" s="165"/>
      <c r="P136" s="166"/>
      <c r="Q136" s="52">
        <f t="shared" si="128"/>
        <v>0</v>
      </c>
      <c r="R136" s="53">
        <f t="shared" si="129"/>
        <v>0</v>
      </c>
      <c r="S136" s="53">
        <f t="shared" si="130"/>
        <v>0</v>
      </c>
      <c r="T136" s="54">
        <f t="shared" si="131"/>
        <v>0</v>
      </c>
      <c r="U136" s="55">
        <f t="shared" si="132"/>
        <v>0</v>
      </c>
      <c r="V136" s="53">
        <f t="shared" si="133"/>
        <v>0</v>
      </c>
      <c r="W136" s="53">
        <f t="shared" si="134"/>
        <v>0</v>
      </c>
      <c r="X136" s="56">
        <f t="shared" si="135"/>
        <v>0</v>
      </c>
      <c r="Y136" s="421">
        <f t="shared" si="136"/>
        <v>0</v>
      </c>
      <c r="Z136" s="422">
        <f t="shared" si="137"/>
        <v>0</v>
      </c>
      <c r="AA136" s="423">
        <f t="shared" si="138"/>
        <v>0</v>
      </c>
      <c r="AB136" s="421">
        <f t="shared" si="139"/>
        <v>0</v>
      </c>
      <c r="AC136" s="422">
        <f t="shared" si="140"/>
        <v>0</v>
      </c>
      <c r="AD136" s="424">
        <f t="shared" si="141"/>
        <v>0</v>
      </c>
      <c r="AE136" s="425">
        <f t="shared" si="142"/>
        <v>0</v>
      </c>
      <c r="AF136" s="426">
        <f t="shared" si="143"/>
        <v>0</v>
      </c>
      <c r="AG136" s="424">
        <f t="shared" si="144"/>
        <v>0</v>
      </c>
      <c r="AH136" s="426">
        <f t="shared" si="145"/>
        <v>0</v>
      </c>
      <c r="AI136" s="426">
        <f t="shared" si="146"/>
        <v>0</v>
      </c>
      <c r="AJ136" s="423">
        <f t="shared" si="147"/>
        <v>0</v>
      </c>
      <c r="AK136" s="427">
        <f t="shared" si="148"/>
        <v>0</v>
      </c>
      <c r="AL136" s="428">
        <f t="shared" si="149"/>
        <v>0</v>
      </c>
      <c r="AM136" s="428">
        <f t="shared" si="150"/>
        <v>0</v>
      </c>
      <c r="AN136" s="429">
        <f t="shared" si="151"/>
        <v>0</v>
      </c>
      <c r="AO136" s="430"/>
      <c r="AP136" s="521"/>
      <c r="AQ136" s="521"/>
      <c r="AR136" s="527"/>
      <c r="AS136" s="521">
        <f t="shared" si="152"/>
        <v>0</v>
      </c>
      <c r="AT136" s="521">
        <f t="shared" si="153"/>
        <v>0</v>
      </c>
      <c r="AU136" s="521">
        <f t="shared" si="154"/>
        <v>0</v>
      </c>
      <c r="AV136" s="521">
        <f t="shared" si="155"/>
        <v>0</v>
      </c>
      <c r="AW136" s="430">
        <f t="shared" si="156"/>
        <v>0</v>
      </c>
      <c r="AX136" s="57">
        <f t="shared" ref="AX136:AX154" si="159">AW136/$AX$5</f>
        <v>0</v>
      </c>
      <c r="AY136" s="578">
        <f t="shared" ref="AY136:AY154" si="160">AX136*$AY$5</f>
        <v>0</v>
      </c>
      <c r="AZ136" s="583"/>
      <c r="BA136" s="580">
        <f t="shared" si="158"/>
        <v>0</v>
      </c>
      <c r="BB136" s="584">
        <f t="shared" ref="BB136:BB154" si="161">BA136/$AY$5</f>
        <v>0</v>
      </c>
      <c r="BC136" s="575"/>
      <c r="BD136" s="333">
        <f t="shared" si="157"/>
        <v>0</v>
      </c>
      <c r="BE136" s="50">
        <v>131</v>
      </c>
    </row>
    <row r="137" spans="1:57" hidden="1" x14ac:dyDescent="0.35">
      <c r="A137" s="247"/>
      <c r="B137" s="92">
        <v>132</v>
      </c>
      <c r="C137" s="95">
        <f>VLOOKUP(B:B,'Start List Kids'!C:F,2,FALSE)</f>
        <v>0</v>
      </c>
      <c r="D137" s="114">
        <f>VLOOKUP(B:B,'Start List Kids'!C:F,4,FALSE)</f>
        <v>0</v>
      </c>
      <c r="E137" s="83"/>
      <c r="F137" s="84"/>
      <c r="G137" s="165"/>
      <c r="H137" s="166"/>
      <c r="I137" s="448"/>
      <c r="J137" s="165"/>
      <c r="K137" s="165"/>
      <c r="L137" s="166"/>
      <c r="M137" s="448"/>
      <c r="N137" s="165"/>
      <c r="O137" s="165"/>
      <c r="P137" s="166"/>
      <c r="Q137" s="52">
        <f t="shared" si="128"/>
        <v>0</v>
      </c>
      <c r="R137" s="53">
        <f t="shared" si="129"/>
        <v>0</v>
      </c>
      <c r="S137" s="53">
        <f t="shared" si="130"/>
        <v>0</v>
      </c>
      <c r="T137" s="54">
        <f t="shared" si="131"/>
        <v>0</v>
      </c>
      <c r="U137" s="55">
        <f t="shared" si="132"/>
        <v>0</v>
      </c>
      <c r="V137" s="53">
        <f t="shared" si="133"/>
        <v>0</v>
      </c>
      <c r="W137" s="53">
        <f t="shared" si="134"/>
        <v>0</v>
      </c>
      <c r="X137" s="56">
        <f t="shared" si="135"/>
        <v>0</v>
      </c>
      <c r="Y137" s="421">
        <f t="shared" si="136"/>
        <v>0</v>
      </c>
      <c r="Z137" s="422">
        <f t="shared" si="137"/>
        <v>0</v>
      </c>
      <c r="AA137" s="423">
        <f t="shared" si="138"/>
        <v>0</v>
      </c>
      <c r="AB137" s="421">
        <f t="shared" si="139"/>
        <v>0</v>
      </c>
      <c r="AC137" s="422">
        <f t="shared" si="140"/>
        <v>0</v>
      </c>
      <c r="AD137" s="424">
        <f t="shared" si="141"/>
        <v>0</v>
      </c>
      <c r="AE137" s="425">
        <f t="shared" si="142"/>
        <v>0</v>
      </c>
      <c r="AF137" s="426">
        <f t="shared" si="143"/>
        <v>0</v>
      </c>
      <c r="AG137" s="424">
        <f t="shared" si="144"/>
        <v>0</v>
      </c>
      <c r="AH137" s="426">
        <f t="shared" si="145"/>
        <v>0</v>
      </c>
      <c r="AI137" s="426">
        <f t="shared" si="146"/>
        <v>0</v>
      </c>
      <c r="AJ137" s="423">
        <f t="shared" si="147"/>
        <v>0</v>
      </c>
      <c r="AK137" s="427">
        <f t="shared" si="148"/>
        <v>0</v>
      </c>
      <c r="AL137" s="428">
        <f t="shared" si="149"/>
        <v>0</v>
      </c>
      <c r="AM137" s="428">
        <f t="shared" si="150"/>
        <v>0</v>
      </c>
      <c r="AN137" s="429">
        <f t="shared" si="151"/>
        <v>0</v>
      </c>
      <c r="AO137" s="430"/>
      <c r="AP137" s="521"/>
      <c r="AQ137" s="521"/>
      <c r="AR137" s="527"/>
      <c r="AS137" s="521">
        <f t="shared" si="152"/>
        <v>0</v>
      </c>
      <c r="AT137" s="521">
        <f t="shared" si="153"/>
        <v>0</v>
      </c>
      <c r="AU137" s="521">
        <f t="shared" si="154"/>
        <v>0</v>
      </c>
      <c r="AV137" s="521">
        <f t="shared" si="155"/>
        <v>0</v>
      </c>
      <c r="AW137" s="430">
        <f t="shared" si="156"/>
        <v>0</v>
      </c>
      <c r="AX137" s="57">
        <f t="shared" si="159"/>
        <v>0</v>
      </c>
      <c r="AY137" s="578">
        <f t="shared" si="160"/>
        <v>0</v>
      </c>
      <c r="AZ137" s="583"/>
      <c r="BA137" s="580">
        <f t="shared" si="158"/>
        <v>0</v>
      </c>
      <c r="BB137" s="584">
        <f t="shared" si="161"/>
        <v>0</v>
      </c>
      <c r="BC137" s="575"/>
      <c r="BD137" s="333">
        <f t="shared" si="157"/>
        <v>0</v>
      </c>
      <c r="BE137" s="50">
        <v>132</v>
      </c>
    </row>
    <row r="138" spans="1:57" hidden="1" x14ac:dyDescent="0.35">
      <c r="A138" s="247"/>
      <c r="B138" s="92">
        <v>133</v>
      </c>
      <c r="C138" s="95">
        <f>VLOOKUP(B:B,'Start List Kids'!C:F,2,FALSE)</f>
        <v>0</v>
      </c>
      <c r="D138" s="114">
        <f>VLOOKUP(B:B,'Start List Kids'!C:F,4,FALSE)</f>
        <v>0</v>
      </c>
      <c r="E138" s="83"/>
      <c r="F138" s="84"/>
      <c r="G138" s="165"/>
      <c r="H138" s="166"/>
      <c r="I138" s="448"/>
      <c r="J138" s="165"/>
      <c r="K138" s="165"/>
      <c r="L138" s="166"/>
      <c r="M138" s="448"/>
      <c r="N138" s="165"/>
      <c r="O138" s="165"/>
      <c r="P138" s="166"/>
      <c r="Q138" s="52">
        <f t="shared" si="128"/>
        <v>0</v>
      </c>
      <c r="R138" s="53">
        <f t="shared" si="129"/>
        <v>0</v>
      </c>
      <c r="S138" s="53">
        <f t="shared" si="130"/>
        <v>0</v>
      </c>
      <c r="T138" s="54">
        <f t="shared" si="131"/>
        <v>0</v>
      </c>
      <c r="U138" s="55">
        <f t="shared" si="132"/>
        <v>0</v>
      </c>
      <c r="V138" s="53">
        <f t="shared" si="133"/>
        <v>0</v>
      </c>
      <c r="W138" s="53">
        <f t="shared" si="134"/>
        <v>0</v>
      </c>
      <c r="X138" s="56">
        <f t="shared" si="135"/>
        <v>0</v>
      </c>
      <c r="Y138" s="421">
        <f t="shared" si="136"/>
        <v>0</v>
      </c>
      <c r="Z138" s="422">
        <f t="shared" si="137"/>
        <v>0</v>
      </c>
      <c r="AA138" s="423">
        <f t="shared" si="138"/>
        <v>0</v>
      </c>
      <c r="AB138" s="421">
        <f t="shared" si="139"/>
        <v>0</v>
      </c>
      <c r="AC138" s="422">
        <f t="shared" si="140"/>
        <v>0</v>
      </c>
      <c r="AD138" s="424">
        <f t="shared" si="141"/>
        <v>0</v>
      </c>
      <c r="AE138" s="425">
        <f t="shared" si="142"/>
        <v>0</v>
      </c>
      <c r="AF138" s="426">
        <f t="shared" si="143"/>
        <v>0</v>
      </c>
      <c r="AG138" s="424">
        <f t="shared" si="144"/>
        <v>0</v>
      </c>
      <c r="AH138" s="426">
        <f t="shared" si="145"/>
        <v>0</v>
      </c>
      <c r="AI138" s="426">
        <f t="shared" si="146"/>
        <v>0</v>
      </c>
      <c r="AJ138" s="423">
        <f t="shared" si="147"/>
        <v>0</v>
      </c>
      <c r="AK138" s="427">
        <f t="shared" si="148"/>
        <v>0</v>
      </c>
      <c r="AL138" s="428">
        <f t="shared" si="149"/>
        <v>0</v>
      </c>
      <c r="AM138" s="428">
        <f t="shared" si="150"/>
        <v>0</v>
      </c>
      <c r="AN138" s="429">
        <f t="shared" si="151"/>
        <v>0</v>
      </c>
      <c r="AO138" s="430"/>
      <c r="AP138" s="521"/>
      <c r="AQ138" s="521"/>
      <c r="AR138" s="527"/>
      <c r="AS138" s="521">
        <f t="shared" si="152"/>
        <v>0</v>
      </c>
      <c r="AT138" s="521">
        <f t="shared" si="153"/>
        <v>0</v>
      </c>
      <c r="AU138" s="521">
        <f t="shared" si="154"/>
        <v>0</v>
      </c>
      <c r="AV138" s="521">
        <f t="shared" si="155"/>
        <v>0</v>
      </c>
      <c r="AW138" s="430">
        <f t="shared" si="156"/>
        <v>0</v>
      </c>
      <c r="AX138" s="57">
        <f t="shared" si="159"/>
        <v>0</v>
      </c>
      <c r="AY138" s="578">
        <f t="shared" si="160"/>
        <v>0</v>
      </c>
      <c r="AZ138" s="583"/>
      <c r="BA138" s="580">
        <f t="shared" si="158"/>
        <v>0</v>
      </c>
      <c r="BB138" s="584">
        <f t="shared" si="161"/>
        <v>0</v>
      </c>
      <c r="BC138" s="575"/>
      <c r="BD138" s="333">
        <f t="shared" si="157"/>
        <v>0</v>
      </c>
      <c r="BE138" s="50">
        <v>133</v>
      </c>
    </row>
    <row r="139" spans="1:57" hidden="1" x14ac:dyDescent="0.35">
      <c r="A139" s="247"/>
      <c r="B139" s="92">
        <v>134</v>
      </c>
      <c r="C139" s="95">
        <f>VLOOKUP(B:B,'Start List Kids'!C:F,2,FALSE)</f>
        <v>0</v>
      </c>
      <c r="D139" s="114">
        <f>VLOOKUP(B:B,'Start List Kids'!C:F,4,FALSE)</f>
        <v>0</v>
      </c>
      <c r="E139" s="83"/>
      <c r="F139" s="84"/>
      <c r="G139" s="165"/>
      <c r="H139" s="166"/>
      <c r="I139" s="448"/>
      <c r="J139" s="165"/>
      <c r="K139" s="165"/>
      <c r="L139" s="166"/>
      <c r="M139" s="448"/>
      <c r="N139" s="165"/>
      <c r="O139" s="165"/>
      <c r="P139" s="166"/>
      <c r="Q139" s="52">
        <f t="shared" si="128"/>
        <v>0</v>
      </c>
      <c r="R139" s="53">
        <f t="shared" si="129"/>
        <v>0</v>
      </c>
      <c r="S139" s="53">
        <f t="shared" si="130"/>
        <v>0</v>
      </c>
      <c r="T139" s="54">
        <f t="shared" si="131"/>
        <v>0</v>
      </c>
      <c r="U139" s="55">
        <f t="shared" si="132"/>
        <v>0</v>
      </c>
      <c r="V139" s="53">
        <f t="shared" si="133"/>
        <v>0</v>
      </c>
      <c r="W139" s="53">
        <f t="shared" si="134"/>
        <v>0</v>
      </c>
      <c r="X139" s="56">
        <f t="shared" si="135"/>
        <v>0</v>
      </c>
      <c r="Y139" s="421">
        <f t="shared" si="136"/>
        <v>0</v>
      </c>
      <c r="Z139" s="422">
        <f t="shared" si="137"/>
        <v>0</v>
      </c>
      <c r="AA139" s="423">
        <f t="shared" si="138"/>
        <v>0</v>
      </c>
      <c r="AB139" s="421">
        <f t="shared" si="139"/>
        <v>0</v>
      </c>
      <c r="AC139" s="422">
        <f t="shared" si="140"/>
        <v>0</v>
      </c>
      <c r="AD139" s="424">
        <f t="shared" si="141"/>
        <v>0</v>
      </c>
      <c r="AE139" s="425">
        <f t="shared" si="142"/>
        <v>0</v>
      </c>
      <c r="AF139" s="426">
        <f t="shared" si="143"/>
        <v>0</v>
      </c>
      <c r="AG139" s="424">
        <f t="shared" si="144"/>
        <v>0</v>
      </c>
      <c r="AH139" s="426">
        <f t="shared" si="145"/>
        <v>0</v>
      </c>
      <c r="AI139" s="426">
        <f t="shared" si="146"/>
        <v>0</v>
      </c>
      <c r="AJ139" s="423">
        <f t="shared" si="147"/>
        <v>0</v>
      </c>
      <c r="AK139" s="427">
        <f t="shared" si="148"/>
        <v>0</v>
      </c>
      <c r="AL139" s="428">
        <f t="shared" si="149"/>
        <v>0</v>
      </c>
      <c r="AM139" s="428">
        <f t="shared" si="150"/>
        <v>0</v>
      </c>
      <c r="AN139" s="429">
        <f t="shared" si="151"/>
        <v>0</v>
      </c>
      <c r="AO139" s="430"/>
      <c r="AP139" s="521"/>
      <c r="AQ139" s="521"/>
      <c r="AR139" s="527"/>
      <c r="AS139" s="521">
        <f t="shared" si="152"/>
        <v>0</v>
      </c>
      <c r="AT139" s="521">
        <f t="shared" si="153"/>
        <v>0</v>
      </c>
      <c r="AU139" s="521">
        <f t="shared" si="154"/>
        <v>0</v>
      </c>
      <c r="AV139" s="521">
        <f t="shared" si="155"/>
        <v>0</v>
      </c>
      <c r="AW139" s="430">
        <f t="shared" si="156"/>
        <v>0</v>
      </c>
      <c r="AX139" s="57">
        <f t="shared" si="159"/>
        <v>0</v>
      </c>
      <c r="AY139" s="578">
        <f t="shared" si="160"/>
        <v>0</v>
      </c>
      <c r="AZ139" s="583"/>
      <c r="BA139" s="580">
        <f t="shared" si="158"/>
        <v>0</v>
      </c>
      <c r="BB139" s="584">
        <f t="shared" si="161"/>
        <v>0</v>
      </c>
      <c r="BC139" s="575"/>
      <c r="BD139" s="333">
        <f t="shared" si="157"/>
        <v>0</v>
      </c>
      <c r="BE139" s="50">
        <v>134</v>
      </c>
    </row>
    <row r="140" spans="1:57" hidden="1" x14ac:dyDescent="0.35">
      <c r="A140" s="247"/>
      <c r="B140" s="92">
        <v>135</v>
      </c>
      <c r="C140" s="95">
        <f>VLOOKUP(B:B,'Start List Kids'!C:F,2,FALSE)</f>
        <v>0</v>
      </c>
      <c r="D140" s="114">
        <f>VLOOKUP(B:B,'Start List Kids'!C:F,4,FALSE)</f>
        <v>0</v>
      </c>
      <c r="E140" s="83"/>
      <c r="F140" s="84"/>
      <c r="G140" s="165"/>
      <c r="H140" s="166"/>
      <c r="I140" s="448"/>
      <c r="J140" s="165"/>
      <c r="K140" s="165"/>
      <c r="L140" s="166"/>
      <c r="M140" s="448"/>
      <c r="N140" s="165"/>
      <c r="O140" s="165"/>
      <c r="P140" s="166"/>
      <c r="Q140" s="52">
        <f t="shared" si="128"/>
        <v>0</v>
      </c>
      <c r="R140" s="53">
        <f t="shared" si="129"/>
        <v>0</v>
      </c>
      <c r="S140" s="53">
        <f t="shared" si="130"/>
        <v>0</v>
      </c>
      <c r="T140" s="54">
        <f t="shared" si="131"/>
        <v>0</v>
      </c>
      <c r="U140" s="55">
        <f t="shared" si="132"/>
        <v>0</v>
      </c>
      <c r="V140" s="53">
        <f t="shared" si="133"/>
        <v>0</v>
      </c>
      <c r="W140" s="53">
        <f t="shared" si="134"/>
        <v>0</v>
      </c>
      <c r="X140" s="56">
        <f t="shared" si="135"/>
        <v>0</v>
      </c>
      <c r="Y140" s="421">
        <f t="shared" si="136"/>
        <v>0</v>
      </c>
      <c r="Z140" s="422">
        <f t="shared" si="137"/>
        <v>0</v>
      </c>
      <c r="AA140" s="423">
        <f t="shared" si="138"/>
        <v>0</v>
      </c>
      <c r="AB140" s="421">
        <f t="shared" si="139"/>
        <v>0</v>
      </c>
      <c r="AC140" s="422">
        <f t="shared" si="140"/>
        <v>0</v>
      </c>
      <c r="AD140" s="424">
        <f t="shared" si="141"/>
        <v>0</v>
      </c>
      <c r="AE140" s="425">
        <f t="shared" si="142"/>
        <v>0</v>
      </c>
      <c r="AF140" s="426">
        <f t="shared" si="143"/>
        <v>0</v>
      </c>
      <c r="AG140" s="424">
        <f t="shared" si="144"/>
        <v>0</v>
      </c>
      <c r="AH140" s="426">
        <f t="shared" si="145"/>
        <v>0</v>
      </c>
      <c r="AI140" s="426">
        <f t="shared" si="146"/>
        <v>0</v>
      </c>
      <c r="AJ140" s="423">
        <f t="shared" si="147"/>
        <v>0</v>
      </c>
      <c r="AK140" s="427">
        <f t="shared" si="148"/>
        <v>0</v>
      </c>
      <c r="AL140" s="428">
        <f t="shared" si="149"/>
        <v>0</v>
      </c>
      <c r="AM140" s="428">
        <f t="shared" si="150"/>
        <v>0</v>
      </c>
      <c r="AN140" s="429">
        <f t="shared" si="151"/>
        <v>0</v>
      </c>
      <c r="AO140" s="430"/>
      <c r="AP140" s="521"/>
      <c r="AQ140" s="521"/>
      <c r="AR140" s="527"/>
      <c r="AS140" s="521">
        <f t="shared" si="152"/>
        <v>0</v>
      </c>
      <c r="AT140" s="521">
        <f t="shared" si="153"/>
        <v>0</v>
      </c>
      <c r="AU140" s="521">
        <f t="shared" si="154"/>
        <v>0</v>
      </c>
      <c r="AV140" s="521">
        <f t="shared" si="155"/>
        <v>0</v>
      </c>
      <c r="AW140" s="430">
        <f t="shared" si="156"/>
        <v>0</v>
      </c>
      <c r="AX140" s="57">
        <f t="shared" si="159"/>
        <v>0</v>
      </c>
      <c r="AY140" s="578">
        <f t="shared" si="160"/>
        <v>0</v>
      </c>
      <c r="AZ140" s="583"/>
      <c r="BA140" s="580">
        <f t="shared" si="158"/>
        <v>0</v>
      </c>
      <c r="BB140" s="584">
        <f t="shared" si="161"/>
        <v>0</v>
      </c>
      <c r="BC140" s="575"/>
      <c r="BD140" s="333">
        <f t="shared" si="157"/>
        <v>0</v>
      </c>
      <c r="BE140" s="50">
        <v>135</v>
      </c>
    </row>
    <row r="141" spans="1:57" hidden="1" x14ac:dyDescent="0.35">
      <c r="A141" s="247"/>
      <c r="B141" s="92">
        <v>136</v>
      </c>
      <c r="C141" s="95">
        <f>VLOOKUP(B:B,'Start List Kids'!C:F,2,FALSE)</f>
        <v>0</v>
      </c>
      <c r="D141" s="114">
        <f>VLOOKUP(B:B,'Start List Kids'!C:F,4,FALSE)</f>
        <v>0</v>
      </c>
      <c r="E141" s="83"/>
      <c r="F141" s="84"/>
      <c r="G141" s="165"/>
      <c r="H141" s="166"/>
      <c r="I141" s="448"/>
      <c r="J141" s="165"/>
      <c r="K141" s="165"/>
      <c r="L141" s="166"/>
      <c r="M141" s="448"/>
      <c r="N141" s="165"/>
      <c r="O141" s="165"/>
      <c r="P141" s="166"/>
      <c r="Q141" s="52">
        <f t="shared" si="128"/>
        <v>0</v>
      </c>
      <c r="R141" s="53">
        <f t="shared" si="129"/>
        <v>0</v>
      </c>
      <c r="S141" s="53">
        <f t="shared" si="130"/>
        <v>0</v>
      </c>
      <c r="T141" s="54">
        <f t="shared" si="131"/>
        <v>0</v>
      </c>
      <c r="U141" s="55">
        <f t="shared" si="132"/>
        <v>0</v>
      </c>
      <c r="V141" s="53">
        <f t="shared" si="133"/>
        <v>0</v>
      </c>
      <c r="W141" s="53">
        <f t="shared" si="134"/>
        <v>0</v>
      </c>
      <c r="X141" s="56">
        <f t="shared" si="135"/>
        <v>0</v>
      </c>
      <c r="Y141" s="421">
        <f t="shared" si="136"/>
        <v>0</v>
      </c>
      <c r="Z141" s="422">
        <f t="shared" si="137"/>
        <v>0</v>
      </c>
      <c r="AA141" s="423">
        <f t="shared" si="138"/>
        <v>0</v>
      </c>
      <c r="AB141" s="421">
        <f t="shared" si="139"/>
        <v>0</v>
      </c>
      <c r="AC141" s="422">
        <f t="shared" si="140"/>
        <v>0</v>
      </c>
      <c r="AD141" s="424">
        <f t="shared" si="141"/>
        <v>0</v>
      </c>
      <c r="AE141" s="425">
        <f t="shared" si="142"/>
        <v>0</v>
      </c>
      <c r="AF141" s="426">
        <f t="shared" si="143"/>
        <v>0</v>
      </c>
      <c r="AG141" s="424">
        <f t="shared" si="144"/>
        <v>0</v>
      </c>
      <c r="AH141" s="426">
        <f t="shared" si="145"/>
        <v>0</v>
      </c>
      <c r="AI141" s="426">
        <f t="shared" si="146"/>
        <v>0</v>
      </c>
      <c r="AJ141" s="423">
        <f t="shared" si="147"/>
        <v>0</v>
      </c>
      <c r="AK141" s="427">
        <f t="shared" si="148"/>
        <v>0</v>
      </c>
      <c r="AL141" s="428">
        <f t="shared" si="149"/>
        <v>0</v>
      </c>
      <c r="AM141" s="428">
        <f t="shared" si="150"/>
        <v>0</v>
      </c>
      <c r="AN141" s="429">
        <f t="shared" si="151"/>
        <v>0</v>
      </c>
      <c r="AO141" s="430"/>
      <c r="AP141" s="521"/>
      <c r="AQ141" s="521"/>
      <c r="AR141" s="527"/>
      <c r="AS141" s="521">
        <f t="shared" si="152"/>
        <v>0</v>
      </c>
      <c r="AT141" s="521">
        <f t="shared" si="153"/>
        <v>0</v>
      </c>
      <c r="AU141" s="521">
        <f t="shared" si="154"/>
        <v>0</v>
      </c>
      <c r="AV141" s="521">
        <f t="shared" si="155"/>
        <v>0</v>
      </c>
      <c r="AW141" s="430">
        <f t="shared" si="156"/>
        <v>0</v>
      </c>
      <c r="AX141" s="57">
        <f t="shared" si="159"/>
        <v>0</v>
      </c>
      <c r="AY141" s="578">
        <f t="shared" si="160"/>
        <v>0</v>
      </c>
      <c r="AZ141" s="583"/>
      <c r="BA141" s="580">
        <f t="shared" si="158"/>
        <v>0</v>
      </c>
      <c r="BB141" s="584">
        <f t="shared" si="161"/>
        <v>0</v>
      </c>
      <c r="BC141" s="575"/>
      <c r="BD141" s="333">
        <f t="shared" si="157"/>
        <v>0</v>
      </c>
      <c r="BE141" s="50">
        <v>136</v>
      </c>
    </row>
    <row r="142" spans="1:57" hidden="1" x14ac:dyDescent="0.35">
      <c r="A142" s="247"/>
      <c r="B142" s="92">
        <v>137</v>
      </c>
      <c r="C142" s="95">
        <f>VLOOKUP(B:B,'Start List Kids'!C:F,2,FALSE)</f>
        <v>0</v>
      </c>
      <c r="D142" s="114">
        <f>VLOOKUP(B:B,'Start List Kids'!C:F,4,FALSE)</f>
        <v>0</v>
      </c>
      <c r="E142" s="83"/>
      <c r="F142" s="84"/>
      <c r="G142" s="165"/>
      <c r="H142" s="166"/>
      <c r="I142" s="448"/>
      <c r="J142" s="165"/>
      <c r="K142" s="165"/>
      <c r="L142" s="166"/>
      <c r="M142" s="448"/>
      <c r="N142" s="165"/>
      <c r="O142" s="165"/>
      <c r="P142" s="166"/>
      <c r="Q142" s="52">
        <f t="shared" si="128"/>
        <v>0</v>
      </c>
      <c r="R142" s="53">
        <f t="shared" si="129"/>
        <v>0</v>
      </c>
      <c r="S142" s="53">
        <f t="shared" si="130"/>
        <v>0</v>
      </c>
      <c r="T142" s="54">
        <f t="shared" si="131"/>
        <v>0</v>
      </c>
      <c r="U142" s="55">
        <f t="shared" si="132"/>
        <v>0</v>
      </c>
      <c r="V142" s="53">
        <f t="shared" si="133"/>
        <v>0</v>
      </c>
      <c r="W142" s="53">
        <f t="shared" si="134"/>
        <v>0</v>
      </c>
      <c r="X142" s="56">
        <f t="shared" si="135"/>
        <v>0</v>
      </c>
      <c r="Y142" s="421">
        <f t="shared" si="136"/>
        <v>0</v>
      </c>
      <c r="Z142" s="422">
        <f t="shared" si="137"/>
        <v>0</v>
      </c>
      <c r="AA142" s="423">
        <f t="shared" si="138"/>
        <v>0</v>
      </c>
      <c r="AB142" s="421">
        <f t="shared" si="139"/>
        <v>0</v>
      </c>
      <c r="AC142" s="422">
        <f t="shared" si="140"/>
        <v>0</v>
      </c>
      <c r="AD142" s="424">
        <f t="shared" si="141"/>
        <v>0</v>
      </c>
      <c r="AE142" s="425">
        <f t="shared" si="142"/>
        <v>0</v>
      </c>
      <c r="AF142" s="426">
        <f t="shared" si="143"/>
        <v>0</v>
      </c>
      <c r="AG142" s="424">
        <f t="shared" si="144"/>
        <v>0</v>
      </c>
      <c r="AH142" s="426">
        <f t="shared" si="145"/>
        <v>0</v>
      </c>
      <c r="AI142" s="426">
        <f t="shared" si="146"/>
        <v>0</v>
      </c>
      <c r="AJ142" s="423">
        <f t="shared" si="147"/>
        <v>0</v>
      </c>
      <c r="AK142" s="427">
        <f t="shared" si="148"/>
        <v>0</v>
      </c>
      <c r="AL142" s="428">
        <f t="shared" si="149"/>
        <v>0</v>
      </c>
      <c r="AM142" s="428">
        <f t="shared" si="150"/>
        <v>0</v>
      </c>
      <c r="AN142" s="429">
        <f t="shared" si="151"/>
        <v>0</v>
      </c>
      <c r="AO142" s="430"/>
      <c r="AP142" s="521"/>
      <c r="AQ142" s="521"/>
      <c r="AR142" s="527"/>
      <c r="AS142" s="521">
        <f t="shared" si="152"/>
        <v>0</v>
      </c>
      <c r="AT142" s="521">
        <f t="shared" si="153"/>
        <v>0</v>
      </c>
      <c r="AU142" s="521">
        <f t="shared" si="154"/>
        <v>0</v>
      </c>
      <c r="AV142" s="521">
        <f t="shared" si="155"/>
        <v>0</v>
      </c>
      <c r="AW142" s="430">
        <f t="shared" si="156"/>
        <v>0</v>
      </c>
      <c r="AX142" s="57">
        <f t="shared" si="159"/>
        <v>0</v>
      </c>
      <c r="AY142" s="578">
        <f t="shared" si="160"/>
        <v>0</v>
      </c>
      <c r="AZ142" s="583"/>
      <c r="BA142" s="580">
        <f t="shared" si="158"/>
        <v>0</v>
      </c>
      <c r="BB142" s="584">
        <f t="shared" si="161"/>
        <v>0</v>
      </c>
      <c r="BC142" s="575"/>
      <c r="BD142" s="333">
        <f t="shared" si="157"/>
        <v>0</v>
      </c>
      <c r="BE142" s="50">
        <v>137</v>
      </c>
    </row>
    <row r="143" spans="1:57" hidden="1" x14ac:dyDescent="0.35">
      <c r="A143" s="247"/>
      <c r="B143" s="92">
        <v>138</v>
      </c>
      <c r="C143" s="95">
        <f>VLOOKUP(B:B,'Start List Kids'!C:F,2,FALSE)</f>
        <v>0</v>
      </c>
      <c r="D143" s="114">
        <f>VLOOKUP(B:B,'Start List Kids'!C:F,4,FALSE)</f>
        <v>0</v>
      </c>
      <c r="E143" s="83"/>
      <c r="F143" s="84"/>
      <c r="G143" s="165"/>
      <c r="H143" s="166"/>
      <c r="I143" s="448"/>
      <c r="J143" s="165"/>
      <c r="K143" s="165"/>
      <c r="L143" s="166"/>
      <c r="M143" s="448"/>
      <c r="N143" s="165"/>
      <c r="O143" s="165"/>
      <c r="P143" s="166"/>
      <c r="Q143" s="52">
        <f t="shared" si="128"/>
        <v>0</v>
      </c>
      <c r="R143" s="53">
        <f t="shared" si="129"/>
        <v>0</v>
      </c>
      <c r="S143" s="53">
        <f t="shared" si="130"/>
        <v>0</v>
      </c>
      <c r="T143" s="54">
        <f t="shared" si="131"/>
        <v>0</v>
      </c>
      <c r="U143" s="55">
        <f t="shared" si="132"/>
        <v>0</v>
      </c>
      <c r="V143" s="53">
        <f t="shared" si="133"/>
        <v>0</v>
      </c>
      <c r="W143" s="53">
        <f t="shared" si="134"/>
        <v>0</v>
      </c>
      <c r="X143" s="56">
        <f t="shared" si="135"/>
        <v>0</v>
      </c>
      <c r="Y143" s="421">
        <f t="shared" si="136"/>
        <v>0</v>
      </c>
      <c r="Z143" s="422">
        <f t="shared" si="137"/>
        <v>0</v>
      </c>
      <c r="AA143" s="423">
        <f t="shared" si="138"/>
        <v>0</v>
      </c>
      <c r="AB143" s="421">
        <f t="shared" si="139"/>
        <v>0</v>
      </c>
      <c r="AC143" s="422">
        <f t="shared" si="140"/>
        <v>0</v>
      </c>
      <c r="AD143" s="424">
        <f t="shared" si="141"/>
        <v>0</v>
      </c>
      <c r="AE143" s="425">
        <f t="shared" si="142"/>
        <v>0</v>
      </c>
      <c r="AF143" s="426">
        <f t="shared" si="143"/>
        <v>0</v>
      </c>
      <c r="AG143" s="424">
        <f t="shared" si="144"/>
        <v>0</v>
      </c>
      <c r="AH143" s="426">
        <f t="shared" si="145"/>
        <v>0</v>
      </c>
      <c r="AI143" s="426">
        <f t="shared" si="146"/>
        <v>0</v>
      </c>
      <c r="AJ143" s="423">
        <f t="shared" si="147"/>
        <v>0</v>
      </c>
      <c r="AK143" s="427">
        <f t="shared" si="148"/>
        <v>0</v>
      </c>
      <c r="AL143" s="428">
        <f t="shared" si="149"/>
        <v>0</v>
      </c>
      <c r="AM143" s="428">
        <f t="shared" si="150"/>
        <v>0</v>
      </c>
      <c r="AN143" s="429">
        <f t="shared" si="151"/>
        <v>0</v>
      </c>
      <c r="AO143" s="430"/>
      <c r="AP143" s="521"/>
      <c r="AQ143" s="521"/>
      <c r="AR143" s="527"/>
      <c r="AS143" s="521">
        <f t="shared" si="152"/>
        <v>0</v>
      </c>
      <c r="AT143" s="521">
        <f t="shared" si="153"/>
        <v>0</v>
      </c>
      <c r="AU143" s="521">
        <f t="shared" si="154"/>
        <v>0</v>
      </c>
      <c r="AV143" s="521">
        <f t="shared" si="155"/>
        <v>0</v>
      </c>
      <c r="AW143" s="430">
        <f t="shared" si="156"/>
        <v>0</v>
      </c>
      <c r="AX143" s="57">
        <f t="shared" si="159"/>
        <v>0</v>
      </c>
      <c r="AY143" s="578">
        <f t="shared" si="160"/>
        <v>0</v>
      </c>
      <c r="AZ143" s="583"/>
      <c r="BA143" s="580">
        <f t="shared" si="158"/>
        <v>0</v>
      </c>
      <c r="BB143" s="584">
        <f t="shared" si="161"/>
        <v>0</v>
      </c>
      <c r="BC143" s="575"/>
      <c r="BD143" s="333">
        <f t="shared" si="157"/>
        <v>0</v>
      </c>
      <c r="BE143" s="50">
        <v>138</v>
      </c>
    </row>
    <row r="144" spans="1:57" hidden="1" x14ac:dyDescent="0.35">
      <c r="A144" s="247"/>
      <c r="B144" s="92">
        <v>139</v>
      </c>
      <c r="C144" s="95">
        <f>VLOOKUP(B:B,'Start List Kids'!C:F,2,FALSE)</f>
        <v>0</v>
      </c>
      <c r="D144" s="114">
        <f>VLOOKUP(B:B,'Start List Kids'!C:F,4,FALSE)</f>
        <v>0</v>
      </c>
      <c r="E144" s="83"/>
      <c r="F144" s="84"/>
      <c r="G144" s="165"/>
      <c r="H144" s="166"/>
      <c r="I144" s="448"/>
      <c r="J144" s="165"/>
      <c r="K144" s="165"/>
      <c r="L144" s="166"/>
      <c r="M144" s="448"/>
      <c r="N144" s="165"/>
      <c r="O144" s="165"/>
      <c r="P144" s="166"/>
      <c r="Q144" s="52">
        <f t="shared" si="128"/>
        <v>0</v>
      </c>
      <c r="R144" s="53">
        <f t="shared" si="129"/>
        <v>0</v>
      </c>
      <c r="S144" s="53">
        <f t="shared" si="130"/>
        <v>0</v>
      </c>
      <c r="T144" s="54">
        <f t="shared" si="131"/>
        <v>0</v>
      </c>
      <c r="U144" s="55">
        <f t="shared" si="132"/>
        <v>0</v>
      </c>
      <c r="V144" s="53">
        <f t="shared" si="133"/>
        <v>0</v>
      </c>
      <c r="W144" s="53">
        <f t="shared" si="134"/>
        <v>0</v>
      </c>
      <c r="X144" s="56">
        <f t="shared" si="135"/>
        <v>0</v>
      </c>
      <c r="Y144" s="421">
        <f t="shared" si="136"/>
        <v>0</v>
      </c>
      <c r="Z144" s="422">
        <f t="shared" si="137"/>
        <v>0</v>
      </c>
      <c r="AA144" s="423">
        <f t="shared" si="138"/>
        <v>0</v>
      </c>
      <c r="AB144" s="421">
        <f t="shared" si="139"/>
        <v>0</v>
      </c>
      <c r="AC144" s="422">
        <f t="shared" si="140"/>
        <v>0</v>
      </c>
      <c r="AD144" s="424">
        <f t="shared" si="141"/>
        <v>0</v>
      </c>
      <c r="AE144" s="425">
        <f t="shared" si="142"/>
        <v>0</v>
      </c>
      <c r="AF144" s="426">
        <f t="shared" si="143"/>
        <v>0</v>
      </c>
      <c r="AG144" s="424">
        <f t="shared" si="144"/>
        <v>0</v>
      </c>
      <c r="AH144" s="426">
        <f t="shared" si="145"/>
        <v>0</v>
      </c>
      <c r="AI144" s="426">
        <f t="shared" si="146"/>
        <v>0</v>
      </c>
      <c r="AJ144" s="423">
        <f t="shared" si="147"/>
        <v>0</v>
      </c>
      <c r="AK144" s="427">
        <f t="shared" si="148"/>
        <v>0</v>
      </c>
      <c r="AL144" s="428">
        <f t="shared" si="149"/>
        <v>0</v>
      </c>
      <c r="AM144" s="428">
        <f t="shared" si="150"/>
        <v>0</v>
      </c>
      <c r="AN144" s="429">
        <f t="shared" si="151"/>
        <v>0</v>
      </c>
      <c r="AO144" s="430"/>
      <c r="AP144" s="521"/>
      <c r="AQ144" s="521"/>
      <c r="AR144" s="527"/>
      <c r="AS144" s="521">
        <f t="shared" si="152"/>
        <v>0</v>
      </c>
      <c r="AT144" s="521">
        <f t="shared" si="153"/>
        <v>0</v>
      </c>
      <c r="AU144" s="521">
        <f t="shared" si="154"/>
        <v>0</v>
      </c>
      <c r="AV144" s="521">
        <f t="shared" si="155"/>
        <v>0</v>
      </c>
      <c r="AW144" s="430">
        <f t="shared" si="156"/>
        <v>0</v>
      </c>
      <c r="AX144" s="57">
        <f t="shared" si="159"/>
        <v>0</v>
      </c>
      <c r="AY144" s="578">
        <f t="shared" si="160"/>
        <v>0</v>
      </c>
      <c r="AZ144" s="583"/>
      <c r="BA144" s="580">
        <f t="shared" si="158"/>
        <v>0</v>
      </c>
      <c r="BB144" s="584">
        <f t="shared" si="161"/>
        <v>0</v>
      </c>
      <c r="BC144" s="575"/>
      <c r="BD144" s="333">
        <f t="shared" si="157"/>
        <v>0</v>
      </c>
      <c r="BE144" s="50">
        <v>139</v>
      </c>
    </row>
    <row r="145" spans="1:57" hidden="1" x14ac:dyDescent="0.35">
      <c r="A145" s="247"/>
      <c r="B145" s="92">
        <v>140</v>
      </c>
      <c r="C145" s="95">
        <f>VLOOKUP(B:B,'Start List Kids'!C:F,2,FALSE)</f>
        <v>0</v>
      </c>
      <c r="D145" s="114">
        <f>VLOOKUP(B:B,'Start List Kids'!C:F,4,FALSE)</f>
        <v>0</v>
      </c>
      <c r="E145" s="83"/>
      <c r="F145" s="84"/>
      <c r="G145" s="165"/>
      <c r="H145" s="166"/>
      <c r="I145" s="448"/>
      <c r="J145" s="165"/>
      <c r="K145" s="165"/>
      <c r="L145" s="166"/>
      <c r="M145" s="448"/>
      <c r="N145" s="165"/>
      <c r="O145" s="165"/>
      <c r="P145" s="166"/>
      <c r="Q145" s="52">
        <f t="shared" si="128"/>
        <v>0</v>
      </c>
      <c r="R145" s="53">
        <f t="shared" si="129"/>
        <v>0</v>
      </c>
      <c r="S145" s="53">
        <f t="shared" si="130"/>
        <v>0</v>
      </c>
      <c r="T145" s="54">
        <f t="shared" si="131"/>
        <v>0</v>
      </c>
      <c r="U145" s="55">
        <f t="shared" si="132"/>
        <v>0</v>
      </c>
      <c r="V145" s="53">
        <f t="shared" si="133"/>
        <v>0</v>
      </c>
      <c r="W145" s="53">
        <f t="shared" si="134"/>
        <v>0</v>
      </c>
      <c r="X145" s="56">
        <f t="shared" si="135"/>
        <v>0</v>
      </c>
      <c r="Y145" s="421">
        <f t="shared" si="136"/>
        <v>0</v>
      </c>
      <c r="Z145" s="422">
        <f t="shared" si="137"/>
        <v>0</v>
      </c>
      <c r="AA145" s="423">
        <f t="shared" si="138"/>
        <v>0</v>
      </c>
      <c r="AB145" s="421">
        <f t="shared" si="139"/>
        <v>0</v>
      </c>
      <c r="AC145" s="422">
        <f t="shared" si="140"/>
        <v>0</v>
      </c>
      <c r="AD145" s="424">
        <f t="shared" si="141"/>
        <v>0</v>
      </c>
      <c r="AE145" s="425">
        <f t="shared" si="142"/>
        <v>0</v>
      </c>
      <c r="AF145" s="426">
        <f t="shared" si="143"/>
        <v>0</v>
      </c>
      <c r="AG145" s="424">
        <f t="shared" si="144"/>
        <v>0</v>
      </c>
      <c r="AH145" s="426">
        <f t="shared" si="145"/>
        <v>0</v>
      </c>
      <c r="AI145" s="426">
        <f t="shared" si="146"/>
        <v>0</v>
      </c>
      <c r="AJ145" s="423">
        <f t="shared" si="147"/>
        <v>0</v>
      </c>
      <c r="AK145" s="427">
        <f t="shared" si="148"/>
        <v>0</v>
      </c>
      <c r="AL145" s="428">
        <f t="shared" si="149"/>
        <v>0</v>
      </c>
      <c r="AM145" s="428">
        <f t="shared" si="150"/>
        <v>0</v>
      </c>
      <c r="AN145" s="429">
        <f t="shared" si="151"/>
        <v>0</v>
      </c>
      <c r="AO145" s="430"/>
      <c r="AP145" s="521"/>
      <c r="AQ145" s="521"/>
      <c r="AR145" s="527"/>
      <c r="AS145" s="521">
        <f t="shared" si="152"/>
        <v>0</v>
      </c>
      <c r="AT145" s="521">
        <f t="shared" si="153"/>
        <v>0</v>
      </c>
      <c r="AU145" s="521">
        <f t="shared" si="154"/>
        <v>0</v>
      </c>
      <c r="AV145" s="521">
        <f t="shared" si="155"/>
        <v>0</v>
      </c>
      <c r="AW145" s="430">
        <f t="shared" si="156"/>
        <v>0</v>
      </c>
      <c r="AX145" s="57">
        <f t="shared" si="159"/>
        <v>0</v>
      </c>
      <c r="AY145" s="578">
        <f t="shared" si="160"/>
        <v>0</v>
      </c>
      <c r="AZ145" s="583"/>
      <c r="BA145" s="580">
        <f t="shared" si="158"/>
        <v>0</v>
      </c>
      <c r="BB145" s="584">
        <f t="shared" si="161"/>
        <v>0</v>
      </c>
      <c r="BC145" s="575"/>
      <c r="BD145" s="333">
        <f t="shared" si="157"/>
        <v>0</v>
      </c>
      <c r="BE145" s="50">
        <v>140</v>
      </c>
    </row>
    <row r="146" spans="1:57" hidden="1" x14ac:dyDescent="0.35">
      <c r="A146" s="247"/>
      <c r="B146" s="92">
        <v>141</v>
      </c>
      <c r="C146" s="95">
        <f>VLOOKUP(B:B,'Start List Kids'!C:F,2,FALSE)</f>
        <v>0</v>
      </c>
      <c r="D146" s="114">
        <f>VLOOKUP(B:B,'Start List Kids'!C:F,4,FALSE)</f>
        <v>0</v>
      </c>
      <c r="E146" s="83"/>
      <c r="F146" s="84"/>
      <c r="G146" s="165"/>
      <c r="H146" s="166"/>
      <c r="I146" s="448"/>
      <c r="J146" s="165"/>
      <c r="K146" s="165"/>
      <c r="L146" s="166"/>
      <c r="M146" s="448"/>
      <c r="N146" s="165"/>
      <c r="O146" s="165"/>
      <c r="P146" s="166"/>
      <c r="Q146" s="52">
        <f t="shared" si="128"/>
        <v>0</v>
      </c>
      <c r="R146" s="53">
        <f t="shared" si="129"/>
        <v>0</v>
      </c>
      <c r="S146" s="53">
        <f t="shared" si="130"/>
        <v>0</v>
      </c>
      <c r="T146" s="54">
        <f t="shared" si="131"/>
        <v>0</v>
      </c>
      <c r="U146" s="55">
        <f t="shared" si="132"/>
        <v>0</v>
      </c>
      <c r="V146" s="53">
        <f t="shared" si="133"/>
        <v>0</v>
      </c>
      <c r="W146" s="53">
        <f t="shared" si="134"/>
        <v>0</v>
      </c>
      <c r="X146" s="56">
        <f t="shared" si="135"/>
        <v>0</v>
      </c>
      <c r="Y146" s="421">
        <f t="shared" si="136"/>
        <v>0</v>
      </c>
      <c r="Z146" s="422">
        <f t="shared" si="137"/>
        <v>0</v>
      </c>
      <c r="AA146" s="423">
        <f t="shared" si="138"/>
        <v>0</v>
      </c>
      <c r="AB146" s="421">
        <f t="shared" si="139"/>
        <v>0</v>
      </c>
      <c r="AC146" s="422">
        <f t="shared" si="140"/>
        <v>0</v>
      </c>
      <c r="AD146" s="424">
        <f t="shared" si="141"/>
        <v>0</v>
      </c>
      <c r="AE146" s="425">
        <f t="shared" si="142"/>
        <v>0</v>
      </c>
      <c r="AF146" s="426">
        <f t="shared" si="143"/>
        <v>0</v>
      </c>
      <c r="AG146" s="424">
        <f t="shared" si="144"/>
        <v>0</v>
      </c>
      <c r="AH146" s="426">
        <f t="shared" si="145"/>
        <v>0</v>
      </c>
      <c r="AI146" s="426">
        <f t="shared" si="146"/>
        <v>0</v>
      </c>
      <c r="AJ146" s="423">
        <f t="shared" si="147"/>
        <v>0</v>
      </c>
      <c r="AK146" s="427">
        <f t="shared" si="148"/>
        <v>0</v>
      </c>
      <c r="AL146" s="428">
        <f t="shared" si="149"/>
        <v>0</v>
      </c>
      <c r="AM146" s="428">
        <f t="shared" si="150"/>
        <v>0</v>
      </c>
      <c r="AN146" s="429">
        <f t="shared" si="151"/>
        <v>0</v>
      </c>
      <c r="AO146" s="430"/>
      <c r="AP146" s="521"/>
      <c r="AQ146" s="521"/>
      <c r="AR146" s="527"/>
      <c r="AS146" s="521">
        <f t="shared" si="152"/>
        <v>0</v>
      </c>
      <c r="AT146" s="521">
        <f t="shared" si="153"/>
        <v>0</v>
      </c>
      <c r="AU146" s="521">
        <f t="shared" si="154"/>
        <v>0</v>
      </c>
      <c r="AV146" s="521">
        <f t="shared" si="155"/>
        <v>0</v>
      </c>
      <c r="AW146" s="430">
        <f t="shared" si="156"/>
        <v>0</v>
      </c>
      <c r="AX146" s="57">
        <f t="shared" si="159"/>
        <v>0</v>
      </c>
      <c r="AY146" s="578">
        <f t="shared" si="160"/>
        <v>0</v>
      </c>
      <c r="AZ146" s="583"/>
      <c r="BA146" s="580">
        <f t="shared" si="158"/>
        <v>0</v>
      </c>
      <c r="BB146" s="584">
        <f t="shared" si="161"/>
        <v>0</v>
      </c>
      <c r="BC146" s="575"/>
      <c r="BD146" s="333">
        <f t="shared" si="157"/>
        <v>0</v>
      </c>
      <c r="BE146" s="50">
        <v>141</v>
      </c>
    </row>
    <row r="147" spans="1:57" hidden="1" x14ac:dyDescent="0.35">
      <c r="A147" s="247"/>
      <c r="B147" s="92">
        <v>142</v>
      </c>
      <c r="C147" s="95">
        <f>VLOOKUP(B:B,'Start List Kids'!C:F,2,FALSE)</f>
        <v>0</v>
      </c>
      <c r="D147" s="114">
        <f>VLOOKUP(B:B,'Start List Kids'!C:F,4,FALSE)</f>
        <v>0</v>
      </c>
      <c r="E147" s="83"/>
      <c r="F147" s="84"/>
      <c r="G147" s="165"/>
      <c r="H147" s="166"/>
      <c r="I147" s="448"/>
      <c r="J147" s="165"/>
      <c r="K147" s="165"/>
      <c r="L147" s="166"/>
      <c r="M147" s="448"/>
      <c r="N147" s="165"/>
      <c r="O147" s="165"/>
      <c r="P147" s="166"/>
      <c r="Q147" s="52">
        <f t="shared" si="128"/>
        <v>0</v>
      </c>
      <c r="R147" s="53">
        <f t="shared" si="129"/>
        <v>0</v>
      </c>
      <c r="S147" s="53">
        <f t="shared" si="130"/>
        <v>0</v>
      </c>
      <c r="T147" s="54">
        <f t="shared" si="131"/>
        <v>0</v>
      </c>
      <c r="U147" s="55">
        <f t="shared" si="132"/>
        <v>0</v>
      </c>
      <c r="V147" s="53">
        <f t="shared" si="133"/>
        <v>0</v>
      </c>
      <c r="W147" s="53">
        <f t="shared" si="134"/>
        <v>0</v>
      </c>
      <c r="X147" s="56">
        <f t="shared" si="135"/>
        <v>0</v>
      </c>
      <c r="Y147" s="421">
        <f t="shared" si="136"/>
        <v>0</v>
      </c>
      <c r="Z147" s="422">
        <f t="shared" si="137"/>
        <v>0</v>
      </c>
      <c r="AA147" s="423">
        <f t="shared" si="138"/>
        <v>0</v>
      </c>
      <c r="AB147" s="421">
        <f t="shared" si="139"/>
        <v>0</v>
      </c>
      <c r="AC147" s="422">
        <f t="shared" si="140"/>
        <v>0</v>
      </c>
      <c r="AD147" s="424">
        <f t="shared" si="141"/>
        <v>0</v>
      </c>
      <c r="AE147" s="425">
        <f t="shared" si="142"/>
        <v>0</v>
      </c>
      <c r="AF147" s="426">
        <f t="shared" si="143"/>
        <v>0</v>
      </c>
      <c r="AG147" s="424">
        <f t="shared" si="144"/>
        <v>0</v>
      </c>
      <c r="AH147" s="426">
        <f t="shared" si="145"/>
        <v>0</v>
      </c>
      <c r="AI147" s="426">
        <f t="shared" si="146"/>
        <v>0</v>
      </c>
      <c r="AJ147" s="423">
        <f t="shared" si="147"/>
        <v>0</v>
      </c>
      <c r="AK147" s="427">
        <f t="shared" si="148"/>
        <v>0</v>
      </c>
      <c r="AL147" s="428">
        <f t="shared" si="149"/>
        <v>0</v>
      </c>
      <c r="AM147" s="428">
        <f t="shared" si="150"/>
        <v>0</v>
      </c>
      <c r="AN147" s="429">
        <f t="shared" si="151"/>
        <v>0</v>
      </c>
      <c r="AO147" s="430"/>
      <c r="AP147" s="521"/>
      <c r="AQ147" s="521"/>
      <c r="AR147" s="527"/>
      <c r="AS147" s="521">
        <f t="shared" si="152"/>
        <v>0</v>
      </c>
      <c r="AT147" s="521">
        <f t="shared" si="153"/>
        <v>0</v>
      </c>
      <c r="AU147" s="521">
        <f t="shared" si="154"/>
        <v>0</v>
      </c>
      <c r="AV147" s="521">
        <f t="shared" si="155"/>
        <v>0</v>
      </c>
      <c r="AW147" s="430">
        <f t="shared" si="156"/>
        <v>0</v>
      </c>
      <c r="AX147" s="57">
        <f t="shared" si="159"/>
        <v>0</v>
      </c>
      <c r="AY147" s="578">
        <f t="shared" si="160"/>
        <v>0</v>
      </c>
      <c r="AZ147" s="583"/>
      <c r="BA147" s="580">
        <f t="shared" si="158"/>
        <v>0</v>
      </c>
      <c r="BB147" s="584">
        <f t="shared" si="161"/>
        <v>0</v>
      </c>
      <c r="BC147" s="575"/>
      <c r="BD147" s="333">
        <f t="shared" si="157"/>
        <v>0</v>
      </c>
      <c r="BE147" s="50">
        <v>142</v>
      </c>
    </row>
    <row r="148" spans="1:57" hidden="1" x14ac:dyDescent="0.35">
      <c r="A148" s="247"/>
      <c r="B148" s="92">
        <v>143</v>
      </c>
      <c r="C148" s="95">
        <f>VLOOKUP(B:B,'Start List Kids'!C:F,2,FALSE)</f>
        <v>0</v>
      </c>
      <c r="D148" s="114">
        <f>VLOOKUP(B:B,'Start List Kids'!C:F,4,FALSE)</f>
        <v>0</v>
      </c>
      <c r="E148" s="83"/>
      <c r="F148" s="84"/>
      <c r="G148" s="165"/>
      <c r="H148" s="166"/>
      <c r="I148" s="448"/>
      <c r="J148" s="165"/>
      <c r="K148" s="165"/>
      <c r="L148" s="166"/>
      <c r="M148" s="448"/>
      <c r="N148" s="165"/>
      <c r="O148" s="165"/>
      <c r="P148" s="166"/>
      <c r="Q148" s="52">
        <f t="shared" si="128"/>
        <v>0</v>
      </c>
      <c r="R148" s="53">
        <f t="shared" si="129"/>
        <v>0</v>
      </c>
      <c r="S148" s="53">
        <f t="shared" si="130"/>
        <v>0</v>
      </c>
      <c r="T148" s="54">
        <f t="shared" si="131"/>
        <v>0</v>
      </c>
      <c r="U148" s="55">
        <f t="shared" si="132"/>
        <v>0</v>
      </c>
      <c r="V148" s="53">
        <f t="shared" si="133"/>
        <v>0</v>
      </c>
      <c r="W148" s="53">
        <f t="shared" si="134"/>
        <v>0</v>
      </c>
      <c r="X148" s="56">
        <f t="shared" si="135"/>
        <v>0</v>
      </c>
      <c r="Y148" s="421">
        <f t="shared" si="136"/>
        <v>0</v>
      </c>
      <c r="Z148" s="422">
        <f t="shared" si="137"/>
        <v>0</v>
      </c>
      <c r="AA148" s="423">
        <f t="shared" si="138"/>
        <v>0</v>
      </c>
      <c r="AB148" s="421">
        <f t="shared" si="139"/>
        <v>0</v>
      </c>
      <c r="AC148" s="422">
        <f t="shared" si="140"/>
        <v>0</v>
      </c>
      <c r="AD148" s="424">
        <f t="shared" si="141"/>
        <v>0</v>
      </c>
      <c r="AE148" s="425">
        <f t="shared" si="142"/>
        <v>0</v>
      </c>
      <c r="AF148" s="426">
        <f t="shared" si="143"/>
        <v>0</v>
      </c>
      <c r="AG148" s="424">
        <f t="shared" si="144"/>
        <v>0</v>
      </c>
      <c r="AH148" s="426">
        <f t="shared" si="145"/>
        <v>0</v>
      </c>
      <c r="AI148" s="426">
        <f t="shared" si="146"/>
        <v>0</v>
      </c>
      <c r="AJ148" s="423">
        <f t="shared" si="147"/>
        <v>0</v>
      </c>
      <c r="AK148" s="427">
        <f t="shared" si="148"/>
        <v>0</v>
      </c>
      <c r="AL148" s="428">
        <f t="shared" si="149"/>
        <v>0</v>
      </c>
      <c r="AM148" s="428">
        <f t="shared" si="150"/>
        <v>0</v>
      </c>
      <c r="AN148" s="429">
        <f t="shared" si="151"/>
        <v>0</v>
      </c>
      <c r="AO148" s="430"/>
      <c r="AP148" s="521"/>
      <c r="AQ148" s="521"/>
      <c r="AR148" s="527"/>
      <c r="AS148" s="521">
        <f t="shared" si="152"/>
        <v>0</v>
      </c>
      <c r="AT148" s="521">
        <f t="shared" si="153"/>
        <v>0</v>
      </c>
      <c r="AU148" s="521">
        <f t="shared" si="154"/>
        <v>0</v>
      </c>
      <c r="AV148" s="521">
        <f t="shared" si="155"/>
        <v>0</v>
      </c>
      <c r="AW148" s="430">
        <f t="shared" si="156"/>
        <v>0</v>
      </c>
      <c r="AX148" s="57">
        <f t="shared" si="159"/>
        <v>0</v>
      </c>
      <c r="AY148" s="578">
        <f t="shared" si="160"/>
        <v>0</v>
      </c>
      <c r="AZ148" s="583"/>
      <c r="BA148" s="580">
        <f t="shared" si="158"/>
        <v>0</v>
      </c>
      <c r="BB148" s="584">
        <f t="shared" si="161"/>
        <v>0</v>
      </c>
      <c r="BC148" s="575"/>
      <c r="BD148" s="333">
        <f t="shared" si="157"/>
        <v>0</v>
      </c>
      <c r="BE148" s="50">
        <v>143</v>
      </c>
    </row>
    <row r="149" spans="1:57" hidden="1" x14ac:dyDescent="0.35">
      <c r="A149" s="247"/>
      <c r="B149" s="92">
        <v>144</v>
      </c>
      <c r="C149" s="95">
        <f>VLOOKUP(B:B,'Start List Kids'!C:F,2,FALSE)</f>
        <v>0</v>
      </c>
      <c r="D149" s="114">
        <f>VLOOKUP(B:B,'Start List Kids'!C:F,4,FALSE)</f>
        <v>0</v>
      </c>
      <c r="E149" s="83"/>
      <c r="F149" s="84"/>
      <c r="G149" s="165"/>
      <c r="H149" s="166"/>
      <c r="I149" s="448"/>
      <c r="J149" s="165"/>
      <c r="K149" s="165"/>
      <c r="L149" s="166"/>
      <c r="M149" s="448"/>
      <c r="N149" s="165"/>
      <c r="O149" s="165"/>
      <c r="P149" s="166"/>
      <c r="Q149" s="52">
        <f t="shared" si="128"/>
        <v>0</v>
      </c>
      <c r="R149" s="53">
        <f t="shared" si="129"/>
        <v>0</v>
      </c>
      <c r="S149" s="53">
        <f t="shared" si="130"/>
        <v>0</v>
      </c>
      <c r="T149" s="54">
        <f t="shared" si="131"/>
        <v>0</v>
      </c>
      <c r="U149" s="55">
        <f t="shared" si="132"/>
        <v>0</v>
      </c>
      <c r="V149" s="53">
        <f t="shared" si="133"/>
        <v>0</v>
      </c>
      <c r="W149" s="53">
        <f t="shared" si="134"/>
        <v>0</v>
      </c>
      <c r="X149" s="56">
        <f t="shared" si="135"/>
        <v>0</v>
      </c>
      <c r="Y149" s="421">
        <f t="shared" si="136"/>
        <v>0</v>
      </c>
      <c r="Z149" s="422">
        <f t="shared" si="137"/>
        <v>0</v>
      </c>
      <c r="AA149" s="423">
        <f t="shared" si="138"/>
        <v>0</v>
      </c>
      <c r="AB149" s="421">
        <f t="shared" si="139"/>
        <v>0</v>
      </c>
      <c r="AC149" s="422">
        <f t="shared" si="140"/>
        <v>0</v>
      </c>
      <c r="AD149" s="424">
        <f t="shared" si="141"/>
        <v>0</v>
      </c>
      <c r="AE149" s="425">
        <f t="shared" si="142"/>
        <v>0</v>
      </c>
      <c r="AF149" s="426">
        <f t="shared" si="143"/>
        <v>0</v>
      </c>
      <c r="AG149" s="424">
        <f t="shared" si="144"/>
        <v>0</v>
      </c>
      <c r="AH149" s="426">
        <f t="shared" si="145"/>
        <v>0</v>
      </c>
      <c r="AI149" s="426">
        <f t="shared" si="146"/>
        <v>0</v>
      </c>
      <c r="AJ149" s="423">
        <f t="shared" si="147"/>
        <v>0</v>
      </c>
      <c r="AK149" s="427">
        <f t="shared" si="148"/>
        <v>0</v>
      </c>
      <c r="AL149" s="428">
        <f t="shared" si="149"/>
        <v>0</v>
      </c>
      <c r="AM149" s="428">
        <f t="shared" si="150"/>
        <v>0</v>
      </c>
      <c r="AN149" s="429">
        <f t="shared" si="151"/>
        <v>0</v>
      </c>
      <c r="AO149" s="430"/>
      <c r="AP149" s="521"/>
      <c r="AQ149" s="521"/>
      <c r="AR149" s="527"/>
      <c r="AS149" s="521">
        <f t="shared" si="152"/>
        <v>0</v>
      </c>
      <c r="AT149" s="521">
        <f t="shared" si="153"/>
        <v>0</v>
      </c>
      <c r="AU149" s="521">
        <f t="shared" si="154"/>
        <v>0</v>
      </c>
      <c r="AV149" s="521">
        <f t="shared" si="155"/>
        <v>0</v>
      </c>
      <c r="AW149" s="430">
        <f t="shared" si="156"/>
        <v>0</v>
      </c>
      <c r="AX149" s="57">
        <f t="shared" si="159"/>
        <v>0</v>
      </c>
      <c r="AY149" s="578">
        <f t="shared" si="160"/>
        <v>0</v>
      </c>
      <c r="AZ149" s="583"/>
      <c r="BA149" s="580">
        <f t="shared" si="158"/>
        <v>0</v>
      </c>
      <c r="BB149" s="584">
        <f t="shared" si="161"/>
        <v>0</v>
      </c>
      <c r="BC149" s="575"/>
      <c r="BD149" s="333">
        <f t="shared" si="157"/>
        <v>0</v>
      </c>
      <c r="BE149" s="50">
        <v>144</v>
      </c>
    </row>
    <row r="150" spans="1:57" hidden="1" x14ac:dyDescent="0.35">
      <c r="A150" s="247"/>
      <c r="B150" s="92">
        <v>145</v>
      </c>
      <c r="C150" s="95">
        <f>VLOOKUP(B:B,'Start List Kids'!C:F,2,FALSE)</f>
        <v>0</v>
      </c>
      <c r="D150" s="114">
        <f>VLOOKUP(B:B,'Start List Kids'!C:F,4,FALSE)</f>
        <v>0</v>
      </c>
      <c r="E150" s="83"/>
      <c r="F150" s="84"/>
      <c r="G150" s="165"/>
      <c r="H150" s="166"/>
      <c r="I150" s="448"/>
      <c r="J150" s="165"/>
      <c r="K150" s="165"/>
      <c r="L150" s="166"/>
      <c r="M150" s="448"/>
      <c r="N150" s="165"/>
      <c r="O150" s="165"/>
      <c r="P150" s="166"/>
      <c r="Q150" s="52">
        <f t="shared" si="128"/>
        <v>0</v>
      </c>
      <c r="R150" s="53">
        <f t="shared" si="129"/>
        <v>0</v>
      </c>
      <c r="S150" s="53">
        <f t="shared" si="130"/>
        <v>0</v>
      </c>
      <c r="T150" s="54">
        <f t="shared" si="131"/>
        <v>0</v>
      </c>
      <c r="U150" s="55">
        <f t="shared" si="132"/>
        <v>0</v>
      </c>
      <c r="V150" s="53">
        <f t="shared" si="133"/>
        <v>0</v>
      </c>
      <c r="W150" s="53">
        <f t="shared" si="134"/>
        <v>0</v>
      </c>
      <c r="X150" s="56">
        <f t="shared" si="135"/>
        <v>0</v>
      </c>
      <c r="Y150" s="421">
        <f t="shared" si="136"/>
        <v>0</v>
      </c>
      <c r="Z150" s="422">
        <f t="shared" si="137"/>
        <v>0</v>
      </c>
      <c r="AA150" s="423">
        <f t="shared" si="138"/>
        <v>0</v>
      </c>
      <c r="AB150" s="421">
        <f t="shared" si="139"/>
        <v>0</v>
      </c>
      <c r="AC150" s="422">
        <f t="shared" si="140"/>
        <v>0</v>
      </c>
      <c r="AD150" s="424">
        <f t="shared" si="141"/>
        <v>0</v>
      </c>
      <c r="AE150" s="425">
        <f t="shared" si="142"/>
        <v>0</v>
      </c>
      <c r="AF150" s="426">
        <f t="shared" si="143"/>
        <v>0</v>
      </c>
      <c r="AG150" s="424">
        <f t="shared" si="144"/>
        <v>0</v>
      </c>
      <c r="AH150" s="426">
        <f t="shared" si="145"/>
        <v>0</v>
      </c>
      <c r="AI150" s="426">
        <f t="shared" si="146"/>
        <v>0</v>
      </c>
      <c r="AJ150" s="423">
        <f t="shared" si="147"/>
        <v>0</v>
      </c>
      <c r="AK150" s="427">
        <f t="shared" si="148"/>
        <v>0</v>
      </c>
      <c r="AL150" s="428">
        <f t="shared" si="149"/>
        <v>0</v>
      </c>
      <c r="AM150" s="428">
        <f t="shared" si="150"/>
        <v>0</v>
      </c>
      <c r="AN150" s="429">
        <f t="shared" si="151"/>
        <v>0</v>
      </c>
      <c r="AO150" s="430"/>
      <c r="AP150" s="521"/>
      <c r="AQ150" s="521"/>
      <c r="AR150" s="527"/>
      <c r="AS150" s="521">
        <f t="shared" si="152"/>
        <v>0</v>
      </c>
      <c r="AT150" s="521">
        <f t="shared" si="153"/>
        <v>0</v>
      </c>
      <c r="AU150" s="521">
        <f t="shared" si="154"/>
        <v>0</v>
      </c>
      <c r="AV150" s="521">
        <f t="shared" si="155"/>
        <v>0</v>
      </c>
      <c r="AW150" s="430">
        <f t="shared" si="156"/>
        <v>0</v>
      </c>
      <c r="AX150" s="57">
        <f t="shared" si="159"/>
        <v>0</v>
      </c>
      <c r="AY150" s="578">
        <f t="shared" si="160"/>
        <v>0</v>
      </c>
      <c r="AZ150" s="583"/>
      <c r="BA150" s="580">
        <f t="shared" si="158"/>
        <v>0</v>
      </c>
      <c r="BB150" s="584">
        <f t="shared" si="161"/>
        <v>0</v>
      </c>
      <c r="BC150" s="575"/>
      <c r="BD150" s="333">
        <f t="shared" si="157"/>
        <v>0</v>
      </c>
      <c r="BE150" s="50">
        <v>145</v>
      </c>
    </row>
    <row r="151" spans="1:57" hidden="1" x14ac:dyDescent="0.35">
      <c r="A151" s="247"/>
      <c r="B151" s="92">
        <v>146</v>
      </c>
      <c r="C151" s="95">
        <f>VLOOKUP(B:B,'Start List Kids'!C:F,2,FALSE)</f>
        <v>0</v>
      </c>
      <c r="D151" s="114">
        <f>VLOOKUP(B:B,'Start List Kids'!C:F,4,FALSE)</f>
        <v>0</v>
      </c>
      <c r="E151" s="83"/>
      <c r="F151" s="84"/>
      <c r="G151" s="165"/>
      <c r="H151" s="166"/>
      <c r="I151" s="448"/>
      <c r="J151" s="165"/>
      <c r="K151" s="165"/>
      <c r="L151" s="166"/>
      <c r="M151" s="448"/>
      <c r="N151" s="165"/>
      <c r="O151" s="165"/>
      <c r="P151" s="166"/>
      <c r="Q151" s="52">
        <f t="shared" si="128"/>
        <v>0</v>
      </c>
      <c r="R151" s="53">
        <f t="shared" si="129"/>
        <v>0</v>
      </c>
      <c r="S151" s="53">
        <f t="shared" si="130"/>
        <v>0</v>
      </c>
      <c r="T151" s="54">
        <f t="shared" si="131"/>
        <v>0</v>
      </c>
      <c r="U151" s="55">
        <f t="shared" si="132"/>
        <v>0</v>
      </c>
      <c r="V151" s="53">
        <f t="shared" si="133"/>
        <v>0</v>
      </c>
      <c r="W151" s="53">
        <f t="shared" si="134"/>
        <v>0</v>
      </c>
      <c r="X151" s="56">
        <f t="shared" si="135"/>
        <v>0</v>
      </c>
      <c r="Y151" s="421">
        <f t="shared" si="136"/>
        <v>0</v>
      </c>
      <c r="Z151" s="422">
        <f t="shared" si="137"/>
        <v>0</v>
      </c>
      <c r="AA151" s="423">
        <f t="shared" si="138"/>
        <v>0</v>
      </c>
      <c r="AB151" s="421">
        <f t="shared" si="139"/>
        <v>0</v>
      </c>
      <c r="AC151" s="422">
        <f t="shared" si="140"/>
        <v>0</v>
      </c>
      <c r="AD151" s="424">
        <f t="shared" si="141"/>
        <v>0</v>
      </c>
      <c r="AE151" s="425">
        <f t="shared" si="142"/>
        <v>0</v>
      </c>
      <c r="AF151" s="426">
        <f t="shared" si="143"/>
        <v>0</v>
      </c>
      <c r="AG151" s="424">
        <f t="shared" si="144"/>
        <v>0</v>
      </c>
      <c r="AH151" s="426">
        <f t="shared" si="145"/>
        <v>0</v>
      </c>
      <c r="AI151" s="426">
        <f t="shared" si="146"/>
        <v>0</v>
      </c>
      <c r="AJ151" s="423">
        <f t="shared" si="147"/>
        <v>0</v>
      </c>
      <c r="AK151" s="427">
        <f t="shared" si="148"/>
        <v>0</v>
      </c>
      <c r="AL151" s="428">
        <f t="shared" si="149"/>
        <v>0</v>
      </c>
      <c r="AM151" s="428">
        <f t="shared" si="150"/>
        <v>0</v>
      </c>
      <c r="AN151" s="429">
        <f t="shared" si="151"/>
        <v>0</v>
      </c>
      <c r="AO151" s="430"/>
      <c r="AP151" s="521"/>
      <c r="AQ151" s="521"/>
      <c r="AR151" s="527"/>
      <c r="AS151" s="521">
        <f t="shared" si="152"/>
        <v>0</v>
      </c>
      <c r="AT151" s="521">
        <f t="shared" si="153"/>
        <v>0</v>
      </c>
      <c r="AU151" s="521">
        <f t="shared" si="154"/>
        <v>0</v>
      </c>
      <c r="AV151" s="521">
        <f t="shared" si="155"/>
        <v>0</v>
      </c>
      <c r="AW151" s="430">
        <f t="shared" si="156"/>
        <v>0</v>
      </c>
      <c r="AX151" s="57">
        <f t="shared" si="159"/>
        <v>0</v>
      </c>
      <c r="AY151" s="578">
        <f t="shared" si="160"/>
        <v>0</v>
      </c>
      <c r="AZ151" s="583"/>
      <c r="BA151" s="580">
        <f t="shared" si="158"/>
        <v>0</v>
      </c>
      <c r="BB151" s="584">
        <f t="shared" si="161"/>
        <v>0</v>
      </c>
      <c r="BC151" s="575"/>
      <c r="BD151" s="333">
        <f t="shared" si="157"/>
        <v>0</v>
      </c>
      <c r="BE151" s="50">
        <v>146</v>
      </c>
    </row>
    <row r="152" spans="1:57" hidden="1" x14ac:dyDescent="0.35">
      <c r="A152" s="247"/>
      <c r="B152" s="92">
        <v>147</v>
      </c>
      <c r="C152" s="95">
        <f>VLOOKUP(B:B,'Start List Kids'!C:F,2,FALSE)</f>
        <v>0</v>
      </c>
      <c r="D152" s="114">
        <f>VLOOKUP(B:B,'Start List Kids'!C:F,4,FALSE)</f>
        <v>0</v>
      </c>
      <c r="E152" s="83"/>
      <c r="F152" s="84"/>
      <c r="G152" s="165"/>
      <c r="H152" s="166"/>
      <c r="I152" s="448"/>
      <c r="J152" s="165"/>
      <c r="K152" s="165"/>
      <c r="L152" s="166"/>
      <c r="M152" s="448"/>
      <c r="N152" s="165"/>
      <c r="O152" s="165"/>
      <c r="P152" s="166"/>
      <c r="Q152" s="52">
        <f t="shared" si="128"/>
        <v>0</v>
      </c>
      <c r="R152" s="53">
        <f t="shared" si="129"/>
        <v>0</v>
      </c>
      <c r="S152" s="53">
        <f t="shared" si="130"/>
        <v>0</v>
      </c>
      <c r="T152" s="54">
        <f t="shared" si="131"/>
        <v>0</v>
      </c>
      <c r="U152" s="55">
        <f t="shared" si="132"/>
        <v>0</v>
      </c>
      <c r="V152" s="53">
        <f t="shared" si="133"/>
        <v>0</v>
      </c>
      <c r="W152" s="53">
        <f t="shared" si="134"/>
        <v>0</v>
      </c>
      <c r="X152" s="56">
        <f t="shared" si="135"/>
        <v>0</v>
      </c>
      <c r="Y152" s="421">
        <f t="shared" si="136"/>
        <v>0</v>
      </c>
      <c r="Z152" s="422">
        <f t="shared" si="137"/>
        <v>0</v>
      </c>
      <c r="AA152" s="423">
        <f t="shared" si="138"/>
        <v>0</v>
      </c>
      <c r="AB152" s="421">
        <f t="shared" si="139"/>
        <v>0</v>
      </c>
      <c r="AC152" s="422">
        <f t="shared" si="140"/>
        <v>0</v>
      </c>
      <c r="AD152" s="424">
        <f t="shared" si="141"/>
        <v>0</v>
      </c>
      <c r="AE152" s="425">
        <f t="shared" si="142"/>
        <v>0</v>
      </c>
      <c r="AF152" s="426">
        <f t="shared" si="143"/>
        <v>0</v>
      </c>
      <c r="AG152" s="424">
        <f t="shared" si="144"/>
        <v>0</v>
      </c>
      <c r="AH152" s="426">
        <f t="shared" si="145"/>
        <v>0</v>
      </c>
      <c r="AI152" s="426">
        <f t="shared" si="146"/>
        <v>0</v>
      </c>
      <c r="AJ152" s="423">
        <f t="shared" si="147"/>
        <v>0</v>
      </c>
      <c r="AK152" s="427">
        <f t="shared" si="148"/>
        <v>0</v>
      </c>
      <c r="AL152" s="428">
        <f t="shared" si="149"/>
        <v>0</v>
      </c>
      <c r="AM152" s="428">
        <f t="shared" si="150"/>
        <v>0</v>
      </c>
      <c r="AN152" s="429">
        <f t="shared" si="151"/>
        <v>0</v>
      </c>
      <c r="AO152" s="430"/>
      <c r="AP152" s="521"/>
      <c r="AQ152" s="521"/>
      <c r="AR152" s="527"/>
      <c r="AS152" s="521">
        <f t="shared" si="152"/>
        <v>0</v>
      </c>
      <c r="AT152" s="521">
        <f t="shared" si="153"/>
        <v>0</v>
      </c>
      <c r="AU152" s="521">
        <f t="shared" si="154"/>
        <v>0</v>
      </c>
      <c r="AV152" s="521">
        <f t="shared" si="155"/>
        <v>0</v>
      </c>
      <c r="AW152" s="430">
        <f t="shared" si="156"/>
        <v>0</v>
      </c>
      <c r="AX152" s="57">
        <f t="shared" si="159"/>
        <v>0</v>
      </c>
      <c r="AY152" s="578">
        <f t="shared" si="160"/>
        <v>0</v>
      </c>
      <c r="AZ152" s="583"/>
      <c r="BA152" s="580">
        <f t="shared" si="158"/>
        <v>0</v>
      </c>
      <c r="BB152" s="584">
        <f t="shared" si="161"/>
        <v>0</v>
      </c>
      <c r="BC152" s="575"/>
      <c r="BD152" s="333">
        <f t="shared" si="157"/>
        <v>0</v>
      </c>
      <c r="BE152" s="50">
        <v>147</v>
      </c>
    </row>
    <row r="153" spans="1:57" hidden="1" x14ac:dyDescent="0.35">
      <c r="A153" s="247"/>
      <c r="B153" s="92">
        <v>148</v>
      </c>
      <c r="C153" s="95">
        <f>VLOOKUP(B:B,'Start List Kids'!C:F,2,FALSE)</f>
        <v>0</v>
      </c>
      <c r="D153" s="114">
        <f>VLOOKUP(B:B,'Start List Kids'!C:F,4,FALSE)</f>
        <v>0</v>
      </c>
      <c r="E153" s="83"/>
      <c r="F153" s="84"/>
      <c r="G153" s="165"/>
      <c r="H153" s="166"/>
      <c r="I153" s="448"/>
      <c r="J153" s="165"/>
      <c r="K153" s="165"/>
      <c r="L153" s="166"/>
      <c r="M153" s="448"/>
      <c r="N153" s="165"/>
      <c r="O153" s="165"/>
      <c r="P153" s="166"/>
      <c r="Q153" s="52">
        <f t="shared" si="128"/>
        <v>0</v>
      </c>
      <c r="R153" s="53">
        <f t="shared" si="129"/>
        <v>0</v>
      </c>
      <c r="S153" s="53">
        <f t="shared" si="130"/>
        <v>0</v>
      </c>
      <c r="T153" s="54">
        <f t="shared" si="131"/>
        <v>0</v>
      </c>
      <c r="U153" s="55">
        <f t="shared" si="132"/>
        <v>0</v>
      </c>
      <c r="V153" s="53">
        <f t="shared" si="133"/>
        <v>0</v>
      </c>
      <c r="W153" s="53">
        <f t="shared" si="134"/>
        <v>0</v>
      </c>
      <c r="X153" s="56">
        <f t="shared" si="135"/>
        <v>0</v>
      </c>
      <c r="Y153" s="421">
        <f t="shared" si="136"/>
        <v>0</v>
      </c>
      <c r="Z153" s="422">
        <f t="shared" si="137"/>
        <v>0</v>
      </c>
      <c r="AA153" s="423">
        <f t="shared" si="138"/>
        <v>0</v>
      </c>
      <c r="AB153" s="421">
        <f t="shared" si="139"/>
        <v>0</v>
      </c>
      <c r="AC153" s="422">
        <f t="shared" si="140"/>
        <v>0</v>
      </c>
      <c r="AD153" s="424">
        <f t="shared" si="141"/>
        <v>0</v>
      </c>
      <c r="AE153" s="425">
        <f t="shared" si="142"/>
        <v>0</v>
      </c>
      <c r="AF153" s="426">
        <f t="shared" si="143"/>
        <v>0</v>
      </c>
      <c r="AG153" s="424">
        <f t="shared" si="144"/>
        <v>0</v>
      </c>
      <c r="AH153" s="426">
        <f t="shared" si="145"/>
        <v>0</v>
      </c>
      <c r="AI153" s="426">
        <f t="shared" si="146"/>
        <v>0</v>
      </c>
      <c r="AJ153" s="423">
        <f t="shared" si="147"/>
        <v>0</v>
      </c>
      <c r="AK153" s="427">
        <f t="shared" si="148"/>
        <v>0</v>
      </c>
      <c r="AL153" s="428">
        <f t="shared" si="149"/>
        <v>0</v>
      </c>
      <c r="AM153" s="428">
        <f t="shared" si="150"/>
        <v>0</v>
      </c>
      <c r="AN153" s="429">
        <f t="shared" si="151"/>
        <v>0</v>
      </c>
      <c r="AO153" s="430"/>
      <c r="AP153" s="521"/>
      <c r="AQ153" s="521"/>
      <c r="AR153" s="527"/>
      <c r="AS153" s="521">
        <f t="shared" si="152"/>
        <v>0</v>
      </c>
      <c r="AT153" s="521">
        <f t="shared" si="153"/>
        <v>0</v>
      </c>
      <c r="AU153" s="521">
        <f t="shared" si="154"/>
        <v>0</v>
      </c>
      <c r="AV153" s="521">
        <f t="shared" si="155"/>
        <v>0</v>
      </c>
      <c r="AW153" s="430">
        <f t="shared" si="156"/>
        <v>0</v>
      </c>
      <c r="AX153" s="57">
        <f t="shared" si="159"/>
        <v>0</v>
      </c>
      <c r="AY153" s="578">
        <f t="shared" si="160"/>
        <v>0</v>
      </c>
      <c r="AZ153" s="583"/>
      <c r="BA153" s="580">
        <f t="shared" si="158"/>
        <v>0</v>
      </c>
      <c r="BB153" s="584">
        <f t="shared" si="161"/>
        <v>0</v>
      </c>
      <c r="BC153" s="575"/>
      <c r="BD153" s="333">
        <f t="shared" si="157"/>
        <v>0</v>
      </c>
      <c r="BE153" s="50">
        <v>148</v>
      </c>
    </row>
    <row r="154" spans="1:57" hidden="1" x14ac:dyDescent="0.35">
      <c r="A154" s="313"/>
      <c r="B154" s="311">
        <v>149</v>
      </c>
      <c r="C154" s="95">
        <f>VLOOKUP(B:B,'Start List Kids'!C:F,2,FALSE)</f>
        <v>0</v>
      </c>
      <c r="D154" s="114">
        <f>VLOOKUP(B:B,'Start List Kids'!C:F,4,FALSE)</f>
        <v>0</v>
      </c>
      <c r="E154" s="104"/>
      <c r="F154" s="449"/>
      <c r="G154" s="450"/>
      <c r="H154" s="451"/>
      <c r="I154" s="452"/>
      <c r="J154" s="450"/>
      <c r="K154" s="450"/>
      <c r="L154" s="451"/>
      <c r="M154" s="452"/>
      <c r="N154" s="450"/>
      <c r="O154" s="450"/>
      <c r="P154" s="451"/>
      <c r="Q154" s="60">
        <f t="shared" si="128"/>
        <v>0</v>
      </c>
      <c r="R154" s="61">
        <f t="shared" si="129"/>
        <v>0</v>
      </c>
      <c r="S154" s="61">
        <f t="shared" si="130"/>
        <v>0</v>
      </c>
      <c r="T154" s="62">
        <f t="shared" si="131"/>
        <v>0</v>
      </c>
      <c r="U154" s="63">
        <f t="shared" si="132"/>
        <v>0</v>
      </c>
      <c r="V154" s="61">
        <f t="shared" si="133"/>
        <v>0</v>
      </c>
      <c r="W154" s="61">
        <f t="shared" si="134"/>
        <v>0</v>
      </c>
      <c r="X154" s="64">
        <f t="shared" si="135"/>
        <v>0</v>
      </c>
      <c r="Y154" s="431">
        <f t="shared" si="136"/>
        <v>0</v>
      </c>
      <c r="Z154" s="432">
        <f t="shared" si="137"/>
        <v>0</v>
      </c>
      <c r="AA154" s="433">
        <f t="shared" si="138"/>
        <v>0</v>
      </c>
      <c r="AB154" s="431">
        <f t="shared" si="139"/>
        <v>0</v>
      </c>
      <c r="AC154" s="432">
        <f t="shared" si="140"/>
        <v>0</v>
      </c>
      <c r="AD154" s="434">
        <f t="shared" si="141"/>
        <v>0</v>
      </c>
      <c r="AE154" s="435">
        <f t="shared" si="142"/>
        <v>0</v>
      </c>
      <c r="AF154" s="436">
        <f t="shared" si="143"/>
        <v>0</v>
      </c>
      <c r="AG154" s="434">
        <f t="shared" si="144"/>
        <v>0</v>
      </c>
      <c r="AH154" s="436">
        <f t="shared" si="145"/>
        <v>0</v>
      </c>
      <c r="AI154" s="436">
        <f t="shared" si="146"/>
        <v>0</v>
      </c>
      <c r="AJ154" s="433">
        <f t="shared" si="147"/>
        <v>0</v>
      </c>
      <c r="AK154" s="437">
        <f t="shared" si="148"/>
        <v>0</v>
      </c>
      <c r="AL154" s="438">
        <f t="shared" si="149"/>
        <v>0</v>
      </c>
      <c r="AM154" s="438">
        <f t="shared" si="150"/>
        <v>0</v>
      </c>
      <c r="AN154" s="439">
        <f t="shared" si="151"/>
        <v>0</v>
      </c>
      <c r="AO154" s="440"/>
      <c r="AP154" s="522"/>
      <c r="AQ154" s="522"/>
      <c r="AR154" s="528"/>
      <c r="AS154" s="522">
        <f t="shared" si="152"/>
        <v>0</v>
      </c>
      <c r="AT154" s="522">
        <f t="shared" si="153"/>
        <v>0</v>
      </c>
      <c r="AU154" s="522">
        <f t="shared" si="154"/>
        <v>0</v>
      </c>
      <c r="AV154" s="522">
        <f t="shared" si="155"/>
        <v>0</v>
      </c>
      <c r="AW154" s="440">
        <f t="shared" si="156"/>
        <v>0</v>
      </c>
      <c r="AX154" s="57">
        <f t="shared" si="159"/>
        <v>0</v>
      </c>
      <c r="AY154" s="578">
        <f t="shared" si="160"/>
        <v>0</v>
      </c>
      <c r="AZ154" s="583"/>
      <c r="BA154" s="580">
        <f t="shared" si="158"/>
        <v>0</v>
      </c>
      <c r="BB154" s="584">
        <f t="shared" si="161"/>
        <v>0</v>
      </c>
      <c r="BC154" s="576"/>
      <c r="BD154" s="333">
        <f t="shared" si="157"/>
        <v>0</v>
      </c>
      <c r="BE154" s="59">
        <v>149</v>
      </c>
    </row>
  </sheetData>
  <sheetProtection algorithmName="SHA-512" hashValue="TQdl8ifGkUhwgZNgAnWbQWQVfD1tahHD2cJqXuPIm5sCig+WRrMPKGd3b9rPdsW/P0m2gADK/rJJ+AyzFQub1Q==" saltValue="TQLc/XoPYhZ/kNOXo3z/dA==" spinCount="100000" sheet="1" objects="1" scenarios="1"/>
  <mergeCells count="24">
    <mergeCell ref="B1:J1"/>
    <mergeCell ref="A3:A4"/>
    <mergeCell ref="B3:B4"/>
    <mergeCell ref="C3:C4"/>
    <mergeCell ref="D3:D4"/>
    <mergeCell ref="E5:H5"/>
    <mergeCell ref="I3:L3"/>
    <mergeCell ref="M3:P3"/>
    <mergeCell ref="Q3:T3"/>
    <mergeCell ref="E3:H3"/>
    <mergeCell ref="AY3:BC4"/>
    <mergeCell ref="AZ5:BB5"/>
    <mergeCell ref="AX3:AX4"/>
    <mergeCell ref="U3:X3"/>
    <mergeCell ref="BE3:BE4"/>
    <mergeCell ref="AW3:AW4"/>
    <mergeCell ref="AK3:AN4"/>
    <mergeCell ref="BD3:BD4"/>
    <mergeCell ref="Y3:AA3"/>
    <mergeCell ref="AB3:AD3"/>
    <mergeCell ref="AE3:AG3"/>
    <mergeCell ref="AO3:AR4"/>
    <mergeCell ref="AS3:AV4"/>
    <mergeCell ref="AH3:AJ3"/>
  </mergeCells>
  <conditionalFormatting sqref="C6:D154">
    <cfRule type="expression" dxfId="12" priority="1">
      <formula>$G6="x"</formula>
    </cfRule>
  </conditionalFormatting>
  <pageMargins left="0.25" right="0.25" top="0.75" bottom="0.75" header="0.3" footer="0.3"/>
  <pageSetup paperSize="9" scale="3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2E80E-BF9F-49E3-8B13-DE172B0C128C}">
  <sheetPr>
    <tabColor rgb="FF00FFFF"/>
  </sheetPr>
  <dimension ref="A1:J154"/>
  <sheetViews>
    <sheetView zoomScale="74" zoomScaleNormal="100" workbookViewId="0">
      <pane ySplit="5" topLeftCell="A20" activePane="bottomLeft" state="frozen"/>
      <selection pane="bottomLeft" activeCell="F26" sqref="F26"/>
    </sheetView>
  </sheetViews>
  <sheetFormatPr baseColWidth="10" defaultColWidth="11.54296875" defaultRowHeight="14" x14ac:dyDescent="0.3"/>
  <cols>
    <col min="1" max="1" width="6.7265625" style="26" customWidth="1"/>
    <col min="2" max="2" width="6.7265625" style="2" customWidth="1"/>
    <col min="3" max="3" width="22.81640625" style="2" customWidth="1"/>
    <col min="4" max="4" width="11.81640625" style="2" customWidth="1"/>
    <col min="5" max="8" width="17.7265625" style="2" customWidth="1"/>
    <col min="9" max="16384" width="11.54296875" style="2"/>
  </cols>
  <sheetData>
    <row r="1" spans="1:10" ht="20" x14ac:dyDescent="0.3">
      <c r="A1" s="122"/>
    </row>
    <row r="2" spans="1:10" ht="20" x14ac:dyDescent="0.4">
      <c r="A2" s="108"/>
      <c r="B2" s="899" t="s">
        <v>218</v>
      </c>
      <c r="C2" s="899"/>
      <c r="D2" s="899"/>
      <c r="E2" s="899"/>
      <c r="F2" s="899"/>
      <c r="G2" s="908" t="s">
        <v>217</v>
      </c>
      <c r="H2" s="909"/>
      <c r="I2" s="909"/>
      <c r="J2" s="910"/>
    </row>
    <row r="3" spans="1:10" ht="14.5" thickBot="1" x14ac:dyDescent="0.35"/>
    <row r="4" spans="1:10" ht="16.5" customHeight="1" x14ac:dyDescent="0.3">
      <c r="A4" s="747" t="s">
        <v>0</v>
      </c>
      <c r="B4" s="755" t="s">
        <v>10</v>
      </c>
      <c r="C4" s="745" t="s">
        <v>1</v>
      </c>
      <c r="D4" s="757" t="s">
        <v>2</v>
      </c>
      <c r="E4" s="904" t="s">
        <v>131</v>
      </c>
      <c r="F4" s="906" t="s">
        <v>132</v>
      </c>
      <c r="G4" s="900" t="s">
        <v>133</v>
      </c>
      <c r="H4" s="902" t="s">
        <v>134</v>
      </c>
    </row>
    <row r="5" spans="1:10" ht="17.25" customHeight="1" thickBot="1" x14ac:dyDescent="0.35">
      <c r="A5" s="748"/>
      <c r="B5" s="756"/>
      <c r="C5" s="746"/>
      <c r="D5" s="758"/>
      <c r="E5" s="905"/>
      <c r="F5" s="907"/>
      <c r="G5" s="901"/>
      <c r="H5" s="903"/>
      <c r="I5" s="342">
        <v>10</v>
      </c>
      <c r="J5" s="337" t="s">
        <v>173</v>
      </c>
    </row>
    <row r="6" spans="1:10" x14ac:dyDescent="0.3">
      <c r="A6" s="229"/>
      <c r="B6" s="244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476">
        <v>51.911099999999998</v>
      </c>
      <c r="F6" s="590">
        <v>52.342500000000001</v>
      </c>
      <c r="G6" s="35">
        <f t="shared" ref="G6:G37" si="0">MAX(E6,F6)</f>
        <v>52.342500000000001</v>
      </c>
      <c r="H6" s="315">
        <f t="shared" ref="H6:H37" si="1">G6/$I$5</f>
        <v>5.2342500000000003</v>
      </c>
    </row>
    <row r="7" spans="1:10" x14ac:dyDescent="0.3">
      <c r="A7" s="241"/>
      <c r="B7" s="244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591">
        <v>53.284399999999998</v>
      </c>
      <c r="F7" s="314">
        <v>50.3322</v>
      </c>
      <c r="G7" s="35">
        <f t="shared" si="0"/>
        <v>53.284399999999998</v>
      </c>
      <c r="H7" s="315">
        <f t="shared" si="1"/>
        <v>5.3284399999999996</v>
      </c>
    </row>
    <row r="8" spans="1:10" x14ac:dyDescent="0.3">
      <c r="A8" s="241"/>
      <c r="B8" s="244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591">
        <v>51.4133</v>
      </c>
      <c r="F8" s="314">
        <v>51.397300000000001</v>
      </c>
      <c r="G8" s="35">
        <f t="shared" si="0"/>
        <v>51.4133</v>
      </c>
      <c r="H8" s="315">
        <f t="shared" si="1"/>
        <v>5.14133</v>
      </c>
    </row>
    <row r="9" spans="1:10" x14ac:dyDescent="0.3">
      <c r="A9" s="241"/>
      <c r="B9" s="244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476">
        <v>51.395499999999998</v>
      </c>
      <c r="F9" s="592">
        <v>51.719200000000001</v>
      </c>
      <c r="G9" s="35">
        <f t="shared" si="0"/>
        <v>51.719200000000001</v>
      </c>
      <c r="H9" s="315">
        <f t="shared" si="1"/>
        <v>5.1719200000000001</v>
      </c>
    </row>
    <row r="10" spans="1:10" x14ac:dyDescent="0.3">
      <c r="A10" s="241"/>
      <c r="B10" s="244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591">
        <v>57.115499999999997</v>
      </c>
      <c r="F10" s="314">
        <v>55.4178</v>
      </c>
      <c r="G10" s="35">
        <f t="shared" si="0"/>
        <v>57.115499999999997</v>
      </c>
      <c r="H10" s="315">
        <f t="shared" si="1"/>
        <v>5.7115499999999999</v>
      </c>
    </row>
    <row r="11" spans="1:10" x14ac:dyDescent="0.3">
      <c r="A11" s="241"/>
      <c r="B11" s="244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476">
        <v>54.857700000000001</v>
      </c>
      <c r="F11" s="592">
        <v>58.482900000000001</v>
      </c>
      <c r="G11" s="35">
        <f t="shared" si="0"/>
        <v>58.482900000000001</v>
      </c>
      <c r="H11" s="315">
        <f t="shared" si="1"/>
        <v>5.8482900000000004</v>
      </c>
    </row>
    <row r="12" spans="1:10" x14ac:dyDescent="0.3">
      <c r="A12" s="241"/>
      <c r="B12" s="244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591">
        <v>57.062100000000001</v>
      </c>
      <c r="F12" s="314">
        <v>55.797899999999998</v>
      </c>
      <c r="G12" s="35">
        <f t="shared" si="0"/>
        <v>57.062100000000001</v>
      </c>
      <c r="H12" s="315">
        <f t="shared" si="1"/>
        <v>5.7062100000000004</v>
      </c>
    </row>
    <row r="13" spans="1:10" x14ac:dyDescent="0.3">
      <c r="A13" s="241"/>
      <c r="B13" s="244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477">
        <v>0</v>
      </c>
      <c r="F13" s="592">
        <v>59.441800000000001</v>
      </c>
      <c r="G13" s="35">
        <f t="shared" si="0"/>
        <v>59.441800000000001</v>
      </c>
      <c r="H13" s="315">
        <f t="shared" si="1"/>
        <v>5.9441800000000002</v>
      </c>
    </row>
    <row r="14" spans="1:10" x14ac:dyDescent="0.3">
      <c r="A14" s="241"/>
      <c r="B14" s="244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591">
        <v>53.737699999999997</v>
      </c>
      <c r="F14" s="314">
        <v>51.828800000000001</v>
      </c>
      <c r="G14" s="35">
        <f t="shared" si="0"/>
        <v>53.737699999999997</v>
      </c>
      <c r="H14" s="315">
        <f t="shared" si="1"/>
        <v>5.3737699999999995</v>
      </c>
    </row>
    <row r="15" spans="1:10" x14ac:dyDescent="0.3">
      <c r="A15" s="241"/>
      <c r="B15" s="244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477">
        <v>0</v>
      </c>
      <c r="F15" s="592">
        <v>39.8185</v>
      </c>
      <c r="G15" s="35">
        <f t="shared" si="0"/>
        <v>39.8185</v>
      </c>
      <c r="H15" s="315">
        <f t="shared" si="1"/>
        <v>3.9818500000000001</v>
      </c>
    </row>
    <row r="16" spans="1:10" x14ac:dyDescent="0.3">
      <c r="A16" s="241"/>
      <c r="B16" s="244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476">
        <v>53.826700000000002</v>
      </c>
      <c r="F16" s="592">
        <v>54.811599999999999</v>
      </c>
      <c r="G16" s="35">
        <f t="shared" si="0"/>
        <v>54.811599999999999</v>
      </c>
      <c r="H16" s="315">
        <f t="shared" si="1"/>
        <v>5.48116</v>
      </c>
    </row>
    <row r="17" spans="1:8" x14ac:dyDescent="0.3">
      <c r="A17" s="241"/>
      <c r="B17" s="244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591">
        <v>54.68</v>
      </c>
      <c r="F17" s="314">
        <v>54.1952</v>
      </c>
      <c r="G17" s="35">
        <f t="shared" si="0"/>
        <v>54.68</v>
      </c>
      <c r="H17" s="315">
        <f t="shared" si="1"/>
        <v>5.468</v>
      </c>
    </row>
    <row r="18" spans="1:8" x14ac:dyDescent="0.3">
      <c r="A18" s="241"/>
      <c r="B18" s="244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476">
        <v>49.062100000000001</v>
      </c>
      <c r="F18" s="592">
        <v>51.102699999999999</v>
      </c>
      <c r="G18" s="35">
        <f t="shared" si="0"/>
        <v>51.102699999999999</v>
      </c>
      <c r="H18" s="315">
        <f t="shared" si="1"/>
        <v>5.1102699999999999</v>
      </c>
    </row>
    <row r="19" spans="1:8" x14ac:dyDescent="0.3">
      <c r="A19" s="241"/>
      <c r="B19" s="244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591">
        <v>45.96</v>
      </c>
      <c r="F19" s="314">
        <v>44.565100000000001</v>
      </c>
      <c r="G19" s="35">
        <f t="shared" si="0"/>
        <v>45.96</v>
      </c>
      <c r="H19" s="315">
        <f t="shared" si="1"/>
        <v>4.5960000000000001</v>
      </c>
    </row>
    <row r="20" spans="1:8" x14ac:dyDescent="0.3">
      <c r="A20" s="241"/>
      <c r="B20" s="244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591">
        <v>51.551200000000001</v>
      </c>
      <c r="F20" s="314">
        <v>51.421199999999999</v>
      </c>
      <c r="G20" s="35">
        <f t="shared" si="0"/>
        <v>51.551200000000001</v>
      </c>
      <c r="H20" s="315">
        <f t="shared" si="1"/>
        <v>5.1551200000000001</v>
      </c>
    </row>
    <row r="21" spans="1:8" x14ac:dyDescent="0.3">
      <c r="A21" s="241"/>
      <c r="B21" s="244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476">
        <v>53.031100000000002</v>
      </c>
      <c r="F21" s="592">
        <v>56.571899999999999</v>
      </c>
      <c r="G21" s="35">
        <f t="shared" si="0"/>
        <v>56.571899999999999</v>
      </c>
      <c r="H21" s="315">
        <f t="shared" si="1"/>
        <v>5.6571899999999999</v>
      </c>
    </row>
    <row r="22" spans="1:8" x14ac:dyDescent="0.3">
      <c r="A22" s="241"/>
      <c r="B22" s="244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591">
        <v>51.368899999999996</v>
      </c>
      <c r="F22" s="477">
        <v>0</v>
      </c>
      <c r="G22" s="35">
        <f t="shared" si="0"/>
        <v>51.368899999999996</v>
      </c>
      <c r="H22" s="315">
        <f t="shared" si="1"/>
        <v>5.1368899999999993</v>
      </c>
    </row>
    <row r="23" spans="1:8" x14ac:dyDescent="0.3">
      <c r="A23" s="241"/>
      <c r="B23" s="244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476">
        <v>53.511099999999999</v>
      </c>
      <c r="F23" s="592">
        <v>57.1404</v>
      </c>
      <c r="G23" s="35">
        <f t="shared" si="0"/>
        <v>57.1404</v>
      </c>
      <c r="H23" s="315">
        <f t="shared" si="1"/>
        <v>5.7140399999999998</v>
      </c>
    </row>
    <row r="24" spans="1:8" x14ac:dyDescent="0.3">
      <c r="A24" s="241"/>
      <c r="B24" s="244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591">
        <v>62.008899999999997</v>
      </c>
      <c r="F24" s="314">
        <v>61.452100000000002</v>
      </c>
      <c r="G24" s="35">
        <f t="shared" si="0"/>
        <v>62.008899999999997</v>
      </c>
      <c r="H24" s="315">
        <f t="shared" si="1"/>
        <v>6.2008899999999993</v>
      </c>
    </row>
    <row r="25" spans="1:8" x14ac:dyDescent="0.3">
      <c r="A25" s="241"/>
      <c r="B25" s="244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476">
        <v>57.3688</v>
      </c>
      <c r="F25" s="592">
        <v>60.212299999999999</v>
      </c>
      <c r="G25" s="35">
        <f t="shared" si="0"/>
        <v>60.212299999999999</v>
      </c>
      <c r="H25" s="315">
        <f t="shared" si="1"/>
        <v>6.0212300000000001</v>
      </c>
    </row>
    <row r="26" spans="1:8" x14ac:dyDescent="0.3">
      <c r="A26" s="241"/>
      <c r="B26" s="244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592">
        <v>53.955599999999997</v>
      </c>
      <c r="F26" s="314">
        <v>52.934899999999999</v>
      </c>
      <c r="G26" s="35">
        <f t="shared" si="0"/>
        <v>53.955599999999997</v>
      </c>
      <c r="H26" s="315">
        <f t="shared" si="1"/>
        <v>5.3955599999999997</v>
      </c>
    </row>
    <row r="27" spans="1:8" x14ac:dyDescent="0.3">
      <c r="A27" s="241"/>
      <c r="B27" s="244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591">
        <v>53.680100000000003</v>
      </c>
      <c r="F27" s="314">
        <v>48.691800000000001</v>
      </c>
      <c r="G27" s="35">
        <f t="shared" si="0"/>
        <v>53.680100000000003</v>
      </c>
      <c r="H27" s="315">
        <f t="shared" si="1"/>
        <v>5.3680099999999999</v>
      </c>
    </row>
    <row r="28" spans="1:8" x14ac:dyDescent="0.3">
      <c r="A28" s="241"/>
      <c r="B28" s="244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476">
        <v>43.648899999999998</v>
      </c>
      <c r="F28" s="592">
        <v>44.130099999999999</v>
      </c>
      <c r="G28" s="35">
        <f t="shared" si="0"/>
        <v>44.130099999999999</v>
      </c>
      <c r="H28" s="315">
        <f t="shared" si="1"/>
        <v>4.4130099999999999</v>
      </c>
    </row>
    <row r="29" spans="1:8" x14ac:dyDescent="0.3">
      <c r="A29" s="241"/>
      <c r="B29" s="244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476">
        <v>50.1556</v>
      </c>
      <c r="F29" s="592">
        <v>51.4863</v>
      </c>
      <c r="G29" s="35">
        <f t="shared" si="0"/>
        <v>51.4863</v>
      </c>
      <c r="H29" s="315">
        <f t="shared" si="1"/>
        <v>5.1486299999999998</v>
      </c>
    </row>
    <row r="30" spans="1:8" x14ac:dyDescent="0.3">
      <c r="A30" s="241"/>
      <c r="B30" s="244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476">
        <v>57.448900000000002</v>
      </c>
      <c r="F30" s="592">
        <v>60.1678</v>
      </c>
      <c r="G30" s="35">
        <f t="shared" si="0"/>
        <v>60.1678</v>
      </c>
      <c r="H30" s="315">
        <f t="shared" si="1"/>
        <v>6.0167799999999998</v>
      </c>
    </row>
    <row r="31" spans="1:8" x14ac:dyDescent="0.3">
      <c r="A31" s="241"/>
      <c r="B31" s="244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476">
        <v>64.177700000000002</v>
      </c>
      <c r="F31" s="592">
        <v>65.7911</v>
      </c>
      <c r="G31" s="35">
        <f t="shared" si="0"/>
        <v>65.7911</v>
      </c>
      <c r="H31" s="315">
        <f t="shared" si="1"/>
        <v>6.57911</v>
      </c>
    </row>
    <row r="32" spans="1:8" x14ac:dyDescent="0.3">
      <c r="A32" s="241"/>
      <c r="B32" s="244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591">
        <v>49.226700000000001</v>
      </c>
      <c r="F32" s="314">
        <v>47.411000000000001</v>
      </c>
      <c r="G32" s="37">
        <f t="shared" si="0"/>
        <v>49.226700000000001</v>
      </c>
      <c r="H32" s="315">
        <f t="shared" si="1"/>
        <v>4.9226700000000001</v>
      </c>
    </row>
    <row r="33" spans="1:8" x14ac:dyDescent="0.3">
      <c r="A33" s="241"/>
      <c r="B33" s="244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476">
        <v>42.542299999999997</v>
      </c>
      <c r="F33" s="592">
        <v>47.482900000000001</v>
      </c>
      <c r="G33" s="35">
        <f t="shared" si="0"/>
        <v>47.482900000000001</v>
      </c>
      <c r="H33" s="315">
        <f t="shared" si="1"/>
        <v>4.7482899999999999</v>
      </c>
    </row>
    <row r="34" spans="1:8" x14ac:dyDescent="0.3">
      <c r="A34" s="241"/>
      <c r="B34" s="244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476">
        <v>53.4223</v>
      </c>
      <c r="F34" s="592">
        <v>55.270499999999998</v>
      </c>
      <c r="G34" s="37">
        <f t="shared" si="0"/>
        <v>55.270499999999998</v>
      </c>
      <c r="H34" s="315">
        <f t="shared" si="1"/>
        <v>5.52705</v>
      </c>
    </row>
    <row r="35" spans="1:8" x14ac:dyDescent="0.3">
      <c r="A35" s="645" t="s">
        <v>270</v>
      </c>
      <c r="B35" s="646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47">
        <v>44.999899999999997</v>
      </c>
      <c r="F35" s="648">
        <v>44.0822</v>
      </c>
      <c r="G35" s="649">
        <f t="shared" si="0"/>
        <v>44.999899999999997</v>
      </c>
      <c r="H35" s="649">
        <f t="shared" si="1"/>
        <v>4.4999899999999995</v>
      </c>
    </row>
    <row r="36" spans="1:8" x14ac:dyDescent="0.3">
      <c r="A36" s="241"/>
      <c r="B36" s="244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591">
        <v>50.64</v>
      </c>
      <c r="F36" s="477">
        <v>0</v>
      </c>
      <c r="G36" s="37">
        <f t="shared" si="0"/>
        <v>50.64</v>
      </c>
      <c r="H36" s="315">
        <f t="shared" si="1"/>
        <v>5.0640000000000001</v>
      </c>
    </row>
    <row r="37" spans="1:8" hidden="1" x14ac:dyDescent="0.3">
      <c r="A37" s="241"/>
      <c r="B37" s="244">
        <v>32</v>
      </c>
      <c r="C37" s="95">
        <f>VLOOKUP(B:B,'Start List Kids'!C:F,2,FALSE)</f>
        <v>0</v>
      </c>
      <c r="D37" s="114">
        <f>VLOOKUP(B:B,'Start List Kids'!C:F,4,FALSE)</f>
        <v>0</v>
      </c>
      <c r="E37" s="314"/>
      <c r="F37" s="314"/>
      <c r="G37" s="35">
        <f t="shared" si="0"/>
        <v>0</v>
      </c>
      <c r="H37" s="315">
        <f t="shared" si="1"/>
        <v>0</v>
      </c>
    </row>
    <row r="38" spans="1:8" hidden="1" x14ac:dyDescent="0.3">
      <c r="A38" s="241"/>
      <c r="B38" s="244">
        <v>33</v>
      </c>
      <c r="C38" s="95">
        <f>VLOOKUP(B:B,'Start List Kids'!C:F,2,FALSE)</f>
        <v>0</v>
      </c>
      <c r="D38" s="114">
        <f>VLOOKUP(B:B,'Start List Kids'!C:F,4,FALSE)</f>
        <v>0</v>
      </c>
      <c r="E38" s="314"/>
      <c r="F38" s="314"/>
      <c r="G38" s="37">
        <f t="shared" ref="G38:G69" si="2">MAX(E38,F38)</f>
        <v>0</v>
      </c>
      <c r="H38" s="315">
        <f t="shared" ref="H38:H69" si="3">G38/$I$5</f>
        <v>0</v>
      </c>
    </row>
    <row r="39" spans="1:8" hidden="1" x14ac:dyDescent="0.3">
      <c r="A39" s="241"/>
      <c r="B39" s="244">
        <v>34</v>
      </c>
      <c r="C39" s="95">
        <f>VLOOKUP(B:B,'Start List Kids'!C:F,2,FALSE)</f>
        <v>0</v>
      </c>
      <c r="D39" s="114">
        <f>VLOOKUP(B:B,'Start List Kids'!C:F,4,FALSE)</f>
        <v>0</v>
      </c>
      <c r="E39" s="314"/>
      <c r="F39" s="314"/>
      <c r="G39" s="35">
        <f t="shared" si="2"/>
        <v>0</v>
      </c>
      <c r="H39" s="315">
        <f t="shared" si="3"/>
        <v>0</v>
      </c>
    </row>
    <row r="40" spans="1:8" hidden="1" x14ac:dyDescent="0.3">
      <c r="A40" s="241"/>
      <c r="B40" s="244">
        <v>35</v>
      </c>
      <c r="C40" s="95">
        <f>VLOOKUP(B:B,'Start List Kids'!C:F,2,FALSE)</f>
        <v>0</v>
      </c>
      <c r="D40" s="114">
        <f>VLOOKUP(B:B,'Start List Kids'!C:F,4,FALSE)</f>
        <v>0</v>
      </c>
      <c r="E40" s="314"/>
      <c r="F40" s="314"/>
      <c r="G40" s="37">
        <f t="shared" si="2"/>
        <v>0</v>
      </c>
      <c r="H40" s="315">
        <f t="shared" si="3"/>
        <v>0</v>
      </c>
    </row>
    <row r="41" spans="1:8" hidden="1" x14ac:dyDescent="0.3">
      <c r="A41" s="241"/>
      <c r="B41" s="244">
        <v>36</v>
      </c>
      <c r="C41" s="95">
        <f>VLOOKUP(B:B,'Start List Kids'!C:F,2,FALSE)</f>
        <v>0</v>
      </c>
      <c r="D41" s="114">
        <f>VLOOKUP(B:B,'Start List Kids'!C:F,4,FALSE)</f>
        <v>0</v>
      </c>
      <c r="E41" s="314"/>
      <c r="F41" s="314"/>
      <c r="G41" s="35">
        <f t="shared" si="2"/>
        <v>0</v>
      </c>
      <c r="H41" s="315">
        <f t="shared" si="3"/>
        <v>0</v>
      </c>
    </row>
    <row r="42" spans="1:8" hidden="1" x14ac:dyDescent="0.3">
      <c r="A42" s="241"/>
      <c r="B42" s="244">
        <v>37</v>
      </c>
      <c r="C42" s="95">
        <f>VLOOKUP(B:B,'Start List Kids'!C:F,2,FALSE)</f>
        <v>0</v>
      </c>
      <c r="D42" s="114">
        <f>VLOOKUP(B:B,'Start List Kids'!C:F,4,FALSE)</f>
        <v>0</v>
      </c>
      <c r="E42" s="314"/>
      <c r="F42" s="314"/>
      <c r="G42" s="37">
        <f t="shared" si="2"/>
        <v>0</v>
      </c>
      <c r="H42" s="315">
        <f t="shared" si="3"/>
        <v>0</v>
      </c>
    </row>
    <row r="43" spans="1:8" hidden="1" x14ac:dyDescent="0.3">
      <c r="A43" s="241"/>
      <c r="B43" s="244">
        <v>38</v>
      </c>
      <c r="C43" s="95">
        <f>VLOOKUP(B:B,'Start List Kids'!C:F,2,FALSE)</f>
        <v>0</v>
      </c>
      <c r="D43" s="114">
        <f>VLOOKUP(B:B,'Start List Kids'!C:F,4,FALSE)</f>
        <v>0</v>
      </c>
      <c r="E43" s="314"/>
      <c r="F43" s="314"/>
      <c r="G43" s="35">
        <f t="shared" si="2"/>
        <v>0</v>
      </c>
      <c r="H43" s="315">
        <f t="shared" si="3"/>
        <v>0</v>
      </c>
    </row>
    <row r="44" spans="1:8" hidden="1" x14ac:dyDescent="0.3">
      <c r="A44" s="241"/>
      <c r="B44" s="244">
        <v>39</v>
      </c>
      <c r="C44" s="95">
        <f>VLOOKUP(B:B,'Start List Kids'!C:F,2,FALSE)</f>
        <v>0</v>
      </c>
      <c r="D44" s="114">
        <f>VLOOKUP(B:B,'Start List Kids'!C:F,4,FALSE)</f>
        <v>0</v>
      </c>
      <c r="E44" s="314"/>
      <c r="F44" s="314"/>
      <c r="G44" s="37">
        <f t="shared" si="2"/>
        <v>0</v>
      </c>
      <c r="H44" s="315">
        <f t="shared" si="3"/>
        <v>0</v>
      </c>
    </row>
    <row r="45" spans="1:8" hidden="1" x14ac:dyDescent="0.3">
      <c r="A45" s="241"/>
      <c r="B45" s="244">
        <v>40</v>
      </c>
      <c r="C45" s="95">
        <f>VLOOKUP(B:B,'Start List Kids'!C:F,2,FALSE)</f>
        <v>0</v>
      </c>
      <c r="D45" s="114">
        <f>VLOOKUP(B:B,'Start List Kids'!C:F,4,FALSE)</f>
        <v>0</v>
      </c>
      <c r="E45" s="314"/>
      <c r="F45" s="314"/>
      <c r="G45" s="35">
        <f t="shared" si="2"/>
        <v>0</v>
      </c>
      <c r="H45" s="315">
        <f t="shared" si="3"/>
        <v>0</v>
      </c>
    </row>
    <row r="46" spans="1:8" hidden="1" x14ac:dyDescent="0.3">
      <c r="A46" s="241"/>
      <c r="B46" s="244">
        <v>41</v>
      </c>
      <c r="C46" s="95">
        <f>VLOOKUP(B:B,'Start List Kids'!C:F,2,FALSE)</f>
        <v>0</v>
      </c>
      <c r="D46" s="114">
        <f>VLOOKUP(B:B,'Start List Kids'!C:F,4,FALSE)</f>
        <v>0</v>
      </c>
      <c r="E46" s="314"/>
      <c r="F46" s="314"/>
      <c r="G46" s="37">
        <f t="shared" si="2"/>
        <v>0</v>
      </c>
      <c r="H46" s="315">
        <f t="shared" si="3"/>
        <v>0</v>
      </c>
    </row>
    <row r="47" spans="1:8" hidden="1" x14ac:dyDescent="0.3">
      <c r="A47" s="241"/>
      <c r="B47" s="244">
        <v>42</v>
      </c>
      <c r="C47" s="95">
        <f>VLOOKUP(B:B,'Start List Kids'!C:F,2,FALSE)</f>
        <v>0</v>
      </c>
      <c r="D47" s="114">
        <f>VLOOKUP(B:B,'Start List Kids'!C:F,4,FALSE)</f>
        <v>0</v>
      </c>
      <c r="E47" s="314"/>
      <c r="F47" s="314"/>
      <c r="G47" s="35">
        <f t="shared" si="2"/>
        <v>0</v>
      </c>
      <c r="H47" s="315">
        <f t="shared" si="3"/>
        <v>0</v>
      </c>
    </row>
    <row r="48" spans="1:8" hidden="1" x14ac:dyDescent="0.3">
      <c r="A48" s="241"/>
      <c r="B48" s="244">
        <v>43</v>
      </c>
      <c r="C48" s="95">
        <f>VLOOKUP(B:B,'Start List Kids'!C:F,2,FALSE)</f>
        <v>0</v>
      </c>
      <c r="D48" s="114">
        <f>VLOOKUP(B:B,'Start List Kids'!C:F,4,FALSE)</f>
        <v>0</v>
      </c>
      <c r="E48" s="314"/>
      <c r="F48" s="314"/>
      <c r="G48" s="37">
        <f t="shared" si="2"/>
        <v>0</v>
      </c>
      <c r="H48" s="315">
        <f t="shared" si="3"/>
        <v>0</v>
      </c>
    </row>
    <row r="49" spans="1:8" hidden="1" x14ac:dyDescent="0.3">
      <c r="A49" s="241"/>
      <c r="B49" s="244">
        <v>44</v>
      </c>
      <c r="C49" s="95">
        <f>VLOOKUP(B:B,'Start List Kids'!C:F,2,FALSE)</f>
        <v>0</v>
      </c>
      <c r="D49" s="114">
        <f>VLOOKUP(B:B,'Start List Kids'!C:F,4,FALSE)</f>
        <v>0</v>
      </c>
      <c r="E49" s="314"/>
      <c r="F49" s="314"/>
      <c r="G49" s="35">
        <f t="shared" si="2"/>
        <v>0</v>
      </c>
      <c r="H49" s="315">
        <f t="shared" si="3"/>
        <v>0</v>
      </c>
    </row>
    <row r="50" spans="1:8" hidden="1" x14ac:dyDescent="0.3">
      <c r="A50" s="241"/>
      <c r="B50" s="244">
        <v>45</v>
      </c>
      <c r="C50" s="95">
        <f>VLOOKUP(B:B,'Start List Kids'!C:F,2,FALSE)</f>
        <v>0</v>
      </c>
      <c r="D50" s="114">
        <f>VLOOKUP(B:B,'Start List Kids'!C:F,4,FALSE)</f>
        <v>0</v>
      </c>
      <c r="E50" s="314"/>
      <c r="F50" s="314"/>
      <c r="G50" s="37">
        <f t="shared" si="2"/>
        <v>0</v>
      </c>
      <c r="H50" s="315">
        <f t="shared" si="3"/>
        <v>0</v>
      </c>
    </row>
    <row r="51" spans="1:8" hidden="1" x14ac:dyDescent="0.3">
      <c r="A51" s="241"/>
      <c r="B51" s="244">
        <v>46</v>
      </c>
      <c r="C51" s="95">
        <f>VLOOKUP(B:B,'Start List Kids'!C:F,2,FALSE)</f>
        <v>0</v>
      </c>
      <c r="D51" s="114">
        <f>VLOOKUP(B:B,'Start List Kids'!C:F,4,FALSE)</f>
        <v>0</v>
      </c>
      <c r="E51" s="314"/>
      <c r="F51" s="314"/>
      <c r="G51" s="35">
        <f t="shared" si="2"/>
        <v>0</v>
      </c>
      <c r="H51" s="315">
        <f t="shared" si="3"/>
        <v>0</v>
      </c>
    </row>
    <row r="52" spans="1:8" hidden="1" x14ac:dyDescent="0.3">
      <c r="A52" s="241"/>
      <c r="B52" s="244">
        <v>47</v>
      </c>
      <c r="C52" s="95">
        <f>VLOOKUP(B:B,'Start List Kids'!C:F,2,FALSE)</f>
        <v>0</v>
      </c>
      <c r="D52" s="114">
        <f>VLOOKUP(B:B,'Start List Kids'!C:F,4,FALSE)</f>
        <v>0</v>
      </c>
      <c r="E52" s="314"/>
      <c r="F52" s="314"/>
      <c r="G52" s="37">
        <f t="shared" si="2"/>
        <v>0</v>
      </c>
      <c r="H52" s="315">
        <f t="shared" si="3"/>
        <v>0</v>
      </c>
    </row>
    <row r="53" spans="1:8" hidden="1" x14ac:dyDescent="0.3">
      <c r="A53" s="241"/>
      <c r="B53" s="244">
        <v>48</v>
      </c>
      <c r="C53" s="95">
        <f>VLOOKUP(B:B,'Start List Kids'!C:F,2,FALSE)</f>
        <v>0</v>
      </c>
      <c r="D53" s="114">
        <f>VLOOKUP(B:B,'Start List Kids'!C:F,4,FALSE)</f>
        <v>0</v>
      </c>
      <c r="E53" s="314"/>
      <c r="F53" s="314"/>
      <c r="G53" s="35">
        <f t="shared" si="2"/>
        <v>0</v>
      </c>
      <c r="H53" s="315">
        <f t="shared" si="3"/>
        <v>0</v>
      </c>
    </row>
    <row r="54" spans="1:8" hidden="1" x14ac:dyDescent="0.3">
      <c r="A54" s="241"/>
      <c r="B54" s="244">
        <v>49</v>
      </c>
      <c r="C54" s="95">
        <f>VLOOKUP(B:B,'Start List Kids'!C:F,2,FALSE)</f>
        <v>0</v>
      </c>
      <c r="D54" s="114">
        <f>VLOOKUP(B:B,'Start List Kids'!C:F,4,FALSE)</f>
        <v>0</v>
      </c>
      <c r="E54" s="314"/>
      <c r="F54" s="314"/>
      <c r="G54" s="37">
        <f t="shared" si="2"/>
        <v>0</v>
      </c>
      <c r="H54" s="315">
        <f t="shared" si="3"/>
        <v>0</v>
      </c>
    </row>
    <row r="55" spans="1:8" hidden="1" x14ac:dyDescent="0.3">
      <c r="A55" s="241"/>
      <c r="B55" s="244">
        <v>50</v>
      </c>
      <c r="C55" s="95">
        <f>VLOOKUP(B:B,'Start List Kids'!C:F,2,FALSE)</f>
        <v>0</v>
      </c>
      <c r="D55" s="114">
        <f>VLOOKUP(B:B,'Start List Kids'!C:F,4,FALSE)</f>
        <v>0</v>
      </c>
      <c r="E55" s="314"/>
      <c r="F55" s="314"/>
      <c r="G55" s="35">
        <f t="shared" si="2"/>
        <v>0</v>
      </c>
      <c r="H55" s="315">
        <f t="shared" si="3"/>
        <v>0</v>
      </c>
    </row>
    <row r="56" spans="1:8" hidden="1" x14ac:dyDescent="0.3">
      <c r="A56" s="241"/>
      <c r="B56" s="244">
        <v>51</v>
      </c>
      <c r="C56" s="95">
        <f>VLOOKUP(B:B,'Start List Kids'!C:F,2,FALSE)</f>
        <v>0</v>
      </c>
      <c r="D56" s="114">
        <f>VLOOKUP(B:B,'Start List Kids'!C:F,4,FALSE)</f>
        <v>0</v>
      </c>
      <c r="E56" s="314"/>
      <c r="F56" s="314"/>
      <c r="G56" s="37">
        <f t="shared" si="2"/>
        <v>0</v>
      </c>
      <c r="H56" s="315">
        <f t="shared" si="3"/>
        <v>0</v>
      </c>
    </row>
    <row r="57" spans="1:8" hidden="1" x14ac:dyDescent="0.3">
      <c r="A57" s="241"/>
      <c r="B57" s="244">
        <v>52</v>
      </c>
      <c r="C57" s="95">
        <f>VLOOKUP(B:B,'Start List Kids'!C:F,2,FALSE)</f>
        <v>0</v>
      </c>
      <c r="D57" s="114">
        <f>VLOOKUP(B:B,'Start List Kids'!C:F,4,FALSE)</f>
        <v>0</v>
      </c>
      <c r="E57" s="314"/>
      <c r="F57" s="314"/>
      <c r="G57" s="35">
        <f t="shared" si="2"/>
        <v>0</v>
      </c>
      <c r="H57" s="315">
        <f t="shared" si="3"/>
        <v>0</v>
      </c>
    </row>
    <row r="58" spans="1:8" hidden="1" x14ac:dyDescent="0.3">
      <c r="A58" s="241"/>
      <c r="B58" s="244">
        <v>53</v>
      </c>
      <c r="C58" s="95">
        <f>VLOOKUP(B:B,'Start List Kids'!C:F,2,FALSE)</f>
        <v>0</v>
      </c>
      <c r="D58" s="114">
        <f>VLOOKUP(B:B,'Start List Kids'!C:F,4,FALSE)</f>
        <v>0</v>
      </c>
      <c r="E58" s="314"/>
      <c r="F58" s="314"/>
      <c r="G58" s="37">
        <f t="shared" si="2"/>
        <v>0</v>
      </c>
      <c r="H58" s="315">
        <f t="shared" si="3"/>
        <v>0</v>
      </c>
    </row>
    <row r="59" spans="1:8" hidden="1" x14ac:dyDescent="0.3">
      <c r="A59" s="241"/>
      <c r="B59" s="244">
        <v>54</v>
      </c>
      <c r="C59" s="95">
        <f>VLOOKUP(B:B,'Start List Kids'!C:F,2,FALSE)</f>
        <v>0</v>
      </c>
      <c r="D59" s="114">
        <f>VLOOKUP(B:B,'Start List Kids'!C:F,4,FALSE)</f>
        <v>0</v>
      </c>
      <c r="E59" s="314"/>
      <c r="F59" s="314"/>
      <c r="G59" s="35">
        <f t="shared" si="2"/>
        <v>0</v>
      </c>
      <c r="H59" s="315">
        <f t="shared" si="3"/>
        <v>0</v>
      </c>
    </row>
    <row r="60" spans="1:8" hidden="1" x14ac:dyDescent="0.3">
      <c r="A60" s="241"/>
      <c r="B60" s="244">
        <v>55</v>
      </c>
      <c r="C60" s="95">
        <f>VLOOKUP(B:B,'Start List Kids'!C:F,2,FALSE)</f>
        <v>0</v>
      </c>
      <c r="D60" s="114">
        <f>VLOOKUP(B:B,'Start List Kids'!C:F,4,FALSE)</f>
        <v>0</v>
      </c>
      <c r="E60" s="314"/>
      <c r="F60" s="314"/>
      <c r="G60" s="37">
        <f t="shared" si="2"/>
        <v>0</v>
      </c>
      <c r="H60" s="315">
        <f t="shared" si="3"/>
        <v>0</v>
      </c>
    </row>
    <row r="61" spans="1:8" hidden="1" x14ac:dyDescent="0.3">
      <c r="A61" s="241"/>
      <c r="B61" s="244">
        <v>56</v>
      </c>
      <c r="C61" s="95">
        <f>VLOOKUP(B:B,'Start List Kids'!C:F,2,FALSE)</f>
        <v>0</v>
      </c>
      <c r="D61" s="114">
        <f>VLOOKUP(B:B,'Start List Kids'!C:F,4,FALSE)</f>
        <v>0</v>
      </c>
      <c r="E61" s="314"/>
      <c r="F61" s="314"/>
      <c r="G61" s="35">
        <f t="shared" si="2"/>
        <v>0</v>
      </c>
      <c r="H61" s="315">
        <f t="shared" si="3"/>
        <v>0</v>
      </c>
    </row>
    <row r="62" spans="1:8" hidden="1" x14ac:dyDescent="0.3">
      <c r="A62" s="241"/>
      <c r="B62" s="244">
        <v>57</v>
      </c>
      <c r="C62" s="95">
        <f>VLOOKUP(B:B,'Start List Kids'!C:F,2,FALSE)</f>
        <v>0</v>
      </c>
      <c r="D62" s="114">
        <f>VLOOKUP(B:B,'Start List Kids'!C:F,4,FALSE)</f>
        <v>0</v>
      </c>
      <c r="E62" s="314"/>
      <c r="F62" s="314"/>
      <c r="G62" s="37">
        <f t="shared" si="2"/>
        <v>0</v>
      </c>
      <c r="H62" s="315">
        <f t="shared" si="3"/>
        <v>0</v>
      </c>
    </row>
    <row r="63" spans="1:8" hidden="1" x14ac:dyDescent="0.3">
      <c r="A63" s="241"/>
      <c r="B63" s="244">
        <v>58</v>
      </c>
      <c r="C63" s="95">
        <f>VLOOKUP(B:B,'Start List Kids'!C:F,2,FALSE)</f>
        <v>0</v>
      </c>
      <c r="D63" s="114">
        <f>VLOOKUP(B:B,'Start List Kids'!C:F,4,FALSE)</f>
        <v>0</v>
      </c>
      <c r="E63" s="314"/>
      <c r="F63" s="314"/>
      <c r="G63" s="35">
        <f t="shared" si="2"/>
        <v>0</v>
      </c>
      <c r="H63" s="315">
        <f t="shared" si="3"/>
        <v>0</v>
      </c>
    </row>
    <row r="64" spans="1:8" hidden="1" x14ac:dyDescent="0.3">
      <c r="A64" s="241"/>
      <c r="B64" s="244">
        <v>59</v>
      </c>
      <c r="C64" s="95">
        <f>VLOOKUP(B:B,'Start List Kids'!C:F,2,FALSE)</f>
        <v>0</v>
      </c>
      <c r="D64" s="114">
        <f>VLOOKUP(B:B,'Start List Kids'!C:F,4,FALSE)</f>
        <v>0</v>
      </c>
      <c r="E64" s="314"/>
      <c r="F64" s="314"/>
      <c r="G64" s="37">
        <f t="shared" si="2"/>
        <v>0</v>
      </c>
      <c r="H64" s="315">
        <f t="shared" si="3"/>
        <v>0</v>
      </c>
    </row>
    <row r="65" spans="1:8" hidden="1" x14ac:dyDescent="0.3">
      <c r="A65" s="241"/>
      <c r="B65" s="244">
        <v>60</v>
      </c>
      <c r="C65" s="95">
        <f>VLOOKUP(B:B,'Start List Kids'!C:F,2,FALSE)</f>
        <v>0</v>
      </c>
      <c r="D65" s="114">
        <f>VLOOKUP(B:B,'Start List Kids'!C:F,4,FALSE)</f>
        <v>0</v>
      </c>
      <c r="E65" s="314"/>
      <c r="F65" s="314"/>
      <c r="G65" s="35">
        <f t="shared" si="2"/>
        <v>0</v>
      </c>
      <c r="H65" s="315">
        <f t="shared" si="3"/>
        <v>0</v>
      </c>
    </row>
    <row r="66" spans="1:8" hidden="1" x14ac:dyDescent="0.3">
      <c r="A66" s="241"/>
      <c r="B66" s="244">
        <v>61</v>
      </c>
      <c r="C66" s="95">
        <f>VLOOKUP(B:B,'Start List Kids'!C:F,2,FALSE)</f>
        <v>0</v>
      </c>
      <c r="D66" s="114">
        <f>VLOOKUP(B:B,'Start List Kids'!C:F,4,FALSE)</f>
        <v>0</v>
      </c>
      <c r="E66" s="314"/>
      <c r="F66" s="314"/>
      <c r="G66" s="37">
        <f t="shared" si="2"/>
        <v>0</v>
      </c>
      <c r="H66" s="315">
        <f t="shared" si="3"/>
        <v>0</v>
      </c>
    </row>
    <row r="67" spans="1:8" hidden="1" x14ac:dyDescent="0.3">
      <c r="A67" s="241"/>
      <c r="B67" s="244">
        <v>62</v>
      </c>
      <c r="C67" s="95">
        <f>VLOOKUP(B:B,'Start List Kids'!C:F,2,FALSE)</f>
        <v>0</v>
      </c>
      <c r="D67" s="114">
        <f>VLOOKUP(B:B,'Start List Kids'!C:F,4,FALSE)</f>
        <v>0</v>
      </c>
      <c r="E67" s="314"/>
      <c r="F67" s="314"/>
      <c r="G67" s="35">
        <f t="shared" si="2"/>
        <v>0</v>
      </c>
      <c r="H67" s="315">
        <f t="shared" si="3"/>
        <v>0</v>
      </c>
    </row>
    <row r="68" spans="1:8" hidden="1" x14ac:dyDescent="0.3">
      <c r="A68" s="241"/>
      <c r="B68" s="244">
        <v>63</v>
      </c>
      <c r="C68" s="95">
        <f>VLOOKUP(B:B,'Start List Kids'!C:F,2,FALSE)</f>
        <v>0</v>
      </c>
      <c r="D68" s="114">
        <f>VLOOKUP(B:B,'Start List Kids'!C:F,4,FALSE)</f>
        <v>0</v>
      </c>
      <c r="E68" s="314"/>
      <c r="F68" s="314"/>
      <c r="G68" s="37">
        <f t="shared" si="2"/>
        <v>0</v>
      </c>
      <c r="H68" s="315">
        <f t="shared" si="3"/>
        <v>0</v>
      </c>
    </row>
    <row r="69" spans="1:8" hidden="1" x14ac:dyDescent="0.3">
      <c r="A69" s="241"/>
      <c r="B69" s="244">
        <v>64</v>
      </c>
      <c r="C69" s="95">
        <f>VLOOKUP(B:B,'Start List Kids'!C:F,2,FALSE)</f>
        <v>0</v>
      </c>
      <c r="D69" s="114">
        <f>VLOOKUP(B:B,'Start List Kids'!C:F,4,FALSE)</f>
        <v>0</v>
      </c>
      <c r="E69" s="314"/>
      <c r="F69" s="314"/>
      <c r="G69" s="35">
        <f t="shared" si="2"/>
        <v>0</v>
      </c>
      <c r="H69" s="315">
        <f t="shared" si="3"/>
        <v>0</v>
      </c>
    </row>
    <row r="70" spans="1:8" hidden="1" x14ac:dyDescent="0.3">
      <c r="A70" s="241"/>
      <c r="B70" s="244">
        <v>65</v>
      </c>
      <c r="C70" s="95">
        <f>VLOOKUP(B:B,'Start List Kids'!C:F,2,FALSE)</f>
        <v>0</v>
      </c>
      <c r="D70" s="114">
        <f>VLOOKUP(B:B,'Start List Kids'!C:F,4,FALSE)</f>
        <v>0</v>
      </c>
      <c r="E70" s="314"/>
      <c r="F70" s="314"/>
      <c r="G70" s="37">
        <f t="shared" ref="G70:G101" si="4">MAX(E70,F70)</f>
        <v>0</v>
      </c>
      <c r="H70" s="315">
        <f t="shared" ref="H70:H101" si="5">G70/$I$5</f>
        <v>0</v>
      </c>
    </row>
    <row r="71" spans="1:8" hidden="1" x14ac:dyDescent="0.3">
      <c r="A71" s="241"/>
      <c r="B71" s="244">
        <v>66</v>
      </c>
      <c r="C71" s="95">
        <f>VLOOKUP(B:B,'Start List Kids'!C:F,2,FALSE)</f>
        <v>0</v>
      </c>
      <c r="D71" s="114">
        <f>VLOOKUP(B:B,'Start List Kids'!C:F,4,FALSE)</f>
        <v>0</v>
      </c>
      <c r="E71" s="314"/>
      <c r="F71" s="314"/>
      <c r="G71" s="35">
        <f t="shared" si="4"/>
        <v>0</v>
      </c>
      <c r="H71" s="315">
        <f t="shared" si="5"/>
        <v>0</v>
      </c>
    </row>
    <row r="72" spans="1:8" hidden="1" x14ac:dyDescent="0.3">
      <c r="A72" s="241"/>
      <c r="B72" s="244">
        <v>67</v>
      </c>
      <c r="C72" s="95">
        <f>VLOOKUP(B:B,'Start List Kids'!C:F,2,FALSE)</f>
        <v>0</v>
      </c>
      <c r="D72" s="114">
        <f>VLOOKUP(B:B,'Start List Kids'!C:F,4,FALSE)</f>
        <v>0</v>
      </c>
      <c r="E72" s="314"/>
      <c r="F72" s="314"/>
      <c r="G72" s="37">
        <f t="shared" si="4"/>
        <v>0</v>
      </c>
      <c r="H72" s="315">
        <f t="shared" si="5"/>
        <v>0</v>
      </c>
    </row>
    <row r="73" spans="1:8" hidden="1" x14ac:dyDescent="0.3">
      <c r="A73" s="241"/>
      <c r="B73" s="244">
        <v>68</v>
      </c>
      <c r="C73" s="95">
        <f>VLOOKUP(B:B,'Start List Kids'!C:F,2,FALSE)</f>
        <v>0</v>
      </c>
      <c r="D73" s="114">
        <f>VLOOKUP(B:B,'Start List Kids'!C:F,4,FALSE)</f>
        <v>0</v>
      </c>
      <c r="E73" s="314"/>
      <c r="F73" s="314"/>
      <c r="G73" s="35">
        <f t="shared" si="4"/>
        <v>0</v>
      </c>
      <c r="H73" s="315">
        <f t="shared" si="5"/>
        <v>0</v>
      </c>
    </row>
    <row r="74" spans="1:8" hidden="1" x14ac:dyDescent="0.3">
      <c r="A74" s="241"/>
      <c r="B74" s="244">
        <v>69</v>
      </c>
      <c r="C74" s="95">
        <f>VLOOKUP(B:B,'Start List Kids'!C:F,2,FALSE)</f>
        <v>0</v>
      </c>
      <c r="D74" s="114">
        <f>VLOOKUP(B:B,'Start List Kids'!C:F,4,FALSE)</f>
        <v>0</v>
      </c>
      <c r="E74" s="314"/>
      <c r="F74" s="314"/>
      <c r="G74" s="37">
        <f t="shared" si="4"/>
        <v>0</v>
      </c>
      <c r="H74" s="315">
        <f t="shared" si="5"/>
        <v>0</v>
      </c>
    </row>
    <row r="75" spans="1:8" hidden="1" x14ac:dyDescent="0.3">
      <c r="A75" s="241"/>
      <c r="B75" s="244">
        <v>70</v>
      </c>
      <c r="C75" s="95">
        <f>VLOOKUP(B:B,'Start List Kids'!C:F,2,FALSE)</f>
        <v>0</v>
      </c>
      <c r="D75" s="114">
        <f>VLOOKUP(B:B,'Start List Kids'!C:F,4,FALSE)</f>
        <v>0</v>
      </c>
      <c r="E75" s="314"/>
      <c r="F75" s="314"/>
      <c r="G75" s="35">
        <f t="shared" si="4"/>
        <v>0</v>
      </c>
      <c r="H75" s="315">
        <f t="shared" si="5"/>
        <v>0</v>
      </c>
    </row>
    <row r="76" spans="1:8" hidden="1" x14ac:dyDescent="0.3">
      <c r="A76" s="241"/>
      <c r="B76" s="244">
        <v>71</v>
      </c>
      <c r="C76" s="95">
        <f>VLOOKUP(B:B,'Start List Kids'!C:F,2,FALSE)</f>
        <v>0</v>
      </c>
      <c r="D76" s="114">
        <f>VLOOKUP(B:B,'Start List Kids'!C:F,4,FALSE)</f>
        <v>0</v>
      </c>
      <c r="E76" s="314"/>
      <c r="F76" s="314"/>
      <c r="G76" s="37">
        <f t="shared" si="4"/>
        <v>0</v>
      </c>
      <c r="H76" s="315">
        <f t="shared" si="5"/>
        <v>0</v>
      </c>
    </row>
    <row r="77" spans="1:8" hidden="1" x14ac:dyDescent="0.3">
      <c r="A77" s="241"/>
      <c r="B77" s="244">
        <v>72</v>
      </c>
      <c r="C77" s="95">
        <f>VLOOKUP(B:B,'Start List Kids'!C:F,2,FALSE)</f>
        <v>0</v>
      </c>
      <c r="D77" s="114">
        <f>VLOOKUP(B:B,'Start List Kids'!C:F,4,FALSE)</f>
        <v>0</v>
      </c>
      <c r="E77" s="314"/>
      <c r="F77" s="314"/>
      <c r="G77" s="35">
        <f t="shared" si="4"/>
        <v>0</v>
      </c>
      <c r="H77" s="315">
        <f t="shared" si="5"/>
        <v>0</v>
      </c>
    </row>
    <row r="78" spans="1:8" hidden="1" x14ac:dyDescent="0.3">
      <c r="A78" s="241"/>
      <c r="B78" s="244">
        <v>73</v>
      </c>
      <c r="C78" s="95">
        <f>VLOOKUP(B:B,'Start List Kids'!C:F,2,FALSE)</f>
        <v>0</v>
      </c>
      <c r="D78" s="114">
        <f>VLOOKUP(B:B,'Start List Kids'!C:F,4,FALSE)</f>
        <v>0</v>
      </c>
      <c r="E78" s="314"/>
      <c r="F78" s="314"/>
      <c r="G78" s="37">
        <f t="shared" si="4"/>
        <v>0</v>
      </c>
      <c r="H78" s="315">
        <f t="shared" si="5"/>
        <v>0</v>
      </c>
    </row>
    <row r="79" spans="1:8" hidden="1" x14ac:dyDescent="0.3">
      <c r="A79" s="241"/>
      <c r="B79" s="244">
        <v>74</v>
      </c>
      <c r="C79" s="95">
        <f>VLOOKUP(B:B,'Start List Kids'!C:F,2,FALSE)</f>
        <v>0</v>
      </c>
      <c r="D79" s="114">
        <f>VLOOKUP(B:B,'Start List Kids'!C:F,4,FALSE)</f>
        <v>0</v>
      </c>
      <c r="E79" s="314"/>
      <c r="F79" s="314"/>
      <c r="G79" s="35">
        <f t="shared" si="4"/>
        <v>0</v>
      </c>
      <c r="H79" s="315">
        <f t="shared" si="5"/>
        <v>0</v>
      </c>
    </row>
    <row r="80" spans="1:8" hidden="1" x14ac:dyDescent="0.3">
      <c r="A80" s="241"/>
      <c r="B80" s="244">
        <v>75</v>
      </c>
      <c r="C80" s="95">
        <f>VLOOKUP(B:B,'Start List Kids'!C:F,2,FALSE)</f>
        <v>0</v>
      </c>
      <c r="D80" s="114">
        <f>VLOOKUP(B:B,'Start List Kids'!C:F,4,FALSE)</f>
        <v>0</v>
      </c>
      <c r="E80" s="314"/>
      <c r="F80" s="314"/>
      <c r="G80" s="37">
        <f t="shared" si="4"/>
        <v>0</v>
      </c>
      <c r="H80" s="315">
        <f t="shared" si="5"/>
        <v>0</v>
      </c>
    </row>
    <row r="81" spans="1:8" hidden="1" x14ac:dyDescent="0.3">
      <c r="A81" s="241"/>
      <c r="B81" s="244">
        <v>76</v>
      </c>
      <c r="C81" s="95">
        <f>VLOOKUP(B:B,'Start List Kids'!C:F,2,FALSE)</f>
        <v>0</v>
      </c>
      <c r="D81" s="114">
        <f>VLOOKUP(B:B,'Start List Kids'!C:F,4,FALSE)</f>
        <v>0</v>
      </c>
      <c r="E81" s="314"/>
      <c r="F81" s="314"/>
      <c r="G81" s="35">
        <f t="shared" si="4"/>
        <v>0</v>
      </c>
      <c r="H81" s="315">
        <f t="shared" si="5"/>
        <v>0</v>
      </c>
    </row>
    <row r="82" spans="1:8" hidden="1" x14ac:dyDescent="0.3">
      <c r="A82" s="241"/>
      <c r="B82" s="244">
        <v>77</v>
      </c>
      <c r="C82" s="95">
        <f>VLOOKUP(B:B,'Start List Kids'!C:F,2,FALSE)</f>
        <v>0</v>
      </c>
      <c r="D82" s="114">
        <f>VLOOKUP(B:B,'Start List Kids'!C:F,4,FALSE)</f>
        <v>0</v>
      </c>
      <c r="E82" s="314"/>
      <c r="F82" s="314"/>
      <c r="G82" s="37">
        <f t="shared" si="4"/>
        <v>0</v>
      </c>
      <c r="H82" s="315">
        <f t="shared" si="5"/>
        <v>0</v>
      </c>
    </row>
    <row r="83" spans="1:8" hidden="1" x14ac:dyDescent="0.3">
      <c r="A83" s="241"/>
      <c r="B83" s="244">
        <v>78</v>
      </c>
      <c r="C83" s="95">
        <f>VLOOKUP(B:B,'Start List Kids'!C:F,2,FALSE)</f>
        <v>0</v>
      </c>
      <c r="D83" s="114">
        <f>VLOOKUP(B:B,'Start List Kids'!C:F,4,FALSE)</f>
        <v>0</v>
      </c>
      <c r="E83" s="314"/>
      <c r="F83" s="314"/>
      <c r="G83" s="35">
        <f t="shared" si="4"/>
        <v>0</v>
      </c>
      <c r="H83" s="315">
        <f t="shared" si="5"/>
        <v>0</v>
      </c>
    </row>
    <row r="84" spans="1:8" hidden="1" x14ac:dyDescent="0.3">
      <c r="A84" s="241"/>
      <c r="B84" s="244">
        <v>79</v>
      </c>
      <c r="C84" s="95">
        <f>VLOOKUP(B:B,'Start List Kids'!C:F,2,FALSE)</f>
        <v>0</v>
      </c>
      <c r="D84" s="114">
        <f>VLOOKUP(B:B,'Start List Kids'!C:F,4,FALSE)</f>
        <v>0</v>
      </c>
      <c r="E84" s="314"/>
      <c r="F84" s="314"/>
      <c r="G84" s="37">
        <f t="shared" si="4"/>
        <v>0</v>
      </c>
      <c r="H84" s="315">
        <f t="shared" si="5"/>
        <v>0</v>
      </c>
    </row>
    <row r="85" spans="1:8" hidden="1" x14ac:dyDescent="0.3">
      <c r="A85" s="241"/>
      <c r="B85" s="244">
        <v>80</v>
      </c>
      <c r="C85" s="95">
        <f>VLOOKUP(B:B,'Start List Kids'!C:F,2,FALSE)</f>
        <v>0</v>
      </c>
      <c r="D85" s="114">
        <f>VLOOKUP(B:B,'Start List Kids'!C:F,4,FALSE)</f>
        <v>0</v>
      </c>
      <c r="E85" s="314"/>
      <c r="F85" s="314"/>
      <c r="G85" s="35">
        <f t="shared" si="4"/>
        <v>0</v>
      </c>
      <c r="H85" s="315">
        <f t="shared" si="5"/>
        <v>0</v>
      </c>
    </row>
    <row r="86" spans="1:8" hidden="1" x14ac:dyDescent="0.3">
      <c r="A86" s="241"/>
      <c r="B86" s="244">
        <v>81</v>
      </c>
      <c r="C86" s="95">
        <f>VLOOKUP(B:B,'Start List Kids'!C:F,2,FALSE)</f>
        <v>0</v>
      </c>
      <c r="D86" s="114">
        <f>VLOOKUP(B:B,'Start List Kids'!C:F,4,FALSE)</f>
        <v>0</v>
      </c>
      <c r="E86" s="314"/>
      <c r="F86" s="314"/>
      <c r="G86" s="37">
        <f t="shared" si="4"/>
        <v>0</v>
      </c>
      <c r="H86" s="315">
        <f t="shared" si="5"/>
        <v>0</v>
      </c>
    </row>
    <row r="87" spans="1:8" hidden="1" x14ac:dyDescent="0.3">
      <c r="A87" s="241"/>
      <c r="B87" s="244">
        <v>82</v>
      </c>
      <c r="C87" s="95">
        <f>VLOOKUP(B:B,'Start List Kids'!C:F,2,FALSE)</f>
        <v>0</v>
      </c>
      <c r="D87" s="114">
        <f>VLOOKUP(B:B,'Start List Kids'!C:F,4,FALSE)</f>
        <v>0</v>
      </c>
      <c r="E87" s="314"/>
      <c r="F87" s="314"/>
      <c r="G87" s="35">
        <f t="shared" si="4"/>
        <v>0</v>
      </c>
      <c r="H87" s="315">
        <f t="shared" si="5"/>
        <v>0</v>
      </c>
    </row>
    <row r="88" spans="1:8" hidden="1" x14ac:dyDescent="0.3">
      <c r="A88" s="241"/>
      <c r="B88" s="244">
        <v>83</v>
      </c>
      <c r="C88" s="95">
        <f>VLOOKUP(B:B,'Start List Kids'!C:F,2,FALSE)</f>
        <v>0</v>
      </c>
      <c r="D88" s="114">
        <f>VLOOKUP(B:B,'Start List Kids'!C:F,4,FALSE)</f>
        <v>0</v>
      </c>
      <c r="E88" s="314"/>
      <c r="F88" s="314"/>
      <c r="G88" s="37">
        <f t="shared" si="4"/>
        <v>0</v>
      </c>
      <c r="H88" s="315">
        <f t="shared" si="5"/>
        <v>0</v>
      </c>
    </row>
    <row r="89" spans="1:8" hidden="1" x14ac:dyDescent="0.3">
      <c r="A89" s="241"/>
      <c r="B89" s="244">
        <v>84</v>
      </c>
      <c r="C89" s="95">
        <f>VLOOKUP(B:B,'Start List Kids'!C:F,2,FALSE)</f>
        <v>0</v>
      </c>
      <c r="D89" s="114">
        <f>VLOOKUP(B:B,'Start List Kids'!C:F,4,FALSE)</f>
        <v>0</v>
      </c>
      <c r="E89" s="314"/>
      <c r="F89" s="314"/>
      <c r="G89" s="35">
        <f t="shared" si="4"/>
        <v>0</v>
      </c>
      <c r="H89" s="315">
        <f t="shared" si="5"/>
        <v>0</v>
      </c>
    </row>
    <row r="90" spans="1:8" hidden="1" x14ac:dyDescent="0.3">
      <c r="A90" s="241"/>
      <c r="B90" s="244">
        <v>85</v>
      </c>
      <c r="C90" s="95">
        <f>VLOOKUP(B:B,'Start List Kids'!C:F,2,FALSE)</f>
        <v>0</v>
      </c>
      <c r="D90" s="114">
        <f>VLOOKUP(B:B,'Start List Kids'!C:F,4,FALSE)</f>
        <v>0</v>
      </c>
      <c r="E90" s="314"/>
      <c r="F90" s="314"/>
      <c r="G90" s="37">
        <f t="shared" si="4"/>
        <v>0</v>
      </c>
      <c r="H90" s="315">
        <f t="shared" si="5"/>
        <v>0</v>
      </c>
    </row>
    <row r="91" spans="1:8" hidden="1" x14ac:dyDescent="0.3">
      <c r="A91" s="241"/>
      <c r="B91" s="244">
        <v>86</v>
      </c>
      <c r="C91" s="95">
        <f>VLOOKUP(B:B,'Start List Kids'!C:F,2,FALSE)</f>
        <v>0</v>
      </c>
      <c r="D91" s="114">
        <f>VLOOKUP(B:B,'Start List Kids'!C:F,4,FALSE)</f>
        <v>0</v>
      </c>
      <c r="E91" s="314"/>
      <c r="F91" s="314"/>
      <c r="G91" s="35">
        <f t="shared" si="4"/>
        <v>0</v>
      </c>
      <c r="H91" s="315">
        <f t="shared" si="5"/>
        <v>0</v>
      </c>
    </row>
    <row r="92" spans="1:8" hidden="1" x14ac:dyDescent="0.3">
      <c r="A92" s="241"/>
      <c r="B92" s="244">
        <v>87</v>
      </c>
      <c r="C92" s="95">
        <f>VLOOKUP(B:B,'Start List Kids'!C:F,2,FALSE)</f>
        <v>0</v>
      </c>
      <c r="D92" s="114">
        <f>VLOOKUP(B:B,'Start List Kids'!C:F,4,FALSE)</f>
        <v>0</v>
      </c>
      <c r="E92" s="314"/>
      <c r="F92" s="314"/>
      <c r="G92" s="37">
        <f t="shared" si="4"/>
        <v>0</v>
      </c>
      <c r="H92" s="315">
        <f t="shared" si="5"/>
        <v>0</v>
      </c>
    </row>
    <row r="93" spans="1:8" hidden="1" x14ac:dyDescent="0.3">
      <c r="A93" s="241"/>
      <c r="B93" s="244">
        <v>88</v>
      </c>
      <c r="C93" s="95">
        <f>VLOOKUP(B:B,'Start List Kids'!C:F,2,FALSE)</f>
        <v>0</v>
      </c>
      <c r="D93" s="114">
        <f>VLOOKUP(B:B,'Start List Kids'!C:F,4,FALSE)</f>
        <v>0</v>
      </c>
      <c r="E93" s="314"/>
      <c r="F93" s="314"/>
      <c r="G93" s="35">
        <f t="shared" si="4"/>
        <v>0</v>
      </c>
      <c r="H93" s="315">
        <f t="shared" si="5"/>
        <v>0</v>
      </c>
    </row>
    <row r="94" spans="1:8" hidden="1" x14ac:dyDescent="0.3">
      <c r="A94" s="241"/>
      <c r="B94" s="244">
        <v>89</v>
      </c>
      <c r="C94" s="95">
        <f>VLOOKUP(B:B,'Start List Kids'!C:F,2,FALSE)</f>
        <v>0</v>
      </c>
      <c r="D94" s="114">
        <f>VLOOKUP(B:B,'Start List Kids'!C:F,4,FALSE)</f>
        <v>0</v>
      </c>
      <c r="E94" s="314"/>
      <c r="F94" s="314"/>
      <c r="G94" s="37">
        <f t="shared" si="4"/>
        <v>0</v>
      </c>
      <c r="H94" s="315">
        <f t="shared" si="5"/>
        <v>0</v>
      </c>
    </row>
    <row r="95" spans="1:8" hidden="1" x14ac:dyDescent="0.3">
      <c r="A95" s="241"/>
      <c r="B95" s="244">
        <v>90</v>
      </c>
      <c r="C95" s="95">
        <f>VLOOKUP(B:B,'Start List Kids'!C:F,2,FALSE)</f>
        <v>0</v>
      </c>
      <c r="D95" s="114">
        <f>VLOOKUP(B:B,'Start List Kids'!C:F,4,FALSE)</f>
        <v>0</v>
      </c>
      <c r="E95" s="314"/>
      <c r="F95" s="314"/>
      <c r="G95" s="35">
        <f t="shared" si="4"/>
        <v>0</v>
      </c>
      <c r="H95" s="315">
        <f t="shared" si="5"/>
        <v>0</v>
      </c>
    </row>
    <row r="96" spans="1:8" hidden="1" x14ac:dyDescent="0.3">
      <c r="A96" s="241"/>
      <c r="B96" s="244">
        <v>91</v>
      </c>
      <c r="C96" s="95">
        <f>VLOOKUP(B:B,'Start List Kids'!C:F,2,FALSE)</f>
        <v>0</v>
      </c>
      <c r="D96" s="114">
        <f>VLOOKUP(B:B,'Start List Kids'!C:F,4,FALSE)</f>
        <v>0</v>
      </c>
      <c r="E96" s="314"/>
      <c r="F96" s="314"/>
      <c r="G96" s="37">
        <f t="shared" si="4"/>
        <v>0</v>
      </c>
      <c r="H96" s="315">
        <f t="shared" si="5"/>
        <v>0</v>
      </c>
    </row>
    <row r="97" spans="1:8" hidden="1" x14ac:dyDescent="0.3">
      <c r="A97" s="241"/>
      <c r="B97" s="244">
        <v>92</v>
      </c>
      <c r="C97" s="95">
        <f>VLOOKUP(B:B,'Start List Kids'!C:F,2,FALSE)</f>
        <v>0</v>
      </c>
      <c r="D97" s="114">
        <f>VLOOKUP(B:B,'Start List Kids'!C:F,4,FALSE)</f>
        <v>0</v>
      </c>
      <c r="E97" s="314"/>
      <c r="F97" s="314"/>
      <c r="G97" s="35">
        <f t="shared" si="4"/>
        <v>0</v>
      </c>
      <c r="H97" s="315">
        <f t="shared" si="5"/>
        <v>0</v>
      </c>
    </row>
    <row r="98" spans="1:8" hidden="1" x14ac:dyDescent="0.3">
      <c r="A98" s="241"/>
      <c r="B98" s="244">
        <v>93</v>
      </c>
      <c r="C98" s="95">
        <f>VLOOKUP(B:B,'Start List Kids'!C:F,2,FALSE)</f>
        <v>0</v>
      </c>
      <c r="D98" s="114">
        <f>VLOOKUP(B:B,'Start List Kids'!C:F,4,FALSE)</f>
        <v>0</v>
      </c>
      <c r="E98" s="314"/>
      <c r="F98" s="314"/>
      <c r="G98" s="37">
        <f t="shared" si="4"/>
        <v>0</v>
      </c>
      <c r="H98" s="315">
        <f t="shared" si="5"/>
        <v>0</v>
      </c>
    </row>
    <row r="99" spans="1:8" hidden="1" x14ac:dyDescent="0.3">
      <c r="A99" s="241"/>
      <c r="B99" s="244">
        <v>94</v>
      </c>
      <c r="C99" s="95">
        <f>VLOOKUP(B:B,'Start List Kids'!C:F,2,FALSE)</f>
        <v>0</v>
      </c>
      <c r="D99" s="114">
        <f>VLOOKUP(B:B,'Start List Kids'!C:F,4,FALSE)</f>
        <v>0</v>
      </c>
      <c r="E99" s="314"/>
      <c r="F99" s="314"/>
      <c r="G99" s="35">
        <f t="shared" si="4"/>
        <v>0</v>
      </c>
      <c r="H99" s="315">
        <f t="shared" si="5"/>
        <v>0</v>
      </c>
    </row>
    <row r="100" spans="1:8" hidden="1" x14ac:dyDescent="0.3">
      <c r="A100" s="241"/>
      <c r="B100" s="244">
        <v>95</v>
      </c>
      <c r="C100" s="95">
        <f>VLOOKUP(B:B,'Start List Kids'!C:F,2,FALSE)</f>
        <v>0</v>
      </c>
      <c r="D100" s="114">
        <f>VLOOKUP(B:B,'Start List Kids'!C:F,4,FALSE)</f>
        <v>0</v>
      </c>
      <c r="E100" s="314"/>
      <c r="F100" s="314"/>
      <c r="G100" s="37">
        <f t="shared" si="4"/>
        <v>0</v>
      </c>
      <c r="H100" s="315">
        <f t="shared" si="5"/>
        <v>0</v>
      </c>
    </row>
    <row r="101" spans="1:8" hidden="1" x14ac:dyDescent="0.3">
      <c r="A101" s="241"/>
      <c r="B101" s="244">
        <v>96</v>
      </c>
      <c r="C101" s="95">
        <f>VLOOKUP(B:B,'Start List Kids'!C:F,2,FALSE)</f>
        <v>0</v>
      </c>
      <c r="D101" s="114">
        <f>VLOOKUP(B:B,'Start List Kids'!C:F,4,FALSE)</f>
        <v>0</v>
      </c>
      <c r="E101" s="314"/>
      <c r="F101" s="314"/>
      <c r="G101" s="35">
        <f t="shared" si="4"/>
        <v>0</v>
      </c>
      <c r="H101" s="315">
        <f t="shared" si="5"/>
        <v>0</v>
      </c>
    </row>
    <row r="102" spans="1:8" hidden="1" x14ac:dyDescent="0.3">
      <c r="A102" s="241"/>
      <c r="B102" s="244">
        <v>97</v>
      </c>
      <c r="C102" s="95">
        <f>VLOOKUP(B:B,'Start List Kids'!C:F,2,FALSE)</f>
        <v>0</v>
      </c>
      <c r="D102" s="114">
        <f>VLOOKUP(B:B,'Start List Kids'!C:F,4,FALSE)</f>
        <v>0</v>
      </c>
      <c r="E102" s="314"/>
      <c r="F102" s="314"/>
      <c r="G102" s="37">
        <f t="shared" ref="G102:G133" si="6">MAX(E102,F102)</f>
        <v>0</v>
      </c>
      <c r="H102" s="315">
        <f t="shared" ref="H102:H133" si="7">G102/$I$5</f>
        <v>0</v>
      </c>
    </row>
    <row r="103" spans="1:8" hidden="1" x14ac:dyDescent="0.3">
      <c r="A103" s="241"/>
      <c r="B103" s="244">
        <v>98</v>
      </c>
      <c r="C103" s="95">
        <f>VLOOKUP(B:B,'Start List Kids'!C:F,2,FALSE)</f>
        <v>0</v>
      </c>
      <c r="D103" s="114">
        <f>VLOOKUP(B:B,'Start List Kids'!C:F,4,FALSE)</f>
        <v>0</v>
      </c>
      <c r="E103" s="314"/>
      <c r="F103" s="314"/>
      <c r="G103" s="35">
        <f t="shared" si="6"/>
        <v>0</v>
      </c>
      <c r="H103" s="315">
        <f t="shared" si="7"/>
        <v>0</v>
      </c>
    </row>
    <row r="104" spans="1:8" hidden="1" x14ac:dyDescent="0.3">
      <c r="A104" s="241"/>
      <c r="B104" s="244">
        <v>99</v>
      </c>
      <c r="C104" s="95">
        <f>VLOOKUP(B:B,'Start List Kids'!C:F,2,FALSE)</f>
        <v>0</v>
      </c>
      <c r="D104" s="114">
        <f>VLOOKUP(B:B,'Start List Kids'!C:F,4,FALSE)</f>
        <v>0</v>
      </c>
      <c r="E104" s="314"/>
      <c r="F104" s="314"/>
      <c r="G104" s="37">
        <f t="shared" si="6"/>
        <v>0</v>
      </c>
      <c r="H104" s="315">
        <f t="shared" si="7"/>
        <v>0</v>
      </c>
    </row>
    <row r="105" spans="1:8" hidden="1" x14ac:dyDescent="0.3">
      <c r="A105" s="241"/>
      <c r="B105" s="244">
        <v>100</v>
      </c>
      <c r="C105" s="95">
        <f>VLOOKUP(B:B,'Start List Kids'!C:F,2,FALSE)</f>
        <v>0</v>
      </c>
      <c r="D105" s="114">
        <f>VLOOKUP(B:B,'Start List Kids'!C:F,4,FALSE)</f>
        <v>0</v>
      </c>
      <c r="E105" s="314"/>
      <c r="F105" s="314"/>
      <c r="G105" s="35">
        <f t="shared" si="6"/>
        <v>0</v>
      </c>
      <c r="H105" s="315">
        <f t="shared" si="7"/>
        <v>0</v>
      </c>
    </row>
    <row r="106" spans="1:8" hidden="1" x14ac:dyDescent="0.3">
      <c r="A106" s="241"/>
      <c r="B106" s="244">
        <v>101</v>
      </c>
      <c r="C106" s="95">
        <f>VLOOKUP(B:B,'Start List Kids'!C:F,2,FALSE)</f>
        <v>0</v>
      </c>
      <c r="D106" s="114">
        <f>VLOOKUP(B:B,'Start List Kids'!C:F,4,FALSE)</f>
        <v>0</v>
      </c>
      <c r="E106" s="314"/>
      <c r="F106" s="314"/>
      <c r="G106" s="37">
        <f t="shared" si="6"/>
        <v>0</v>
      </c>
      <c r="H106" s="315">
        <f t="shared" si="7"/>
        <v>0</v>
      </c>
    </row>
    <row r="107" spans="1:8" hidden="1" x14ac:dyDescent="0.3">
      <c r="A107" s="241"/>
      <c r="B107" s="244">
        <v>102</v>
      </c>
      <c r="C107" s="95">
        <f>VLOOKUP(B:B,'Start List Kids'!C:F,2,FALSE)</f>
        <v>0</v>
      </c>
      <c r="D107" s="114">
        <f>VLOOKUP(B:B,'Start List Kids'!C:F,4,FALSE)</f>
        <v>0</v>
      </c>
      <c r="E107" s="314"/>
      <c r="F107" s="314"/>
      <c r="G107" s="35">
        <f t="shared" si="6"/>
        <v>0</v>
      </c>
      <c r="H107" s="315">
        <f t="shared" si="7"/>
        <v>0</v>
      </c>
    </row>
    <row r="108" spans="1:8" hidden="1" x14ac:dyDescent="0.3">
      <c r="A108" s="241"/>
      <c r="B108" s="244">
        <v>103</v>
      </c>
      <c r="C108" s="95">
        <f>VLOOKUP(B:B,'Start List Kids'!C:F,2,FALSE)</f>
        <v>0</v>
      </c>
      <c r="D108" s="114">
        <f>VLOOKUP(B:B,'Start List Kids'!C:F,4,FALSE)</f>
        <v>0</v>
      </c>
      <c r="E108" s="314"/>
      <c r="F108" s="314"/>
      <c r="G108" s="37">
        <f t="shared" si="6"/>
        <v>0</v>
      </c>
      <c r="H108" s="315">
        <f t="shared" si="7"/>
        <v>0</v>
      </c>
    </row>
    <row r="109" spans="1:8" hidden="1" x14ac:dyDescent="0.3">
      <c r="A109" s="241"/>
      <c r="B109" s="244">
        <v>104</v>
      </c>
      <c r="C109" s="95">
        <f>VLOOKUP(B:B,'Start List Kids'!C:F,2,FALSE)</f>
        <v>0</v>
      </c>
      <c r="D109" s="114">
        <f>VLOOKUP(B:B,'Start List Kids'!C:F,4,FALSE)</f>
        <v>0</v>
      </c>
      <c r="E109" s="314"/>
      <c r="F109" s="314"/>
      <c r="G109" s="35">
        <f t="shared" si="6"/>
        <v>0</v>
      </c>
      <c r="H109" s="315">
        <f t="shared" si="7"/>
        <v>0</v>
      </c>
    </row>
    <row r="110" spans="1:8" hidden="1" x14ac:dyDescent="0.3">
      <c r="A110" s="241"/>
      <c r="B110" s="244">
        <v>105</v>
      </c>
      <c r="C110" s="95">
        <f>VLOOKUP(B:B,'Start List Kids'!C:F,2,FALSE)</f>
        <v>0</v>
      </c>
      <c r="D110" s="114">
        <f>VLOOKUP(B:B,'Start List Kids'!C:F,4,FALSE)</f>
        <v>0</v>
      </c>
      <c r="E110" s="314"/>
      <c r="F110" s="314"/>
      <c r="G110" s="37">
        <f t="shared" si="6"/>
        <v>0</v>
      </c>
      <c r="H110" s="315">
        <f t="shared" si="7"/>
        <v>0</v>
      </c>
    </row>
    <row r="111" spans="1:8" hidden="1" x14ac:dyDescent="0.3">
      <c r="A111" s="241"/>
      <c r="B111" s="244">
        <v>106</v>
      </c>
      <c r="C111" s="95">
        <f>VLOOKUP(B:B,'Start List Kids'!C:F,2,FALSE)</f>
        <v>0</v>
      </c>
      <c r="D111" s="114">
        <f>VLOOKUP(B:B,'Start List Kids'!C:F,4,FALSE)</f>
        <v>0</v>
      </c>
      <c r="E111" s="314"/>
      <c r="F111" s="314"/>
      <c r="G111" s="35">
        <f t="shared" si="6"/>
        <v>0</v>
      </c>
      <c r="H111" s="315">
        <f t="shared" si="7"/>
        <v>0</v>
      </c>
    </row>
    <row r="112" spans="1:8" hidden="1" x14ac:dyDescent="0.3">
      <c r="A112" s="241"/>
      <c r="B112" s="244">
        <v>107</v>
      </c>
      <c r="C112" s="95">
        <f>VLOOKUP(B:B,'Start List Kids'!C:F,2,FALSE)</f>
        <v>0</v>
      </c>
      <c r="D112" s="114">
        <f>VLOOKUP(B:B,'Start List Kids'!C:F,4,FALSE)</f>
        <v>0</v>
      </c>
      <c r="E112" s="314"/>
      <c r="F112" s="314"/>
      <c r="G112" s="37">
        <f t="shared" si="6"/>
        <v>0</v>
      </c>
      <c r="H112" s="315">
        <f t="shared" si="7"/>
        <v>0</v>
      </c>
    </row>
    <row r="113" spans="1:8" hidden="1" x14ac:dyDescent="0.3">
      <c r="A113" s="241"/>
      <c r="B113" s="244">
        <v>108</v>
      </c>
      <c r="C113" s="95">
        <f>VLOOKUP(B:B,'Start List Kids'!C:F,2,FALSE)</f>
        <v>0</v>
      </c>
      <c r="D113" s="114">
        <f>VLOOKUP(B:B,'Start List Kids'!C:F,4,FALSE)</f>
        <v>0</v>
      </c>
      <c r="E113" s="314"/>
      <c r="F113" s="314"/>
      <c r="G113" s="35">
        <f t="shared" si="6"/>
        <v>0</v>
      </c>
      <c r="H113" s="315">
        <f t="shared" si="7"/>
        <v>0</v>
      </c>
    </row>
    <row r="114" spans="1:8" hidden="1" x14ac:dyDescent="0.3">
      <c r="A114" s="241"/>
      <c r="B114" s="244">
        <v>109</v>
      </c>
      <c r="C114" s="95">
        <f>VLOOKUP(B:B,'Start List Kids'!C:F,2,FALSE)</f>
        <v>0</v>
      </c>
      <c r="D114" s="114">
        <f>VLOOKUP(B:B,'Start List Kids'!C:F,4,FALSE)</f>
        <v>0</v>
      </c>
      <c r="E114" s="314"/>
      <c r="F114" s="314"/>
      <c r="G114" s="37">
        <f t="shared" si="6"/>
        <v>0</v>
      </c>
      <c r="H114" s="315">
        <f t="shared" si="7"/>
        <v>0</v>
      </c>
    </row>
    <row r="115" spans="1:8" hidden="1" x14ac:dyDescent="0.3">
      <c r="A115" s="241"/>
      <c r="B115" s="244">
        <v>110</v>
      </c>
      <c r="C115" s="95">
        <f>VLOOKUP(B:B,'Start List Kids'!C:F,2,FALSE)</f>
        <v>0</v>
      </c>
      <c r="D115" s="114">
        <f>VLOOKUP(B:B,'Start List Kids'!C:F,4,FALSE)</f>
        <v>0</v>
      </c>
      <c r="E115" s="314"/>
      <c r="F115" s="314"/>
      <c r="G115" s="35">
        <f t="shared" si="6"/>
        <v>0</v>
      </c>
      <c r="H115" s="315">
        <f t="shared" si="7"/>
        <v>0</v>
      </c>
    </row>
    <row r="116" spans="1:8" hidden="1" x14ac:dyDescent="0.3">
      <c r="A116" s="241"/>
      <c r="B116" s="244">
        <v>111</v>
      </c>
      <c r="C116" s="95">
        <f>VLOOKUP(B:B,'Start List Kids'!C:F,2,FALSE)</f>
        <v>0</v>
      </c>
      <c r="D116" s="114">
        <f>VLOOKUP(B:B,'Start List Kids'!C:F,4,FALSE)</f>
        <v>0</v>
      </c>
      <c r="E116" s="314"/>
      <c r="F116" s="314"/>
      <c r="G116" s="37">
        <f t="shared" si="6"/>
        <v>0</v>
      </c>
      <c r="H116" s="315">
        <f t="shared" si="7"/>
        <v>0</v>
      </c>
    </row>
    <row r="117" spans="1:8" hidden="1" x14ac:dyDescent="0.3">
      <c r="A117" s="241"/>
      <c r="B117" s="244">
        <v>112</v>
      </c>
      <c r="C117" s="95">
        <f>VLOOKUP(B:B,'Start List Kids'!C:F,2,FALSE)</f>
        <v>0</v>
      </c>
      <c r="D117" s="114">
        <f>VLOOKUP(B:B,'Start List Kids'!C:F,4,FALSE)</f>
        <v>0</v>
      </c>
      <c r="E117" s="314"/>
      <c r="F117" s="314"/>
      <c r="G117" s="35">
        <f t="shared" si="6"/>
        <v>0</v>
      </c>
      <c r="H117" s="315">
        <f t="shared" si="7"/>
        <v>0</v>
      </c>
    </row>
    <row r="118" spans="1:8" hidden="1" x14ac:dyDescent="0.3">
      <c r="A118" s="241"/>
      <c r="B118" s="244">
        <v>113</v>
      </c>
      <c r="C118" s="95">
        <f>VLOOKUP(B:B,'Start List Kids'!C:F,2,FALSE)</f>
        <v>0</v>
      </c>
      <c r="D118" s="114">
        <f>VLOOKUP(B:B,'Start List Kids'!C:F,4,FALSE)</f>
        <v>0</v>
      </c>
      <c r="E118" s="314"/>
      <c r="F118" s="314"/>
      <c r="G118" s="37">
        <f t="shared" si="6"/>
        <v>0</v>
      </c>
      <c r="H118" s="315">
        <f t="shared" si="7"/>
        <v>0</v>
      </c>
    </row>
    <row r="119" spans="1:8" hidden="1" x14ac:dyDescent="0.3">
      <c r="A119" s="241"/>
      <c r="B119" s="244">
        <v>114</v>
      </c>
      <c r="C119" s="95">
        <f>VLOOKUP(B:B,'Start List Kids'!C:F,2,FALSE)</f>
        <v>0</v>
      </c>
      <c r="D119" s="114">
        <f>VLOOKUP(B:B,'Start List Kids'!C:F,4,FALSE)</f>
        <v>0</v>
      </c>
      <c r="E119" s="314"/>
      <c r="F119" s="314"/>
      <c r="G119" s="35">
        <f t="shared" si="6"/>
        <v>0</v>
      </c>
      <c r="H119" s="315">
        <f t="shared" si="7"/>
        <v>0</v>
      </c>
    </row>
    <row r="120" spans="1:8" hidden="1" x14ac:dyDescent="0.3">
      <c r="A120" s="241"/>
      <c r="B120" s="244">
        <v>115</v>
      </c>
      <c r="C120" s="95">
        <f>VLOOKUP(B:B,'Start List Kids'!C:F,2,FALSE)</f>
        <v>0</v>
      </c>
      <c r="D120" s="114">
        <f>VLOOKUP(B:B,'Start List Kids'!C:F,4,FALSE)</f>
        <v>0</v>
      </c>
      <c r="E120" s="314"/>
      <c r="F120" s="314"/>
      <c r="G120" s="37">
        <f t="shared" si="6"/>
        <v>0</v>
      </c>
      <c r="H120" s="315">
        <f t="shared" si="7"/>
        <v>0</v>
      </c>
    </row>
    <row r="121" spans="1:8" hidden="1" x14ac:dyDescent="0.3">
      <c r="A121" s="241"/>
      <c r="B121" s="244">
        <v>116</v>
      </c>
      <c r="C121" s="95">
        <f>VLOOKUP(B:B,'Start List Kids'!C:F,2,FALSE)</f>
        <v>0</v>
      </c>
      <c r="D121" s="114">
        <f>VLOOKUP(B:B,'Start List Kids'!C:F,4,FALSE)</f>
        <v>0</v>
      </c>
      <c r="E121" s="314"/>
      <c r="F121" s="314"/>
      <c r="G121" s="35">
        <f t="shared" si="6"/>
        <v>0</v>
      </c>
      <c r="H121" s="315">
        <f t="shared" si="7"/>
        <v>0</v>
      </c>
    </row>
    <row r="122" spans="1:8" hidden="1" x14ac:dyDescent="0.3">
      <c r="A122" s="241"/>
      <c r="B122" s="244">
        <v>117</v>
      </c>
      <c r="C122" s="95">
        <f>VLOOKUP(B:B,'Start List Kids'!C:F,2,FALSE)</f>
        <v>0</v>
      </c>
      <c r="D122" s="114">
        <f>VLOOKUP(B:B,'Start List Kids'!C:F,4,FALSE)</f>
        <v>0</v>
      </c>
      <c r="E122" s="314"/>
      <c r="F122" s="314"/>
      <c r="G122" s="37">
        <f t="shared" si="6"/>
        <v>0</v>
      </c>
      <c r="H122" s="315">
        <f t="shared" si="7"/>
        <v>0</v>
      </c>
    </row>
    <row r="123" spans="1:8" hidden="1" x14ac:dyDescent="0.3">
      <c r="A123" s="241"/>
      <c r="B123" s="244">
        <v>118</v>
      </c>
      <c r="C123" s="95">
        <f>VLOOKUP(B:B,'Start List Kids'!C:F,2,FALSE)</f>
        <v>0</v>
      </c>
      <c r="D123" s="114">
        <f>VLOOKUP(B:B,'Start List Kids'!C:F,4,FALSE)</f>
        <v>0</v>
      </c>
      <c r="E123" s="314"/>
      <c r="F123" s="314"/>
      <c r="G123" s="35">
        <f t="shared" si="6"/>
        <v>0</v>
      </c>
      <c r="H123" s="315">
        <f t="shared" si="7"/>
        <v>0</v>
      </c>
    </row>
    <row r="124" spans="1:8" hidden="1" x14ac:dyDescent="0.3">
      <c r="A124" s="241"/>
      <c r="B124" s="244">
        <v>119</v>
      </c>
      <c r="C124" s="95">
        <f>VLOOKUP(B:B,'Start List Kids'!C:F,2,FALSE)</f>
        <v>0</v>
      </c>
      <c r="D124" s="114">
        <f>VLOOKUP(B:B,'Start List Kids'!C:F,4,FALSE)</f>
        <v>0</v>
      </c>
      <c r="E124" s="314"/>
      <c r="F124" s="314"/>
      <c r="G124" s="37">
        <f t="shared" si="6"/>
        <v>0</v>
      </c>
      <c r="H124" s="315">
        <f t="shared" si="7"/>
        <v>0</v>
      </c>
    </row>
    <row r="125" spans="1:8" hidden="1" x14ac:dyDescent="0.3">
      <c r="A125" s="241"/>
      <c r="B125" s="244">
        <v>120</v>
      </c>
      <c r="C125" s="95">
        <f>VLOOKUP(B:B,'Start List Kids'!C:F,2,FALSE)</f>
        <v>0</v>
      </c>
      <c r="D125" s="114">
        <f>VLOOKUP(B:B,'Start List Kids'!C:F,4,FALSE)</f>
        <v>0</v>
      </c>
      <c r="E125" s="314"/>
      <c r="F125" s="314"/>
      <c r="G125" s="35">
        <f t="shared" si="6"/>
        <v>0</v>
      </c>
      <c r="H125" s="315">
        <f t="shared" si="7"/>
        <v>0</v>
      </c>
    </row>
    <row r="126" spans="1:8" hidden="1" x14ac:dyDescent="0.3">
      <c r="A126" s="241"/>
      <c r="B126" s="244">
        <v>121</v>
      </c>
      <c r="C126" s="95">
        <f>VLOOKUP(B:B,'Start List Kids'!C:F,2,FALSE)</f>
        <v>0</v>
      </c>
      <c r="D126" s="114">
        <f>VLOOKUP(B:B,'Start List Kids'!C:F,4,FALSE)</f>
        <v>0</v>
      </c>
      <c r="E126" s="314"/>
      <c r="F126" s="314"/>
      <c r="G126" s="37">
        <f t="shared" si="6"/>
        <v>0</v>
      </c>
      <c r="H126" s="315">
        <f t="shared" si="7"/>
        <v>0</v>
      </c>
    </row>
    <row r="127" spans="1:8" hidden="1" x14ac:dyDescent="0.3">
      <c r="A127" s="241"/>
      <c r="B127" s="244">
        <v>122</v>
      </c>
      <c r="C127" s="95">
        <f>VLOOKUP(B:B,'Start List Kids'!C:F,2,FALSE)</f>
        <v>0</v>
      </c>
      <c r="D127" s="114">
        <f>VLOOKUP(B:B,'Start List Kids'!C:F,4,FALSE)</f>
        <v>0</v>
      </c>
      <c r="E127" s="314"/>
      <c r="F127" s="314"/>
      <c r="G127" s="35">
        <f t="shared" si="6"/>
        <v>0</v>
      </c>
      <c r="H127" s="315">
        <f t="shared" si="7"/>
        <v>0</v>
      </c>
    </row>
    <row r="128" spans="1:8" hidden="1" x14ac:dyDescent="0.3">
      <c r="A128" s="241"/>
      <c r="B128" s="244">
        <v>123</v>
      </c>
      <c r="C128" s="95">
        <f>VLOOKUP(B:B,'Start List Kids'!C:F,2,FALSE)</f>
        <v>0</v>
      </c>
      <c r="D128" s="114">
        <f>VLOOKUP(B:B,'Start List Kids'!C:F,4,FALSE)</f>
        <v>0</v>
      </c>
      <c r="E128" s="314"/>
      <c r="F128" s="314"/>
      <c r="G128" s="37">
        <f t="shared" si="6"/>
        <v>0</v>
      </c>
      <c r="H128" s="315">
        <f t="shared" si="7"/>
        <v>0</v>
      </c>
    </row>
    <row r="129" spans="1:8" hidden="1" x14ac:dyDescent="0.3">
      <c r="A129" s="241"/>
      <c r="B129" s="244">
        <v>124</v>
      </c>
      <c r="C129" s="95">
        <f>VLOOKUP(B:B,'Start List Kids'!C:F,2,FALSE)</f>
        <v>0</v>
      </c>
      <c r="D129" s="114">
        <f>VLOOKUP(B:B,'Start List Kids'!C:F,4,FALSE)</f>
        <v>0</v>
      </c>
      <c r="E129" s="314"/>
      <c r="F129" s="314"/>
      <c r="G129" s="35">
        <f t="shared" si="6"/>
        <v>0</v>
      </c>
      <c r="H129" s="315">
        <f t="shared" si="7"/>
        <v>0</v>
      </c>
    </row>
    <row r="130" spans="1:8" hidden="1" x14ac:dyDescent="0.3">
      <c r="A130" s="241"/>
      <c r="B130" s="244">
        <v>125</v>
      </c>
      <c r="C130" s="95">
        <f>VLOOKUP(B:B,'Start List Kids'!C:F,2,FALSE)</f>
        <v>0</v>
      </c>
      <c r="D130" s="114">
        <f>VLOOKUP(B:B,'Start List Kids'!C:F,4,FALSE)</f>
        <v>0</v>
      </c>
      <c r="E130" s="314"/>
      <c r="F130" s="314"/>
      <c r="G130" s="37">
        <f t="shared" si="6"/>
        <v>0</v>
      </c>
      <c r="H130" s="315">
        <f t="shared" si="7"/>
        <v>0</v>
      </c>
    </row>
    <row r="131" spans="1:8" hidden="1" x14ac:dyDescent="0.3">
      <c r="A131" s="241"/>
      <c r="B131" s="244">
        <v>126</v>
      </c>
      <c r="C131" s="95">
        <f>VLOOKUP(B:B,'Start List Kids'!C:F,2,FALSE)</f>
        <v>0</v>
      </c>
      <c r="D131" s="114">
        <f>VLOOKUP(B:B,'Start List Kids'!C:F,4,FALSE)</f>
        <v>0</v>
      </c>
      <c r="E131" s="314"/>
      <c r="F131" s="314"/>
      <c r="G131" s="35">
        <f t="shared" si="6"/>
        <v>0</v>
      </c>
      <c r="H131" s="315">
        <f t="shared" si="7"/>
        <v>0</v>
      </c>
    </row>
    <row r="132" spans="1:8" hidden="1" x14ac:dyDescent="0.3">
      <c r="A132" s="241"/>
      <c r="B132" s="244">
        <v>127</v>
      </c>
      <c r="C132" s="95">
        <f>VLOOKUP(B:B,'Start List Kids'!C:F,2,FALSE)</f>
        <v>0</v>
      </c>
      <c r="D132" s="114">
        <f>VLOOKUP(B:B,'Start List Kids'!C:F,4,FALSE)</f>
        <v>0</v>
      </c>
      <c r="E132" s="314"/>
      <c r="F132" s="314"/>
      <c r="G132" s="37">
        <f t="shared" si="6"/>
        <v>0</v>
      </c>
      <c r="H132" s="315">
        <f t="shared" si="7"/>
        <v>0</v>
      </c>
    </row>
    <row r="133" spans="1:8" hidden="1" x14ac:dyDescent="0.3">
      <c r="A133" s="241"/>
      <c r="B133" s="244">
        <v>128</v>
      </c>
      <c r="C133" s="95">
        <f>VLOOKUP(B:B,'Start List Kids'!C:F,2,FALSE)</f>
        <v>0</v>
      </c>
      <c r="D133" s="114">
        <f>VLOOKUP(B:B,'Start List Kids'!C:F,4,FALSE)</f>
        <v>0</v>
      </c>
      <c r="E133" s="314"/>
      <c r="F133" s="314"/>
      <c r="G133" s="35">
        <f t="shared" si="6"/>
        <v>0</v>
      </c>
      <c r="H133" s="315">
        <f t="shared" si="7"/>
        <v>0</v>
      </c>
    </row>
    <row r="134" spans="1:8" hidden="1" x14ac:dyDescent="0.3">
      <c r="A134" s="241"/>
      <c r="B134" s="244">
        <v>129</v>
      </c>
      <c r="C134" s="95">
        <f>VLOOKUP(B:B,'Start List Kids'!C:F,2,FALSE)</f>
        <v>0</v>
      </c>
      <c r="D134" s="114">
        <f>VLOOKUP(B:B,'Start List Kids'!C:F,4,FALSE)</f>
        <v>0</v>
      </c>
      <c r="E134" s="314"/>
      <c r="F134" s="314"/>
      <c r="G134" s="37">
        <f t="shared" ref="G134:G154" si="8">MAX(E134,F134)</f>
        <v>0</v>
      </c>
      <c r="H134" s="315">
        <f t="shared" ref="H134:H154" si="9">G134/$I$5</f>
        <v>0</v>
      </c>
    </row>
    <row r="135" spans="1:8" hidden="1" x14ac:dyDescent="0.3">
      <c r="A135" s="241"/>
      <c r="B135" s="244">
        <v>130</v>
      </c>
      <c r="C135" s="95">
        <f>VLOOKUP(B:B,'Start List Kids'!C:F,2,FALSE)</f>
        <v>0</v>
      </c>
      <c r="D135" s="114">
        <f>VLOOKUP(B:B,'Start List Kids'!C:F,4,FALSE)</f>
        <v>0</v>
      </c>
      <c r="E135" s="314"/>
      <c r="F135" s="314"/>
      <c r="G135" s="35">
        <f t="shared" si="8"/>
        <v>0</v>
      </c>
      <c r="H135" s="315">
        <f t="shared" si="9"/>
        <v>0</v>
      </c>
    </row>
    <row r="136" spans="1:8" hidden="1" x14ac:dyDescent="0.3">
      <c r="A136" s="241"/>
      <c r="B136" s="244">
        <v>131</v>
      </c>
      <c r="C136" s="95">
        <f>VLOOKUP(B:B,'Start List Kids'!C:F,2,FALSE)</f>
        <v>0</v>
      </c>
      <c r="D136" s="114">
        <f>VLOOKUP(B:B,'Start List Kids'!C:F,4,FALSE)</f>
        <v>0</v>
      </c>
      <c r="E136" s="314"/>
      <c r="F136" s="314"/>
      <c r="G136" s="37">
        <f t="shared" si="8"/>
        <v>0</v>
      </c>
      <c r="H136" s="315">
        <f t="shared" si="9"/>
        <v>0</v>
      </c>
    </row>
    <row r="137" spans="1:8" hidden="1" x14ac:dyDescent="0.3">
      <c r="A137" s="241"/>
      <c r="B137" s="244">
        <v>132</v>
      </c>
      <c r="C137" s="95">
        <f>VLOOKUP(B:B,'Start List Kids'!C:F,2,FALSE)</f>
        <v>0</v>
      </c>
      <c r="D137" s="114">
        <f>VLOOKUP(B:B,'Start List Kids'!C:F,4,FALSE)</f>
        <v>0</v>
      </c>
      <c r="E137" s="314"/>
      <c r="F137" s="314"/>
      <c r="G137" s="35">
        <f t="shared" si="8"/>
        <v>0</v>
      </c>
      <c r="H137" s="315">
        <f t="shared" si="9"/>
        <v>0</v>
      </c>
    </row>
    <row r="138" spans="1:8" hidden="1" x14ac:dyDescent="0.3">
      <c r="A138" s="241"/>
      <c r="B138" s="244">
        <v>133</v>
      </c>
      <c r="C138" s="95">
        <f>VLOOKUP(B:B,'Start List Kids'!C:F,2,FALSE)</f>
        <v>0</v>
      </c>
      <c r="D138" s="114">
        <f>VLOOKUP(B:B,'Start List Kids'!C:F,4,FALSE)</f>
        <v>0</v>
      </c>
      <c r="E138" s="314"/>
      <c r="F138" s="314"/>
      <c r="G138" s="37">
        <f t="shared" si="8"/>
        <v>0</v>
      </c>
      <c r="H138" s="315">
        <f t="shared" si="9"/>
        <v>0</v>
      </c>
    </row>
    <row r="139" spans="1:8" hidden="1" x14ac:dyDescent="0.3">
      <c r="A139" s="241"/>
      <c r="B139" s="244">
        <v>134</v>
      </c>
      <c r="C139" s="95">
        <f>VLOOKUP(B:B,'Start List Kids'!C:F,2,FALSE)</f>
        <v>0</v>
      </c>
      <c r="D139" s="114">
        <f>VLOOKUP(B:B,'Start List Kids'!C:F,4,FALSE)</f>
        <v>0</v>
      </c>
      <c r="E139" s="314"/>
      <c r="F139" s="314"/>
      <c r="G139" s="35">
        <f t="shared" si="8"/>
        <v>0</v>
      </c>
      <c r="H139" s="315">
        <f t="shared" si="9"/>
        <v>0</v>
      </c>
    </row>
    <row r="140" spans="1:8" hidden="1" x14ac:dyDescent="0.3">
      <c r="A140" s="241"/>
      <c r="B140" s="244">
        <v>135</v>
      </c>
      <c r="C140" s="95">
        <f>VLOOKUP(B:B,'Start List Kids'!C:F,2,FALSE)</f>
        <v>0</v>
      </c>
      <c r="D140" s="114">
        <f>VLOOKUP(B:B,'Start List Kids'!C:F,4,FALSE)</f>
        <v>0</v>
      </c>
      <c r="E140" s="314"/>
      <c r="F140" s="314"/>
      <c r="G140" s="37">
        <f t="shared" si="8"/>
        <v>0</v>
      </c>
      <c r="H140" s="315">
        <f t="shared" si="9"/>
        <v>0</v>
      </c>
    </row>
    <row r="141" spans="1:8" hidden="1" x14ac:dyDescent="0.3">
      <c r="A141" s="241"/>
      <c r="B141" s="244">
        <v>136</v>
      </c>
      <c r="C141" s="95">
        <f>VLOOKUP(B:B,'Start List Kids'!C:F,2,FALSE)</f>
        <v>0</v>
      </c>
      <c r="D141" s="114">
        <f>VLOOKUP(B:B,'Start List Kids'!C:F,4,FALSE)</f>
        <v>0</v>
      </c>
      <c r="E141" s="314"/>
      <c r="F141" s="314"/>
      <c r="G141" s="35">
        <f t="shared" si="8"/>
        <v>0</v>
      </c>
      <c r="H141" s="315">
        <f t="shared" si="9"/>
        <v>0</v>
      </c>
    </row>
    <row r="142" spans="1:8" hidden="1" x14ac:dyDescent="0.3">
      <c r="A142" s="241"/>
      <c r="B142" s="244">
        <v>137</v>
      </c>
      <c r="C142" s="95">
        <f>VLOOKUP(B:B,'Start List Kids'!C:F,2,FALSE)</f>
        <v>0</v>
      </c>
      <c r="D142" s="114">
        <f>VLOOKUP(B:B,'Start List Kids'!C:F,4,FALSE)</f>
        <v>0</v>
      </c>
      <c r="E142" s="314"/>
      <c r="F142" s="314"/>
      <c r="G142" s="37">
        <f t="shared" si="8"/>
        <v>0</v>
      </c>
      <c r="H142" s="315">
        <f t="shared" si="9"/>
        <v>0</v>
      </c>
    </row>
    <row r="143" spans="1:8" hidden="1" x14ac:dyDescent="0.3">
      <c r="A143" s="241"/>
      <c r="B143" s="244">
        <v>138</v>
      </c>
      <c r="C143" s="95">
        <f>VLOOKUP(B:B,'Start List Kids'!C:F,2,FALSE)</f>
        <v>0</v>
      </c>
      <c r="D143" s="114">
        <f>VLOOKUP(B:B,'Start List Kids'!C:F,4,FALSE)</f>
        <v>0</v>
      </c>
      <c r="E143" s="314"/>
      <c r="F143" s="314"/>
      <c r="G143" s="35">
        <f t="shared" si="8"/>
        <v>0</v>
      </c>
      <c r="H143" s="315">
        <f t="shared" si="9"/>
        <v>0</v>
      </c>
    </row>
    <row r="144" spans="1:8" hidden="1" x14ac:dyDescent="0.3">
      <c r="A144" s="241"/>
      <c r="B144" s="244">
        <v>139</v>
      </c>
      <c r="C144" s="95">
        <f>VLOOKUP(B:B,'Start List Kids'!C:F,2,FALSE)</f>
        <v>0</v>
      </c>
      <c r="D144" s="114">
        <f>VLOOKUP(B:B,'Start List Kids'!C:F,4,FALSE)</f>
        <v>0</v>
      </c>
      <c r="E144" s="314"/>
      <c r="F144" s="314"/>
      <c r="G144" s="37">
        <f t="shared" si="8"/>
        <v>0</v>
      </c>
      <c r="H144" s="315">
        <f t="shared" si="9"/>
        <v>0</v>
      </c>
    </row>
    <row r="145" spans="1:8" hidden="1" x14ac:dyDescent="0.3">
      <c r="A145" s="241"/>
      <c r="B145" s="244">
        <v>140</v>
      </c>
      <c r="C145" s="95">
        <f>VLOOKUP(B:B,'Start List Kids'!C:F,2,FALSE)</f>
        <v>0</v>
      </c>
      <c r="D145" s="114">
        <f>VLOOKUP(B:B,'Start List Kids'!C:F,4,FALSE)</f>
        <v>0</v>
      </c>
      <c r="E145" s="314"/>
      <c r="F145" s="314"/>
      <c r="G145" s="35">
        <f t="shared" si="8"/>
        <v>0</v>
      </c>
      <c r="H145" s="315">
        <f t="shared" si="9"/>
        <v>0</v>
      </c>
    </row>
    <row r="146" spans="1:8" hidden="1" x14ac:dyDescent="0.3">
      <c r="A146" s="241"/>
      <c r="B146" s="244">
        <v>141</v>
      </c>
      <c r="C146" s="95">
        <f>VLOOKUP(B:B,'Start List Kids'!C:F,2,FALSE)</f>
        <v>0</v>
      </c>
      <c r="D146" s="114">
        <f>VLOOKUP(B:B,'Start List Kids'!C:F,4,FALSE)</f>
        <v>0</v>
      </c>
      <c r="E146" s="314"/>
      <c r="F146" s="314"/>
      <c r="G146" s="37">
        <f t="shared" si="8"/>
        <v>0</v>
      </c>
      <c r="H146" s="315">
        <f t="shared" si="9"/>
        <v>0</v>
      </c>
    </row>
    <row r="147" spans="1:8" hidden="1" x14ac:dyDescent="0.3">
      <c r="A147" s="241"/>
      <c r="B147" s="244">
        <v>142</v>
      </c>
      <c r="C147" s="95">
        <f>VLOOKUP(B:B,'Start List Kids'!C:F,2,FALSE)</f>
        <v>0</v>
      </c>
      <c r="D147" s="114">
        <f>VLOOKUP(B:B,'Start List Kids'!C:F,4,FALSE)</f>
        <v>0</v>
      </c>
      <c r="E147" s="314"/>
      <c r="F147" s="314"/>
      <c r="G147" s="35">
        <f t="shared" si="8"/>
        <v>0</v>
      </c>
      <c r="H147" s="315">
        <f t="shared" si="9"/>
        <v>0</v>
      </c>
    </row>
    <row r="148" spans="1:8" hidden="1" x14ac:dyDescent="0.3">
      <c r="A148" s="241"/>
      <c r="B148" s="244">
        <v>143</v>
      </c>
      <c r="C148" s="95">
        <f>VLOOKUP(B:B,'Start List Kids'!C:F,2,FALSE)</f>
        <v>0</v>
      </c>
      <c r="D148" s="114">
        <f>VLOOKUP(B:B,'Start List Kids'!C:F,4,FALSE)</f>
        <v>0</v>
      </c>
      <c r="E148" s="314"/>
      <c r="F148" s="314"/>
      <c r="G148" s="37">
        <f t="shared" si="8"/>
        <v>0</v>
      </c>
      <c r="H148" s="315">
        <f t="shared" si="9"/>
        <v>0</v>
      </c>
    </row>
    <row r="149" spans="1:8" hidden="1" x14ac:dyDescent="0.3">
      <c r="A149" s="241"/>
      <c r="B149" s="244">
        <v>144</v>
      </c>
      <c r="C149" s="95">
        <f>VLOOKUP(B:B,'Start List Kids'!C:F,2,FALSE)</f>
        <v>0</v>
      </c>
      <c r="D149" s="114">
        <f>VLOOKUP(B:B,'Start List Kids'!C:F,4,FALSE)</f>
        <v>0</v>
      </c>
      <c r="E149" s="314"/>
      <c r="F149" s="314"/>
      <c r="G149" s="35">
        <f t="shared" si="8"/>
        <v>0</v>
      </c>
      <c r="H149" s="315">
        <f t="shared" si="9"/>
        <v>0</v>
      </c>
    </row>
    <row r="150" spans="1:8" hidden="1" x14ac:dyDescent="0.3">
      <c r="A150" s="241"/>
      <c r="B150" s="244">
        <v>145</v>
      </c>
      <c r="C150" s="95">
        <f>VLOOKUP(B:B,'Start List Kids'!C:F,2,FALSE)</f>
        <v>0</v>
      </c>
      <c r="D150" s="114">
        <f>VLOOKUP(B:B,'Start List Kids'!C:F,4,FALSE)</f>
        <v>0</v>
      </c>
      <c r="E150" s="314"/>
      <c r="F150" s="314"/>
      <c r="G150" s="37">
        <f t="shared" si="8"/>
        <v>0</v>
      </c>
      <c r="H150" s="315">
        <f t="shared" si="9"/>
        <v>0</v>
      </c>
    </row>
    <row r="151" spans="1:8" hidden="1" x14ac:dyDescent="0.3">
      <c r="A151" s="241"/>
      <c r="B151" s="244">
        <v>146</v>
      </c>
      <c r="C151" s="95">
        <f>VLOOKUP(B:B,'Start List Kids'!C:F,2,FALSE)</f>
        <v>0</v>
      </c>
      <c r="D151" s="114">
        <f>VLOOKUP(B:B,'Start List Kids'!C:F,4,FALSE)</f>
        <v>0</v>
      </c>
      <c r="E151" s="314"/>
      <c r="F151" s="314"/>
      <c r="G151" s="35">
        <f t="shared" si="8"/>
        <v>0</v>
      </c>
      <c r="H151" s="315">
        <f t="shared" si="9"/>
        <v>0</v>
      </c>
    </row>
    <row r="152" spans="1:8" hidden="1" x14ac:dyDescent="0.3">
      <c r="A152" s="241"/>
      <c r="B152" s="244">
        <v>147</v>
      </c>
      <c r="C152" s="95">
        <f>VLOOKUP(B:B,'Start List Kids'!C:F,2,FALSE)</f>
        <v>0</v>
      </c>
      <c r="D152" s="114">
        <f>VLOOKUP(B:B,'Start List Kids'!C:F,4,FALSE)</f>
        <v>0</v>
      </c>
      <c r="E152" s="314"/>
      <c r="F152" s="314"/>
      <c r="G152" s="37">
        <f t="shared" si="8"/>
        <v>0</v>
      </c>
      <c r="H152" s="315">
        <f t="shared" si="9"/>
        <v>0</v>
      </c>
    </row>
    <row r="153" spans="1:8" hidden="1" x14ac:dyDescent="0.3">
      <c r="A153" s="241"/>
      <c r="B153" s="244">
        <v>148</v>
      </c>
      <c r="C153" s="95">
        <f>VLOOKUP(B:B,'Start List Kids'!C:F,2,FALSE)</f>
        <v>0</v>
      </c>
      <c r="D153" s="114">
        <f>VLOOKUP(B:B,'Start List Kids'!C:F,4,FALSE)</f>
        <v>0</v>
      </c>
      <c r="E153" s="314"/>
      <c r="F153" s="314"/>
      <c r="G153" s="35">
        <f t="shared" si="8"/>
        <v>0</v>
      </c>
      <c r="H153" s="315">
        <f t="shared" si="9"/>
        <v>0</v>
      </c>
    </row>
    <row r="154" spans="1:8" hidden="1" x14ac:dyDescent="0.3">
      <c r="A154" s="241"/>
      <c r="B154" s="244">
        <v>149</v>
      </c>
      <c r="C154" s="95">
        <f>VLOOKUP(B:B,'Start List Kids'!C:F,2,FALSE)</f>
        <v>0</v>
      </c>
      <c r="D154" s="114">
        <f>VLOOKUP(B:B,'Start List Kids'!C:F,4,FALSE)</f>
        <v>0</v>
      </c>
      <c r="E154" s="314"/>
      <c r="F154" s="314"/>
      <c r="G154" s="37">
        <f t="shared" si="8"/>
        <v>0</v>
      </c>
      <c r="H154" s="315">
        <f t="shared" si="9"/>
        <v>0</v>
      </c>
    </row>
  </sheetData>
  <sheetProtection algorithmName="SHA-512" hashValue="95/nDeDcq8f4wIM6Yhgk79QAGaTC7h9h6qDw1X2c+ZeqU3XxigCuSbXQDphXEK1klVVaGovGPUYoi3/mTdA0RQ==" saltValue="43iQ5B7qs9ngK7yw+voKyw==" spinCount="100000" sheet="1" objects="1" scenarios="1"/>
  <autoFilter ref="A4:K4" xr:uid="{955E659E-0781-4830-94F4-027303E9F45B}"/>
  <mergeCells count="10">
    <mergeCell ref="B2:F2"/>
    <mergeCell ref="A4:A5"/>
    <mergeCell ref="G4:G5"/>
    <mergeCell ref="H4:H5"/>
    <mergeCell ref="B4:B5"/>
    <mergeCell ref="C4:C5"/>
    <mergeCell ref="D4:D5"/>
    <mergeCell ref="E4:E5"/>
    <mergeCell ref="F4:F5"/>
    <mergeCell ref="G2:J2"/>
  </mergeCells>
  <conditionalFormatting sqref="C6:D154">
    <cfRule type="expression" dxfId="11" priority="8">
      <formula>$H6="x"</formula>
    </cfRule>
  </conditionalFormatting>
  <conditionalFormatting sqref="E6:E25 E27 E29:E36">
    <cfRule type="expression" dxfId="10" priority="7">
      <formula>$J6="x"</formula>
    </cfRule>
  </conditionalFormatting>
  <conditionalFormatting sqref="E26">
    <cfRule type="expression" dxfId="9" priority="1">
      <formula>$I26="x"</formula>
    </cfRule>
  </conditionalFormatting>
  <conditionalFormatting sqref="E28">
    <cfRule type="expression" dxfId="8" priority="4">
      <formula>#REF!="x"</formula>
    </cfRule>
  </conditionalFormatting>
  <conditionalFormatting sqref="F21">
    <cfRule type="expression" dxfId="7" priority="12">
      <formula>$I22="x"</formula>
    </cfRule>
  </conditionalFormatting>
  <conditionalFormatting sqref="F22">
    <cfRule type="expression" dxfId="6" priority="2">
      <formula>$J22="x"</formula>
    </cfRule>
  </conditionalFormatting>
  <conditionalFormatting sqref="F36">
    <cfRule type="expression" dxfId="5" priority="3">
      <formula>$J36="x"</formula>
    </cfRule>
  </conditionalFormatting>
  <conditionalFormatting sqref="F6:H12 F14:F20 G14:H27 F23:F27 F29:H32 F34:F35 G34:G152 H34:H154 E37:F152 E153:G154">
    <cfRule type="expression" dxfId="4" priority="11">
      <formula>$I6="x"</formula>
    </cfRule>
  </conditionalFormatting>
  <conditionalFormatting sqref="F13:H13">
    <cfRule type="expression" dxfId="3" priority="33">
      <formula>$G2="x"</formula>
    </cfRule>
  </conditionalFormatting>
  <conditionalFormatting sqref="F28:H28">
    <cfRule type="expression" dxfId="2" priority="35">
      <formula>$I33="x"</formula>
    </cfRule>
  </conditionalFormatting>
  <conditionalFormatting sqref="F33:H33">
    <cfRule type="expression" dxfId="1" priority="36">
      <formula>#REF!="x"</formula>
    </cfRule>
  </conditionalFormatting>
  <conditionalFormatting sqref="G2">
    <cfRule type="expression" dxfId="0" priority="6">
      <formula>$J13="x"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F98D-C17C-4903-A142-8B2EF9BD8D85}">
  <sheetPr codeName="Sheet3">
    <tabColor rgb="FF7030A0"/>
  </sheetPr>
  <dimension ref="B1:AP172"/>
  <sheetViews>
    <sheetView zoomScale="70" zoomScaleNormal="70" workbookViewId="0">
      <pane ySplit="4" topLeftCell="A5" activePane="bottomLeft" state="frozen"/>
      <selection pane="bottomLeft" activeCell="P5" sqref="P5"/>
    </sheetView>
  </sheetViews>
  <sheetFormatPr baseColWidth="10" defaultColWidth="8.7265625" defaultRowHeight="14" x14ac:dyDescent="0.3"/>
  <cols>
    <col min="1" max="1" width="8.7265625" style="2"/>
    <col min="2" max="2" width="17.81640625" style="2" customWidth="1"/>
    <col min="3" max="3" width="8.7265625" style="2"/>
    <col min="4" max="5" width="10.7265625" style="26" customWidth="1"/>
    <col min="6" max="19" width="8.7265625" style="26"/>
    <col min="20" max="20" width="9.7265625" style="319" customWidth="1"/>
    <col min="21" max="21" width="9.7265625" style="26" customWidth="1"/>
    <col min="22" max="23" width="8.7265625" style="26"/>
    <col min="24" max="25" width="8.7265625" style="2"/>
    <col min="26" max="26" width="15" style="2" customWidth="1"/>
    <col min="27" max="27" width="13.26953125" style="2" customWidth="1"/>
    <col min="28" max="28" width="8.7265625" style="2"/>
    <col min="29" max="29" width="11.81640625" style="2" customWidth="1"/>
    <col min="30" max="33" width="9.7265625" style="2" customWidth="1"/>
    <col min="34" max="34" width="8.7265625" style="2"/>
    <col min="35" max="35" width="27.54296875" style="2" customWidth="1"/>
    <col min="36" max="36" width="12.7265625" style="2" customWidth="1"/>
    <col min="37" max="37" width="66" style="2" customWidth="1"/>
    <col min="38" max="38" width="8.7265625" style="2"/>
    <col min="39" max="39" width="12.26953125" style="468" customWidth="1"/>
    <col min="40" max="41" width="12.7265625" style="468" customWidth="1"/>
    <col min="42" max="42" width="8.7265625" style="468"/>
    <col min="43" max="16384" width="8.7265625" style="2"/>
  </cols>
  <sheetData>
    <row r="1" spans="2:42" ht="22.5" x14ac:dyDescent="0.3">
      <c r="D1" s="318" t="s">
        <v>197</v>
      </c>
    </row>
    <row r="2" spans="2:42" ht="12" customHeight="1" thickBot="1" x14ac:dyDescent="0.35">
      <c r="D2" s="318"/>
    </row>
    <row r="3" spans="2:42" s="316" customFormat="1" ht="18.5" thickBot="1" x14ac:dyDescent="0.45">
      <c r="D3" s="736" t="s">
        <v>13</v>
      </c>
      <c r="E3" s="737"/>
      <c r="F3" s="731" t="s">
        <v>14</v>
      </c>
      <c r="G3" s="738"/>
      <c r="H3" s="731" t="s">
        <v>15</v>
      </c>
      <c r="I3" s="732"/>
      <c r="J3" s="731" t="s">
        <v>16</v>
      </c>
      <c r="K3" s="732"/>
      <c r="L3" s="739" t="s">
        <v>17</v>
      </c>
      <c r="M3" s="740"/>
      <c r="N3" s="731" t="s">
        <v>18</v>
      </c>
      <c r="O3" s="732"/>
      <c r="P3" s="739" t="s">
        <v>19</v>
      </c>
      <c r="Q3" s="737"/>
      <c r="R3" s="739" t="s">
        <v>20</v>
      </c>
      <c r="S3" s="740"/>
      <c r="T3" s="743" t="s">
        <v>21</v>
      </c>
      <c r="U3" s="744"/>
      <c r="V3" s="731" t="s">
        <v>11</v>
      </c>
      <c r="W3" s="732"/>
      <c r="Z3" s="741" t="s">
        <v>155</v>
      </c>
      <c r="AA3" s="742"/>
      <c r="AC3" s="733" t="s">
        <v>247</v>
      </c>
      <c r="AD3" s="734"/>
      <c r="AE3" s="734"/>
      <c r="AF3" s="734"/>
      <c r="AG3" s="735"/>
      <c r="AI3" s="316" t="s">
        <v>162</v>
      </c>
      <c r="AJ3" s="316" t="s">
        <v>165</v>
      </c>
      <c r="AK3" s="316" t="s">
        <v>169</v>
      </c>
      <c r="AM3" s="469" t="s">
        <v>172</v>
      </c>
      <c r="AN3" s="469" t="s">
        <v>188</v>
      </c>
      <c r="AO3" s="469" t="s">
        <v>190</v>
      </c>
      <c r="AP3" s="469" t="s">
        <v>189</v>
      </c>
    </row>
    <row r="4" spans="2:42" ht="18.5" thickBot="1" x14ac:dyDescent="0.45">
      <c r="D4" s="82" t="s">
        <v>22</v>
      </c>
      <c r="E4" s="90" t="s">
        <v>23</v>
      </c>
      <c r="F4" s="82" t="s">
        <v>24</v>
      </c>
      <c r="G4" s="94" t="s">
        <v>23</v>
      </c>
      <c r="H4" s="82" t="s">
        <v>22</v>
      </c>
      <c r="I4" s="90" t="s">
        <v>23</v>
      </c>
      <c r="J4" s="82" t="s">
        <v>22</v>
      </c>
      <c r="K4" s="90" t="s">
        <v>23</v>
      </c>
      <c r="L4" s="92" t="s">
        <v>25</v>
      </c>
      <c r="M4" s="94" t="s">
        <v>23</v>
      </c>
      <c r="N4" s="82" t="s">
        <v>26</v>
      </c>
      <c r="O4" s="90" t="s">
        <v>23</v>
      </c>
      <c r="P4" s="92" t="s">
        <v>26</v>
      </c>
      <c r="Q4" s="90" t="s">
        <v>23</v>
      </c>
      <c r="R4" s="311" t="s">
        <v>26</v>
      </c>
      <c r="S4" s="472" t="s">
        <v>23</v>
      </c>
      <c r="T4" s="320" t="s">
        <v>27</v>
      </c>
      <c r="U4" s="90" t="s">
        <v>23</v>
      </c>
      <c r="V4" s="322" t="s">
        <v>27</v>
      </c>
      <c r="W4" s="90" t="s">
        <v>23</v>
      </c>
      <c r="Z4" s="480" t="s">
        <v>151</v>
      </c>
      <c r="AA4" s="481" t="s">
        <v>152</v>
      </c>
      <c r="AC4" s="491" t="s">
        <v>248</v>
      </c>
      <c r="AD4" s="492" t="s">
        <v>52</v>
      </c>
      <c r="AE4" s="492" t="s">
        <v>53</v>
      </c>
      <c r="AF4" s="492" t="s">
        <v>54</v>
      </c>
      <c r="AG4" s="493" t="s">
        <v>252</v>
      </c>
      <c r="AI4" s="2" t="s">
        <v>182</v>
      </c>
      <c r="AM4" s="468" t="s">
        <v>243</v>
      </c>
      <c r="AN4" s="470">
        <v>45993</v>
      </c>
      <c r="AO4" s="470" t="s">
        <v>191</v>
      </c>
      <c r="AP4" s="468" t="s">
        <v>192</v>
      </c>
    </row>
    <row r="5" spans="2:42" x14ac:dyDescent="0.3">
      <c r="D5" s="82">
        <v>35</v>
      </c>
      <c r="E5" s="90">
        <v>10</v>
      </c>
      <c r="F5" s="483">
        <v>0</v>
      </c>
      <c r="G5" s="484">
        <v>6</v>
      </c>
      <c r="H5" s="82">
        <v>40</v>
      </c>
      <c r="I5" s="90">
        <v>7</v>
      </c>
      <c r="J5" s="82">
        <v>30</v>
      </c>
      <c r="K5" s="90">
        <v>7</v>
      </c>
      <c r="L5" s="485">
        <v>6</v>
      </c>
      <c r="M5" s="486">
        <v>10</v>
      </c>
      <c r="N5" s="82">
        <v>-25</v>
      </c>
      <c r="O5" s="90">
        <v>10</v>
      </c>
      <c r="P5" s="92">
        <v>14</v>
      </c>
      <c r="Q5" s="94">
        <v>10</v>
      </c>
      <c r="R5" s="473">
        <v>0</v>
      </c>
      <c r="S5" s="80">
        <v>10</v>
      </c>
      <c r="T5" s="320">
        <v>1.4</v>
      </c>
      <c r="U5" s="90">
        <v>10</v>
      </c>
      <c r="V5" s="82">
        <v>1.99999999999999</v>
      </c>
      <c r="W5" s="90">
        <v>10</v>
      </c>
      <c r="Z5" s="323" t="s">
        <v>6</v>
      </c>
      <c r="AA5" s="324">
        <v>1.1000000000000001</v>
      </c>
      <c r="AC5" s="488" t="s">
        <v>249</v>
      </c>
      <c r="AD5" s="496">
        <v>1</v>
      </c>
      <c r="AE5" s="496">
        <v>1</v>
      </c>
      <c r="AF5" s="496">
        <v>1.7</v>
      </c>
      <c r="AG5" s="494">
        <v>1.7</v>
      </c>
      <c r="AI5" s="2" t="s">
        <v>178</v>
      </c>
      <c r="AJ5" s="2" t="s">
        <v>166</v>
      </c>
      <c r="AK5" s="2" t="s">
        <v>170</v>
      </c>
      <c r="AP5" s="468" t="s">
        <v>193</v>
      </c>
    </row>
    <row r="6" spans="2:42" x14ac:dyDescent="0.3">
      <c r="D6" s="82">
        <v>34</v>
      </c>
      <c r="E6" s="90">
        <v>10</v>
      </c>
      <c r="F6" s="82">
        <v>1</v>
      </c>
      <c r="G6" s="90">
        <v>4</v>
      </c>
      <c r="H6" s="82">
        <v>39</v>
      </c>
      <c r="I6" s="90">
        <v>7</v>
      </c>
      <c r="J6" s="82">
        <v>29</v>
      </c>
      <c r="K6" s="90">
        <v>7</v>
      </c>
      <c r="L6" s="92">
        <v>5</v>
      </c>
      <c r="M6" s="94">
        <v>9</v>
      </c>
      <c r="N6" s="82">
        <v>-24</v>
      </c>
      <c r="O6" s="90">
        <v>10</v>
      </c>
      <c r="P6" s="92">
        <v>13</v>
      </c>
      <c r="Q6" s="94">
        <v>10</v>
      </c>
      <c r="R6" s="82">
        <v>0.5</v>
      </c>
      <c r="S6" s="90">
        <v>10</v>
      </c>
      <c r="T6" s="320">
        <v>1.41</v>
      </c>
      <c r="U6" s="90">
        <v>10</v>
      </c>
      <c r="V6" s="82">
        <v>2.00999999999999</v>
      </c>
      <c r="W6" s="90">
        <v>10</v>
      </c>
      <c r="Z6" s="317" t="s">
        <v>153</v>
      </c>
      <c r="AA6" s="34">
        <v>1.1000000000000001</v>
      </c>
      <c r="AC6" s="489" t="s">
        <v>250</v>
      </c>
      <c r="AD6" s="496"/>
      <c r="AE6" s="496"/>
      <c r="AF6" s="496"/>
      <c r="AG6" s="494">
        <v>1.1000000000000001</v>
      </c>
      <c r="AI6" s="2" t="s">
        <v>179</v>
      </c>
      <c r="AJ6" s="2" t="s">
        <v>177</v>
      </c>
      <c r="AK6" s="2" t="s">
        <v>171</v>
      </c>
      <c r="AP6" s="468" t="s">
        <v>194</v>
      </c>
    </row>
    <row r="7" spans="2:42" ht="14.5" thickBot="1" x14ac:dyDescent="0.35">
      <c r="D7" s="82">
        <v>33</v>
      </c>
      <c r="E7" s="90">
        <v>10</v>
      </c>
      <c r="F7" s="82">
        <v>2</v>
      </c>
      <c r="G7" s="90">
        <v>3</v>
      </c>
      <c r="H7" s="82">
        <v>38</v>
      </c>
      <c r="I7" s="90">
        <v>7</v>
      </c>
      <c r="J7" s="82">
        <v>28</v>
      </c>
      <c r="K7" s="90">
        <v>7</v>
      </c>
      <c r="L7" s="92">
        <v>4</v>
      </c>
      <c r="M7" s="94">
        <v>8</v>
      </c>
      <c r="N7" s="82">
        <v>-23</v>
      </c>
      <c r="O7" s="90">
        <v>10</v>
      </c>
      <c r="P7" s="92">
        <v>12</v>
      </c>
      <c r="Q7" s="94">
        <v>10</v>
      </c>
      <c r="R7" s="82">
        <v>1</v>
      </c>
      <c r="S7" s="90">
        <v>10</v>
      </c>
      <c r="T7" s="320">
        <v>1.42</v>
      </c>
      <c r="U7" s="90">
        <v>10</v>
      </c>
      <c r="V7" s="82">
        <v>2.0199999999999898</v>
      </c>
      <c r="W7" s="90">
        <v>10</v>
      </c>
      <c r="Z7" s="317" t="s">
        <v>5</v>
      </c>
      <c r="AA7" s="34">
        <v>1.1000000000000001</v>
      </c>
      <c r="AC7" s="490" t="s">
        <v>251</v>
      </c>
      <c r="AD7" s="497"/>
      <c r="AE7" s="497"/>
      <c r="AF7" s="497"/>
      <c r="AG7" s="495">
        <v>1.1000000000000001</v>
      </c>
      <c r="AI7" s="2" t="s">
        <v>180</v>
      </c>
      <c r="AJ7" s="2" t="s">
        <v>167</v>
      </c>
      <c r="AK7" s="2" t="s">
        <v>171</v>
      </c>
      <c r="AP7" s="468" t="s">
        <v>195</v>
      </c>
    </row>
    <row r="8" spans="2:42" x14ac:dyDescent="0.3">
      <c r="D8" s="82">
        <v>32</v>
      </c>
      <c r="E8" s="90">
        <v>10</v>
      </c>
      <c r="F8" s="82">
        <v>3</v>
      </c>
      <c r="G8" s="90">
        <v>2</v>
      </c>
      <c r="H8" s="82">
        <v>37</v>
      </c>
      <c r="I8" s="90">
        <v>7</v>
      </c>
      <c r="J8" s="82">
        <v>27</v>
      </c>
      <c r="K8" s="90">
        <v>7</v>
      </c>
      <c r="L8" s="92">
        <v>3</v>
      </c>
      <c r="M8" s="94">
        <v>7</v>
      </c>
      <c r="N8" s="82">
        <v>-22</v>
      </c>
      <c r="O8" s="90">
        <v>10</v>
      </c>
      <c r="P8" s="92">
        <v>11</v>
      </c>
      <c r="Q8" s="94">
        <v>10</v>
      </c>
      <c r="R8" s="82">
        <v>1.5</v>
      </c>
      <c r="S8" s="90">
        <v>10</v>
      </c>
      <c r="T8" s="320">
        <v>1.43</v>
      </c>
      <c r="U8" s="90">
        <v>10</v>
      </c>
      <c r="V8" s="82">
        <v>2.02999999999999</v>
      </c>
      <c r="W8" s="90">
        <v>10</v>
      </c>
      <c r="Z8" s="317" t="s">
        <v>8</v>
      </c>
      <c r="AA8" s="34">
        <v>1.1000000000000001</v>
      </c>
      <c r="AI8" s="2" t="s">
        <v>181</v>
      </c>
      <c r="AJ8" s="2" t="s">
        <v>168</v>
      </c>
      <c r="AK8" s="2" t="s">
        <v>183</v>
      </c>
      <c r="AP8" s="468" t="s">
        <v>196</v>
      </c>
    </row>
    <row r="9" spans="2:42" x14ac:dyDescent="0.3">
      <c r="B9" s="181" t="s">
        <v>29</v>
      </c>
      <c r="D9" s="82">
        <v>31</v>
      </c>
      <c r="E9" s="90">
        <v>10</v>
      </c>
      <c r="F9" s="82">
        <v>4</v>
      </c>
      <c r="G9" s="90">
        <v>1</v>
      </c>
      <c r="H9" s="82">
        <v>36</v>
      </c>
      <c r="I9" s="90">
        <v>7</v>
      </c>
      <c r="J9" s="82">
        <v>26</v>
      </c>
      <c r="K9" s="90">
        <v>7</v>
      </c>
      <c r="L9" s="92">
        <v>2</v>
      </c>
      <c r="M9" s="94">
        <v>6</v>
      </c>
      <c r="N9" s="82">
        <v>-21</v>
      </c>
      <c r="O9" s="90">
        <v>10</v>
      </c>
      <c r="P9" s="92">
        <v>10</v>
      </c>
      <c r="Q9" s="94">
        <v>10</v>
      </c>
      <c r="R9" s="483">
        <v>2</v>
      </c>
      <c r="S9" s="484">
        <v>10</v>
      </c>
      <c r="T9" s="320">
        <v>1.44</v>
      </c>
      <c r="U9" s="90">
        <v>10</v>
      </c>
      <c r="V9" s="82">
        <v>2.0399999999999898</v>
      </c>
      <c r="W9" s="90">
        <v>10</v>
      </c>
      <c r="Z9" s="317" t="s">
        <v>7</v>
      </c>
      <c r="AA9" s="34">
        <v>1.1000000000000001</v>
      </c>
      <c r="AP9" s="468" t="s">
        <v>242</v>
      </c>
    </row>
    <row r="10" spans="2:42" ht="14.5" thickBot="1" x14ac:dyDescent="0.35">
      <c r="B10" s="471" t="s">
        <v>163</v>
      </c>
      <c r="D10" s="82">
        <v>30</v>
      </c>
      <c r="E10" s="90">
        <v>10</v>
      </c>
      <c r="F10" s="96">
        <v>5</v>
      </c>
      <c r="G10" s="207">
        <v>0</v>
      </c>
      <c r="H10" s="82">
        <v>35</v>
      </c>
      <c r="I10" s="90">
        <v>7</v>
      </c>
      <c r="J10" s="82">
        <v>25</v>
      </c>
      <c r="K10" s="90">
        <v>7</v>
      </c>
      <c r="L10" s="92">
        <v>1</v>
      </c>
      <c r="M10" s="94">
        <v>5</v>
      </c>
      <c r="N10" s="82">
        <v>-20</v>
      </c>
      <c r="O10" s="90">
        <v>10</v>
      </c>
      <c r="P10" s="92">
        <v>9.5</v>
      </c>
      <c r="Q10" s="94">
        <v>10</v>
      </c>
      <c r="R10" s="82">
        <v>2.5</v>
      </c>
      <c r="S10" s="90">
        <v>9.5</v>
      </c>
      <c r="T10" s="320">
        <v>1.45</v>
      </c>
      <c r="U10" s="90">
        <v>10</v>
      </c>
      <c r="V10" s="82">
        <v>2.0499999999999901</v>
      </c>
      <c r="W10" s="90">
        <v>10</v>
      </c>
      <c r="Z10" s="317" t="s">
        <v>4</v>
      </c>
      <c r="AA10" s="34">
        <v>1.1000000000000001</v>
      </c>
      <c r="AP10" s="468" t="s">
        <v>244</v>
      </c>
    </row>
    <row r="11" spans="2:42" ht="14.5" thickBot="1" x14ac:dyDescent="0.35">
      <c r="B11" s="182" t="s">
        <v>164</v>
      </c>
      <c r="D11" s="82">
        <v>29</v>
      </c>
      <c r="E11" s="90">
        <v>10</v>
      </c>
      <c r="H11" s="82">
        <v>34</v>
      </c>
      <c r="I11" s="90">
        <v>7</v>
      </c>
      <c r="J11" s="82">
        <v>24</v>
      </c>
      <c r="K11" s="90">
        <v>7</v>
      </c>
      <c r="L11" s="92">
        <v>0</v>
      </c>
      <c r="M11" s="94">
        <v>4</v>
      </c>
      <c r="N11" s="82">
        <v>-19</v>
      </c>
      <c r="O11" s="90">
        <v>10</v>
      </c>
      <c r="P11" s="92">
        <v>9</v>
      </c>
      <c r="Q11" s="94">
        <v>10</v>
      </c>
      <c r="R11" s="82">
        <v>3</v>
      </c>
      <c r="S11" s="90">
        <v>9</v>
      </c>
      <c r="T11" s="320">
        <v>1.46</v>
      </c>
      <c r="U11" s="90">
        <v>10</v>
      </c>
      <c r="V11" s="82">
        <v>2.0599999999999898</v>
      </c>
      <c r="W11" s="90">
        <v>10</v>
      </c>
      <c r="Z11" s="36" t="s">
        <v>154</v>
      </c>
      <c r="AA11" s="325">
        <v>1.1000000000000001</v>
      </c>
      <c r="AP11" s="468" t="s">
        <v>245</v>
      </c>
    </row>
    <row r="12" spans="2:42" ht="14.5" thickBot="1" x14ac:dyDescent="0.35">
      <c r="B12" s="482" t="s">
        <v>246</v>
      </c>
      <c r="D12" s="82">
        <v>28</v>
      </c>
      <c r="E12" s="90">
        <v>10</v>
      </c>
      <c r="H12" s="82">
        <v>33</v>
      </c>
      <c r="I12" s="90">
        <v>7</v>
      </c>
      <c r="J12" s="82">
        <v>23</v>
      </c>
      <c r="K12" s="90">
        <v>7</v>
      </c>
      <c r="L12" s="98" t="s">
        <v>28</v>
      </c>
      <c r="M12" s="97">
        <v>2</v>
      </c>
      <c r="N12" s="82">
        <v>-18</v>
      </c>
      <c r="O12" s="90">
        <v>10</v>
      </c>
      <c r="P12" s="92">
        <v>8.5</v>
      </c>
      <c r="Q12" s="94">
        <v>10</v>
      </c>
      <c r="R12" s="82">
        <v>3.5</v>
      </c>
      <c r="S12" s="90">
        <v>8.5</v>
      </c>
      <c r="T12" s="320">
        <v>1.47</v>
      </c>
      <c r="U12" s="90">
        <v>10</v>
      </c>
      <c r="V12" s="82">
        <v>2.0699999999999901</v>
      </c>
      <c r="W12" s="90">
        <v>10</v>
      </c>
      <c r="AP12" s="468" t="s">
        <v>253</v>
      </c>
    </row>
    <row r="13" spans="2:42" x14ac:dyDescent="0.3">
      <c r="D13" s="82">
        <v>27</v>
      </c>
      <c r="E13" s="90">
        <v>10</v>
      </c>
      <c r="H13" s="82">
        <v>32</v>
      </c>
      <c r="I13" s="90">
        <v>7</v>
      </c>
      <c r="J13" s="82">
        <v>22</v>
      </c>
      <c r="K13" s="90">
        <v>7</v>
      </c>
      <c r="N13" s="82">
        <v>-17</v>
      </c>
      <c r="O13" s="90">
        <v>10</v>
      </c>
      <c r="P13" s="92">
        <v>8</v>
      </c>
      <c r="Q13" s="94">
        <v>10</v>
      </c>
      <c r="R13" s="82">
        <v>4</v>
      </c>
      <c r="S13" s="90">
        <v>8</v>
      </c>
      <c r="T13" s="320">
        <v>1.48</v>
      </c>
      <c r="U13" s="90">
        <v>10</v>
      </c>
      <c r="V13" s="82">
        <v>2.0799999999999899</v>
      </c>
      <c r="W13" s="90">
        <v>10</v>
      </c>
    </row>
    <row r="14" spans="2:42" x14ac:dyDescent="0.3">
      <c r="D14" s="82">
        <v>26</v>
      </c>
      <c r="E14" s="90">
        <v>10</v>
      </c>
      <c r="H14" s="82">
        <v>31</v>
      </c>
      <c r="I14" s="90">
        <v>7</v>
      </c>
      <c r="J14" s="82">
        <v>21</v>
      </c>
      <c r="K14" s="90">
        <v>7</v>
      </c>
      <c r="N14" s="483">
        <v>-16</v>
      </c>
      <c r="O14" s="484">
        <v>10</v>
      </c>
      <c r="P14" s="92">
        <v>7.5</v>
      </c>
      <c r="Q14" s="94">
        <v>10</v>
      </c>
      <c r="R14" s="82">
        <v>4.5</v>
      </c>
      <c r="S14" s="90">
        <v>7.5</v>
      </c>
      <c r="T14" s="320">
        <v>1.49</v>
      </c>
      <c r="U14" s="90">
        <v>10</v>
      </c>
      <c r="V14" s="82">
        <v>2.09</v>
      </c>
      <c r="W14" s="90">
        <v>10</v>
      </c>
    </row>
    <row r="15" spans="2:42" x14ac:dyDescent="0.3">
      <c r="D15" s="82">
        <v>25</v>
      </c>
      <c r="E15" s="90">
        <v>10</v>
      </c>
      <c r="H15" s="82">
        <v>30</v>
      </c>
      <c r="I15" s="90">
        <v>7</v>
      </c>
      <c r="J15" s="82">
        <v>20</v>
      </c>
      <c r="K15" s="90">
        <v>7</v>
      </c>
      <c r="N15" s="82">
        <v>-15</v>
      </c>
      <c r="O15" s="90">
        <v>9.5</v>
      </c>
      <c r="P15" s="92">
        <v>7</v>
      </c>
      <c r="Q15" s="94">
        <v>10</v>
      </c>
      <c r="R15" s="82">
        <v>5</v>
      </c>
      <c r="S15" s="90">
        <v>7</v>
      </c>
      <c r="T15" s="320">
        <v>1.5</v>
      </c>
      <c r="U15" s="90">
        <v>10</v>
      </c>
      <c r="V15" s="82">
        <v>2.1</v>
      </c>
      <c r="W15" s="90">
        <v>10</v>
      </c>
    </row>
    <row r="16" spans="2:42" x14ac:dyDescent="0.3">
      <c r="D16" s="82">
        <v>24</v>
      </c>
      <c r="E16" s="90">
        <v>10</v>
      </c>
      <c r="H16" s="82">
        <v>29</v>
      </c>
      <c r="I16" s="90">
        <v>7</v>
      </c>
      <c r="J16" s="82">
        <v>19</v>
      </c>
      <c r="K16" s="90">
        <v>7</v>
      </c>
      <c r="N16" s="82">
        <v>-14</v>
      </c>
      <c r="O16" s="90">
        <v>9.5</v>
      </c>
      <c r="P16" s="92">
        <v>6.5</v>
      </c>
      <c r="Q16" s="94">
        <v>10</v>
      </c>
      <c r="R16" s="82">
        <v>5.5</v>
      </c>
      <c r="S16" s="90">
        <v>6.5</v>
      </c>
      <c r="T16" s="320">
        <v>1.51</v>
      </c>
      <c r="U16" s="90">
        <v>10</v>
      </c>
      <c r="V16" s="82">
        <v>2.11</v>
      </c>
      <c r="W16" s="90">
        <v>10</v>
      </c>
    </row>
    <row r="17" spans="4:23" x14ac:dyDescent="0.3">
      <c r="D17" s="82">
        <v>23</v>
      </c>
      <c r="E17" s="90">
        <v>10</v>
      </c>
      <c r="H17" s="82">
        <v>28</v>
      </c>
      <c r="I17" s="90">
        <v>7</v>
      </c>
      <c r="J17" s="82">
        <v>18</v>
      </c>
      <c r="K17" s="90">
        <v>7</v>
      </c>
      <c r="N17" s="82">
        <v>-13</v>
      </c>
      <c r="O17" s="90">
        <v>9</v>
      </c>
      <c r="P17" s="92">
        <v>6</v>
      </c>
      <c r="Q17" s="94">
        <v>10</v>
      </c>
      <c r="R17" s="82">
        <v>6</v>
      </c>
      <c r="S17" s="90">
        <v>6</v>
      </c>
      <c r="T17" s="320">
        <v>1.52</v>
      </c>
      <c r="U17" s="90">
        <v>10</v>
      </c>
      <c r="V17" s="82">
        <v>2.12</v>
      </c>
      <c r="W17" s="90">
        <v>10</v>
      </c>
    </row>
    <row r="18" spans="4:23" x14ac:dyDescent="0.3">
      <c r="D18" s="82">
        <v>22</v>
      </c>
      <c r="E18" s="90">
        <v>10</v>
      </c>
      <c r="H18" s="82">
        <v>27</v>
      </c>
      <c r="I18" s="90">
        <v>7</v>
      </c>
      <c r="J18" s="82">
        <v>17</v>
      </c>
      <c r="K18" s="90">
        <v>7</v>
      </c>
      <c r="N18" s="82">
        <v>-12</v>
      </c>
      <c r="O18" s="90">
        <v>9</v>
      </c>
      <c r="P18" s="485">
        <v>5.5</v>
      </c>
      <c r="Q18" s="486">
        <v>10</v>
      </c>
      <c r="R18" s="82">
        <v>6.5</v>
      </c>
      <c r="S18" s="90">
        <v>5.5</v>
      </c>
      <c r="T18" s="320">
        <v>1.53</v>
      </c>
      <c r="U18" s="90">
        <v>10</v>
      </c>
      <c r="V18" s="82">
        <v>2.13</v>
      </c>
      <c r="W18" s="90">
        <v>10</v>
      </c>
    </row>
    <row r="19" spans="4:23" x14ac:dyDescent="0.3">
      <c r="D19" s="82">
        <v>21</v>
      </c>
      <c r="E19" s="90">
        <v>10</v>
      </c>
      <c r="H19" s="82">
        <v>26</v>
      </c>
      <c r="I19" s="90">
        <v>7</v>
      </c>
      <c r="J19" s="82">
        <v>16</v>
      </c>
      <c r="K19" s="90">
        <v>7</v>
      </c>
      <c r="N19" s="82">
        <v>-11</v>
      </c>
      <c r="O19" s="90">
        <v>8.5</v>
      </c>
      <c r="P19" s="92">
        <v>5</v>
      </c>
      <c r="Q19" s="94">
        <v>9.5</v>
      </c>
      <c r="R19" s="82">
        <v>7</v>
      </c>
      <c r="S19" s="90">
        <v>5</v>
      </c>
      <c r="T19" s="320">
        <v>1.54</v>
      </c>
      <c r="U19" s="90">
        <v>10</v>
      </c>
      <c r="V19" s="82">
        <v>2.14</v>
      </c>
      <c r="W19" s="90">
        <v>10</v>
      </c>
    </row>
    <row r="20" spans="4:23" x14ac:dyDescent="0.3">
      <c r="D20" s="82">
        <v>20</v>
      </c>
      <c r="E20" s="90">
        <v>10</v>
      </c>
      <c r="H20" s="82">
        <v>25</v>
      </c>
      <c r="I20" s="90">
        <v>7</v>
      </c>
      <c r="J20" s="82">
        <v>15</v>
      </c>
      <c r="K20" s="90">
        <v>7</v>
      </c>
      <c r="N20" s="82">
        <v>-10</v>
      </c>
      <c r="O20" s="90">
        <v>8.5</v>
      </c>
      <c r="P20" s="92">
        <v>4.5</v>
      </c>
      <c r="Q20" s="94">
        <v>9</v>
      </c>
      <c r="R20" s="82">
        <v>7.5</v>
      </c>
      <c r="S20" s="90">
        <v>4.5</v>
      </c>
      <c r="T20" s="320">
        <v>1.55</v>
      </c>
      <c r="U20" s="90">
        <v>10</v>
      </c>
      <c r="V20" s="82">
        <v>2.15</v>
      </c>
      <c r="W20" s="90">
        <v>10</v>
      </c>
    </row>
    <row r="21" spans="4:23" x14ac:dyDescent="0.3">
      <c r="D21" s="82">
        <v>19</v>
      </c>
      <c r="E21" s="90">
        <v>10</v>
      </c>
      <c r="H21" s="82">
        <v>24</v>
      </c>
      <c r="I21" s="90">
        <v>7</v>
      </c>
      <c r="J21" s="82">
        <v>14</v>
      </c>
      <c r="K21" s="90">
        <v>7</v>
      </c>
      <c r="N21" s="82">
        <v>-9</v>
      </c>
      <c r="O21" s="90">
        <v>8</v>
      </c>
      <c r="P21" s="92">
        <v>4</v>
      </c>
      <c r="Q21" s="94">
        <v>8.5</v>
      </c>
      <c r="R21" s="82">
        <v>8</v>
      </c>
      <c r="S21" s="90">
        <v>4</v>
      </c>
      <c r="T21" s="320">
        <v>1.56</v>
      </c>
      <c r="U21" s="90">
        <v>10</v>
      </c>
      <c r="V21" s="82">
        <v>2.16</v>
      </c>
      <c r="W21" s="90">
        <v>10</v>
      </c>
    </row>
    <row r="22" spans="4:23" x14ac:dyDescent="0.3">
      <c r="D22" s="82">
        <v>18</v>
      </c>
      <c r="E22" s="90">
        <v>10</v>
      </c>
      <c r="H22" s="82">
        <v>23</v>
      </c>
      <c r="I22" s="90">
        <v>7</v>
      </c>
      <c r="J22" s="82">
        <v>13</v>
      </c>
      <c r="K22" s="90">
        <v>7</v>
      </c>
      <c r="N22" s="82">
        <v>-8</v>
      </c>
      <c r="O22" s="90">
        <v>8</v>
      </c>
      <c r="P22" s="92">
        <v>3.5</v>
      </c>
      <c r="Q22" s="94">
        <v>8</v>
      </c>
      <c r="R22" s="82">
        <v>8.5</v>
      </c>
      <c r="S22" s="90">
        <v>3.5</v>
      </c>
      <c r="T22" s="320">
        <v>1.57</v>
      </c>
      <c r="U22" s="90">
        <v>10</v>
      </c>
      <c r="V22" s="82">
        <v>2.17</v>
      </c>
      <c r="W22" s="90">
        <v>10</v>
      </c>
    </row>
    <row r="23" spans="4:23" x14ac:dyDescent="0.3">
      <c r="D23" s="82">
        <v>17</v>
      </c>
      <c r="E23" s="90">
        <v>10</v>
      </c>
      <c r="H23" s="82">
        <v>22</v>
      </c>
      <c r="I23" s="90">
        <v>7</v>
      </c>
      <c r="J23" s="82">
        <v>12</v>
      </c>
      <c r="K23" s="90">
        <v>7</v>
      </c>
      <c r="N23" s="82">
        <v>-7</v>
      </c>
      <c r="O23" s="90">
        <v>7.5</v>
      </c>
      <c r="P23" s="92">
        <v>3</v>
      </c>
      <c r="Q23" s="94">
        <v>7.5</v>
      </c>
      <c r="R23" s="82">
        <v>9</v>
      </c>
      <c r="S23" s="90">
        <v>3</v>
      </c>
      <c r="T23" s="320">
        <v>1.58</v>
      </c>
      <c r="U23" s="90">
        <v>10</v>
      </c>
      <c r="V23" s="82">
        <v>2.1800000000000002</v>
      </c>
      <c r="W23" s="90">
        <v>10</v>
      </c>
    </row>
    <row r="24" spans="4:23" x14ac:dyDescent="0.3">
      <c r="D24" s="82">
        <v>16</v>
      </c>
      <c r="E24" s="90">
        <v>10</v>
      </c>
      <c r="H24" s="82">
        <v>21</v>
      </c>
      <c r="I24" s="90">
        <v>7</v>
      </c>
      <c r="J24" s="82">
        <v>11</v>
      </c>
      <c r="K24" s="90">
        <v>7</v>
      </c>
      <c r="N24" s="82">
        <v>-6</v>
      </c>
      <c r="O24" s="90">
        <v>7.5</v>
      </c>
      <c r="P24" s="92">
        <v>2.5</v>
      </c>
      <c r="Q24" s="94">
        <v>7</v>
      </c>
      <c r="R24" s="82">
        <v>9.5</v>
      </c>
      <c r="S24" s="90">
        <v>3</v>
      </c>
      <c r="T24" s="320">
        <v>1.59</v>
      </c>
      <c r="U24" s="90">
        <v>10</v>
      </c>
      <c r="V24" s="82">
        <v>2.19</v>
      </c>
      <c r="W24" s="90">
        <v>10</v>
      </c>
    </row>
    <row r="25" spans="4:23" x14ac:dyDescent="0.3">
      <c r="D25" s="82">
        <v>15</v>
      </c>
      <c r="E25" s="90">
        <v>10</v>
      </c>
      <c r="H25" s="82">
        <v>20</v>
      </c>
      <c r="I25" s="90">
        <v>7</v>
      </c>
      <c r="J25" s="483">
        <v>10</v>
      </c>
      <c r="K25" s="484">
        <v>7</v>
      </c>
      <c r="N25" s="82">
        <v>-5</v>
      </c>
      <c r="O25" s="90">
        <v>7</v>
      </c>
      <c r="P25" s="92">
        <v>2</v>
      </c>
      <c r="Q25" s="94">
        <v>6.5</v>
      </c>
      <c r="R25" s="82">
        <v>10</v>
      </c>
      <c r="S25" s="90">
        <v>3</v>
      </c>
      <c r="T25" s="320">
        <v>2</v>
      </c>
      <c r="U25" s="90">
        <v>10</v>
      </c>
      <c r="V25" s="82">
        <v>2.2000000000000002</v>
      </c>
      <c r="W25" s="90">
        <v>10</v>
      </c>
    </row>
    <row r="26" spans="4:23" x14ac:dyDescent="0.3">
      <c r="D26" s="82">
        <v>14</v>
      </c>
      <c r="E26" s="90">
        <v>10</v>
      </c>
      <c r="H26" s="82">
        <v>19</v>
      </c>
      <c r="I26" s="90">
        <v>7</v>
      </c>
      <c r="J26" s="82">
        <v>9</v>
      </c>
      <c r="K26" s="90">
        <v>6.5</v>
      </c>
      <c r="N26" s="82">
        <v>-4</v>
      </c>
      <c r="O26" s="90">
        <v>7</v>
      </c>
      <c r="P26" s="92">
        <v>1.5</v>
      </c>
      <c r="Q26" s="94">
        <v>6</v>
      </c>
      <c r="R26" s="82">
        <v>10.5</v>
      </c>
      <c r="S26" s="90">
        <v>3</v>
      </c>
      <c r="T26" s="320">
        <v>2.0099999999999998</v>
      </c>
      <c r="U26" s="90">
        <v>10</v>
      </c>
      <c r="V26" s="82">
        <v>2.21</v>
      </c>
      <c r="W26" s="90">
        <v>10</v>
      </c>
    </row>
    <row r="27" spans="4:23" x14ac:dyDescent="0.3">
      <c r="D27" s="82">
        <v>13</v>
      </c>
      <c r="E27" s="90">
        <v>10</v>
      </c>
      <c r="H27" s="82">
        <v>18</v>
      </c>
      <c r="I27" s="90">
        <v>7</v>
      </c>
      <c r="J27" s="82">
        <v>8</v>
      </c>
      <c r="K27" s="90">
        <v>6</v>
      </c>
      <c r="N27" s="82">
        <v>-3</v>
      </c>
      <c r="O27" s="90">
        <v>6.5</v>
      </c>
      <c r="P27" s="92">
        <v>1</v>
      </c>
      <c r="Q27" s="94">
        <v>5.5</v>
      </c>
      <c r="R27" s="82">
        <v>11</v>
      </c>
      <c r="S27" s="90">
        <v>3</v>
      </c>
      <c r="T27" s="320">
        <v>2.02</v>
      </c>
      <c r="U27" s="90">
        <v>10</v>
      </c>
      <c r="V27" s="82">
        <v>2.2200000000000002</v>
      </c>
      <c r="W27" s="90">
        <v>10</v>
      </c>
    </row>
    <row r="28" spans="4:23" x14ac:dyDescent="0.3">
      <c r="D28" s="82">
        <v>12</v>
      </c>
      <c r="E28" s="90">
        <v>10</v>
      </c>
      <c r="H28" s="82">
        <v>17</v>
      </c>
      <c r="I28" s="90">
        <v>7</v>
      </c>
      <c r="J28" s="82">
        <v>7</v>
      </c>
      <c r="K28" s="90">
        <v>5.5</v>
      </c>
      <c r="N28" s="82">
        <v>-2</v>
      </c>
      <c r="O28" s="90">
        <v>6.5</v>
      </c>
      <c r="P28" s="92">
        <v>0.5</v>
      </c>
      <c r="Q28" s="94">
        <v>5</v>
      </c>
      <c r="R28" s="82">
        <v>11.5</v>
      </c>
      <c r="S28" s="90">
        <v>3</v>
      </c>
      <c r="T28" s="320">
        <v>2.0299999999999998</v>
      </c>
      <c r="U28" s="90">
        <v>10</v>
      </c>
      <c r="V28" s="82">
        <v>2.23</v>
      </c>
      <c r="W28" s="90">
        <v>10</v>
      </c>
    </row>
    <row r="29" spans="4:23" ht="14.5" thickBot="1" x14ac:dyDescent="0.35">
      <c r="D29" s="82">
        <v>11</v>
      </c>
      <c r="E29" s="90">
        <v>10</v>
      </c>
      <c r="H29" s="82">
        <v>16</v>
      </c>
      <c r="I29" s="90">
        <v>7</v>
      </c>
      <c r="J29" s="82">
        <v>6</v>
      </c>
      <c r="K29" s="90">
        <v>5</v>
      </c>
      <c r="N29" s="82">
        <v>-1</v>
      </c>
      <c r="O29" s="90">
        <v>6</v>
      </c>
      <c r="P29" s="98">
        <v>0</v>
      </c>
      <c r="Q29" s="97">
        <v>4.5</v>
      </c>
      <c r="R29" s="82">
        <v>12</v>
      </c>
      <c r="S29" s="90">
        <v>3</v>
      </c>
      <c r="T29" s="320">
        <v>2.04</v>
      </c>
      <c r="U29" s="90">
        <v>10</v>
      </c>
      <c r="V29" s="82">
        <v>2.2400000000000002</v>
      </c>
      <c r="W29" s="90">
        <v>10</v>
      </c>
    </row>
    <row r="30" spans="4:23" x14ac:dyDescent="0.3">
      <c r="D30" s="82">
        <v>10</v>
      </c>
      <c r="E30" s="90">
        <v>10</v>
      </c>
      <c r="H30" s="82">
        <v>15</v>
      </c>
      <c r="I30" s="90">
        <v>7</v>
      </c>
      <c r="J30" s="82">
        <v>5</v>
      </c>
      <c r="K30" s="90">
        <v>4.5</v>
      </c>
      <c r="N30" s="82">
        <v>0</v>
      </c>
      <c r="O30" s="90">
        <v>6</v>
      </c>
      <c r="R30" s="82">
        <v>12.5</v>
      </c>
      <c r="S30" s="90">
        <v>3</v>
      </c>
      <c r="T30" s="320">
        <v>2.0499999999999998</v>
      </c>
      <c r="U30" s="90">
        <v>10</v>
      </c>
      <c r="V30" s="82">
        <v>2.25</v>
      </c>
      <c r="W30" s="90">
        <v>10</v>
      </c>
    </row>
    <row r="31" spans="4:23" x14ac:dyDescent="0.3">
      <c r="D31" s="483">
        <v>9</v>
      </c>
      <c r="E31" s="484">
        <v>10</v>
      </c>
      <c r="H31" s="483">
        <v>14</v>
      </c>
      <c r="I31" s="484">
        <v>7</v>
      </c>
      <c r="J31" s="82">
        <v>4</v>
      </c>
      <c r="K31" s="90">
        <v>4</v>
      </c>
      <c r="N31" s="82">
        <v>1</v>
      </c>
      <c r="O31" s="90">
        <v>5.5</v>
      </c>
      <c r="R31" s="82">
        <v>13</v>
      </c>
      <c r="S31" s="90">
        <v>3</v>
      </c>
      <c r="T31" s="320">
        <v>2.06</v>
      </c>
      <c r="U31" s="90">
        <v>10</v>
      </c>
      <c r="V31" s="82">
        <v>2.2599999999999998</v>
      </c>
      <c r="W31" s="90">
        <v>10</v>
      </c>
    </row>
    <row r="32" spans="4:23" x14ac:dyDescent="0.3">
      <c r="D32" s="82">
        <v>8</v>
      </c>
      <c r="E32" s="90">
        <v>9.5</v>
      </c>
      <c r="H32" s="82">
        <v>13</v>
      </c>
      <c r="I32" s="90">
        <v>6.5</v>
      </c>
      <c r="J32" s="82">
        <v>3</v>
      </c>
      <c r="K32" s="90">
        <v>3.5</v>
      </c>
      <c r="N32" s="82">
        <v>2</v>
      </c>
      <c r="O32" s="90">
        <v>5.5</v>
      </c>
      <c r="R32" s="82">
        <v>13.5</v>
      </c>
      <c r="S32" s="90">
        <v>3</v>
      </c>
      <c r="T32" s="320">
        <v>2.0699999999999998</v>
      </c>
      <c r="U32" s="90">
        <v>10</v>
      </c>
      <c r="V32" s="82">
        <v>2.27</v>
      </c>
      <c r="W32" s="90">
        <v>10</v>
      </c>
    </row>
    <row r="33" spans="4:23" x14ac:dyDescent="0.3">
      <c r="D33" s="82">
        <v>7</v>
      </c>
      <c r="E33" s="90">
        <v>9</v>
      </c>
      <c r="H33" s="82">
        <v>12</v>
      </c>
      <c r="I33" s="90">
        <v>6</v>
      </c>
      <c r="J33" s="82">
        <v>2</v>
      </c>
      <c r="K33" s="90">
        <v>3</v>
      </c>
      <c r="N33" s="82">
        <v>3</v>
      </c>
      <c r="O33" s="90">
        <v>5</v>
      </c>
      <c r="R33" s="82">
        <v>14</v>
      </c>
      <c r="S33" s="90">
        <v>3</v>
      </c>
      <c r="T33" s="320">
        <v>2.08</v>
      </c>
      <c r="U33" s="90">
        <v>10</v>
      </c>
      <c r="V33" s="82">
        <v>2.2799999999999998</v>
      </c>
      <c r="W33" s="90">
        <v>10</v>
      </c>
    </row>
    <row r="34" spans="4:23" x14ac:dyDescent="0.3">
      <c r="D34" s="82">
        <v>6</v>
      </c>
      <c r="E34" s="90">
        <v>8.5</v>
      </c>
      <c r="H34" s="82">
        <v>11</v>
      </c>
      <c r="I34" s="90">
        <v>5.5</v>
      </c>
      <c r="J34" s="82">
        <v>1</v>
      </c>
      <c r="K34" s="90">
        <v>2.5</v>
      </c>
      <c r="N34" s="82">
        <v>4</v>
      </c>
      <c r="O34" s="90">
        <v>5</v>
      </c>
      <c r="R34" s="82">
        <v>14.5</v>
      </c>
      <c r="S34" s="90">
        <v>3</v>
      </c>
      <c r="T34" s="320">
        <v>2.09</v>
      </c>
      <c r="U34" s="90">
        <v>10</v>
      </c>
      <c r="V34" s="82">
        <v>2.29</v>
      </c>
      <c r="W34" s="90">
        <v>10</v>
      </c>
    </row>
    <row r="35" spans="4:23" ht="14.5" thickBot="1" x14ac:dyDescent="0.35">
      <c r="D35" s="82">
        <v>5</v>
      </c>
      <c r="E35" s="90">
        <v>8</v>
      </c>
      <c r="H35" s="82">
        <v>10</v>
      </c>
      <c r="I35" s="90">
        <v>5</v>
      </c>
      <c r="J35" s="96">
        <v>0</v>
      </c>
      <c r="K35" s="207">
        <v>0</v>
      </c>
      <c r="N35" s="82">
        <v>5</v>
      </c>
      <c r="O35" s="90">
        <v>4.5</v>
      </c>
      <c r="R35" s="96">
        <v>15</v>
      </c>
      <c r="S35" s="207">
        <v>3</v>
      </c>
      <c r="T35" s="320">
        <v>2.1</v>
      </c>
      <c r="U35" s="90">
        <v>10</v>
      </c>
      <c r="V35" s="82">
        <v>2.2999999999999998</v>
      </c>
      <c r="W35" s="90">
        <v>10</v>
      </c>
    </row>
    <row r="36" spans="4:23" x14ac:dyDescent="0.3">
      <c r="D36" s="82">
        <v>4</v>
      </c>
      <c r="E36" s="90">
        <v>7.5</v>
      </c>
      <c r="H36" s="82">
        <v>9</v>
      </c>
      <c r="I36" s="90">
        <v>4.5</v>
      </c>
      <c r="N36" s="82">
        <v>6</v>
      </c>
      <c r="O36" s="90">
        <v>4.5</v>
      </c>
      <c r="T36" s="320">
        <v>2.11</v>
      </c>
      <c r="U36" s="90">
        <v>10</v>
      </c>
      <c r="V36" s="82">
        <v>2.31</v>
      </c>
      <c r="W36" s="90">
        <v>9.5</v>
      </c>
    </row>
    <row r="37" spans="4:23" x14ac:dyDescent="0.3">
      <c r="D37" s="82">
        <v>3</v>
      </c>
      <c r="E37" s="90">
        <v>7</v>
      </c>
      <c r="H37" s="82">
        <v>8</v>
      </c>
      <c r="I37" s="90">
        <v>4</v>
      </c>
      <c r="N37" s="82">
        <v>7</v>
      </c>
      <c r="O37" s="90">
        <v>4</v>
      </c>
      <c r="T37" s="320">
        <v>2.12</v>
      </c>
      <c r="U37" s="90">
        <v>10</v>
      </c>
      <c r="V37" s="82">
        <v>2.3199999999999998</v>
      </c>
      <c r="W37" s="90">
        <v>9.5</v>
      </c>
    </row>
    <row r="38" spans="4:23" x14ac:dyDescent="0.3">
      <c r="D38" s="82">
        <v>2</v>
      </c>
      <c r="E38" s="90">
        <v>6.5</v>
      </c>
      <c r="H38" s="82">
        <v>7</v>
      </c>
      <c r="I38" s="90">
        <v>3.5</v>
      </c>
      <c r="N38" s="82">
        <v>8</v>
      </c>
      <c r="O38" s="90">
        <v>4</v>
      </c>
      <c r="T38" s="320">
        <v>2.13</v>
      </c>
      <c r="U38" s="90">
        <v>10</v>
      </c>
      <c r="V38" s="82">
        <v>2.33</v>
      </c>
      <c r="W38" s="90">
        <v>9.5</v>
      </c>
    </row>
    <row r="39" spans="4:23" x14ac:dyDescent="0.3">
      <c r="D39" s="82">
        <v>1</v>
      </c>
      <c r="E39" s="90">
        <v>6</v>
      </c>
      <c r="H39" s="82">
        <v>6</v>
      </c>
      <c r="I39" s="90">
        <v>3</v>
      </c>
      <c r="N39" s="82">
        <v>9</v>
      </c>
      <c r="O39" s="90">
        <v>3.5</v>
      </c>
      <c r="T39" s="320">
        <v>2.14</v>
      </c>
      <c r="U39" s="90">
        <v>10</v>
      </c>
      <c r="V39" s="82">
        <v>2.34</v>
      </c>
      <c r="W39" s="90">
        <v>9.5</v>
      </c>
    </row>
    <row r="40" spans="4:23" ht="14.5" thickBot="1" x14ac:dyDescent="0.35">
      <c r="D40" s="96">
        <v>0</v>
      </c>
      <c r="E40" s="207">
        <v>0</v>
      </c>
      <c r="H40" s="82">
        <v>5</v>
      </c>
      <c r="I40" s="90">
        <v>2.5</v>
      </c>
      <c r="N40" s="82">
        <v>10</v>
      </c>
      <c r="O40" s="90">
        <v>3.5</v>
      </c>
      <c r="T40" s="320">
        <v>2.15</v>
      </c>
      <c r="U40" s="90">
        <v>10</v>
      </c>
      <c r="V40" s="82">
        <v>2.35</v>
      </c>
      <c r="W40" s="90">
        <v>9</v>
      </c>
    </row>
    <row r="41" spans="4:23" x14ac:dyDescent="0.3">
      <c r="H41" s="82">
        <v>4</v>
      </c>
      <c r="I41" s="90">
        <v>2</v>
      </c>
      <c r="N41" s="82">
        <v>11</v>
      </c>
      <c r="O41" s="90">
        <v>3</v>
      </c>
      <c r="T41" s="320">
        <v>2.16</v>
      </c>
      <c r="U41" s="90">
        <v>10</v>
      </c>
      <c r="V41" s="82">
        <v>2.36</v>
      </c>
      <c r="W41" s="90">
        <v>9</v>
      </c>
    </row>
    <row r="42" spans="4:23" x14ac:dyDescent="0.3">
      <c r="H42" s="82">
        <v>3</v>
      </c>
      <c r="I42" s="90">
        <v>1.5</v>
      </c>
      <c r="N42" s="82">
        <v>12</v>
      </c>
      <c r="O42" s="90">
        <v>3</v>
      </c>
      <c r="T42" s="320">
        <v>2.17</v>
      </c>
      <c r="U42" s="90">
        <v>10</v>
      </c>
      <c r="V42" s="82">
        <v>2.37</v>
      </c>
      <c r="W42" s="90">
        <v>9</v>
      </c>
    </row>
    <row r="43" spans="4:23" x14ac:dyDescent="0.3">
      <c r="H43" s="82">
        <v>2</v>
      </c>
      <c r="I43" s="90">
        <v>1</v>
      </c>
      <c r="N43" s="82">
        <v>13</v>
      </c>
      <c r="O43" s="90">
        <v>2.5</v>
      </c>
      <c r="T43" s="320">
        <v>2.1800000000000002</v>
      </c>
      <c r="U43" s="90">
        <v>10</v>
      </c>
      <c r="V43" s="82">
        <v>2.38</v>
      </c>
      <c r="W43" s="90">
        <v>9</v>
      </c>
    </row>
    <row r="44" spans="4:23" x14ac:dyDescent="0.3">
      <c r="H44" s="82">
        <v>1</v>
      </c>
      <c r="I44" s="90">
        <v>0.5</v>
      </c>
      <c r="N44" s="82">
        <v>14</v>
      </c>
      <c r="O44" s="90">
        <v>2.5</v>
      </c>
      <c r="T44" s="320">
        <v>2.19</v>
      </c>
      <c r="U44" s="90">
        <v>10</v>
      </c>
      <c r="V44" s="82">
        <v>2.39</v>
      </c>
      <c r="W44" s="90">
        <v>8.5</v>
      </c>
    </row>
    <row r="45" spans="4:23" ht="14.5" thickBot="1" x14ac:dyDescent="0.35">
      <c r="H45" s="96">
        <v>0</v>
      </c>
      <c r="I45" s="207">
        <v>0</v>
      </c>
      <c r="N45" s="82">
        <v>15</v>
      </c>
      <c r="O45" s="90">
        <v>2</v>
      </c>
      <c r="T45" s="320">
        <v>2.2000000000000002</v>
      </c>
      <c r="U45" s="90">
        <v>10</v>
      </c>
      <c r="V45" s="82">
        <v>2.4</v>
      </c>
      <c r="W45" s="90">
        <v>8.5</v>
      </c>
    </row>
    <row r="46" spans="4:23" x14ac:dyDescent="0.3">
      <c r="N46" s="82">
        <v>16</v>
      </c>
      <c r="O46" s="90">
        <v>1.5</v>
      </c>
      <c r="T46" s="320">
        <v>2.21</v>
      </c>
      <c r="U46" s="90">
        <v>9.5</v>
      </c>
      <c r="V46" s="82">
        <v>2.41</v>
      </c>
      <c r="W46" s="90">
        <v>8.5</v>
      </c>
    </row>
    <row r="47" spans="4:23" x14ac:dyDescent="0.3">
      <c r="N47" s="82">
        <v>17</v>
      </c>
      <c r="O47" s="90">
        <v>1</v>
      </c>
      <c r="T47" s="320">
        <v>2.2200000000000002</v>
      </c>
      <c r="U47" s="90">
        <v>9.5</v>
      </c>
      <c r="V47" s="82">
        <v>2.42</v>
      </c>
      <c r="W47" s="90">
        <v>8.5</v>
      </c>
    </row>
    <row r="48" spans="4:23" x14ac:dyDescent="0.3">
      <c r="N48" s="82">
        <v>18</v>
      </c>
      <c r="O48" s="90">
        <v>0.5</v>
      </c>
      <c r="T48" s="320">
        <v>2.23</v>
      </c>
      <c r="U48" s="90">
        <v>9.5</v>
      </c>
      <c r="V48" s="82">
        <v>2.4300000000000002</v>
      </c>
      <c r="W48" s="90">
        <v>8</v>
      </c>
    </row>
    <row r="49" spans="14:23" x14ac:dyDescent="0.3">
      <c r="N49" s="82">
        <v>19</v>
      </c>
      <c r="O49" s="90">
        <v>0</v>
      </c>
      <c r="T49" s="320">
        <v>2.2400000000000002</v>
      </c>
      <c r="U49" s="90">
        <v>9.5</v>
      </c>
      <c r="V49" s="82">
        <v>2.44</v>
      </c>
      <c r="W49" s="90">
        <v>8</v>
      </c>
    </row>
    <row r="50" spans="14:23" x14ac:dyDescent="0.3">
      <c r="N50" s="82">
        <v>20</v>
      </c>
      <c r="O50" s="90">
        <v>0</v>
      </c>
      <c r="T50" s="320">
        <v>2.25</v>
      </c>
      <c r="U50" s="90">
        <v>9</v>
      </c>
      <c r="V50" s="82">
        <v>2.4500000000000002</v>
      </c>
      <c r="W50" s="90">
        <v>8</v>
      </c>
    </row>
    <row r="51" spans="14:23" x14ac:dyDescent="0.3">
      <c r="N51" s="82">
        <v>21</v>
      </c>
      <c r="O51" s="90">
        <v>0</v>
      </c>
      <c r="T51" s="320">
        <v>2.2599999999999998</v>
      </c>
      <c r="U51" s="90">
        <v>9</v>
      </c>
      <c r="V51" s="82">
        <v>2.46</v>
      </c>
      <c r="W51" s="90">
        <v>8</v>
      </c>
    </row>
    <row r="52" spans="14:23" x14ac:dyDescent="0.3">
      <c r="N52" s="82">
        <v>22</v>
      </c>
      <c r="O52" s="90">
        <v>0</v>
      </c>
      <c r="T52" s="320">
        <v>2.27</v>
      </c>
      <c r="U52" s="90">
        <v>9</v>
      </c>
      <c r="V52" s="82">
        <v>2.4700000000000002</v>
      </c>
      <c r="W52" s="90">
        <v>7.5</v>
      </c>
    </row>
    <row r="53" spans="14:23" x14ac:dyDescent="0.3">
      <c r="N53" s="82">
        <v>23</v>
      </c>
      <c r="O53" s="90">
        <v>0</v>
      </c>
      <c r="T53" s="320">
        <v>2.2799999999999998</v>
      </c>
      <c r="U53" s="90">
        <v>9</v>
      </c>
      <c r="V53" s="82">
        <v>2.48</v>
      </c>
      <c r="W53" s="90">
        <v>7.5</v>
      </c>
    </row>
    <row r="54" spans="14:23" x14ac:dyDescent="0.3">
      <c r="N54" s="82">
        <v>24</v>
      </c>
      <c r="O54" s="90">
        <v>0</v>
      </c>
      <c r="T54" s="320">
        <v>2.29</v>
      </c>
      <c r="U54" s="90">
        <v>8.5</v>
      </c>
      <c r="V54" s="82">
        <v>2.4900000000000002</v>
      </c>
      <c r="W54" s="90">
        <v>7.5</v>
      </c>
    </row>
    <row r="55" spans="14:23" x14ac:dyDescent="0.3">
      <c r="N55" s="82">
        <v>25</v>
      </c>
      <c r="O55" s="90">
        <v>0</v>
      </c>
      <c r="T55" s="320">
        <v>2.2999999999999998</v>
      </c>
      <c r="U55" s="90">
        <v>8.5</v>
      </c>
      <c r="V55" s="82">
        <v>2.5</v>
      </c>
      <c r="W55" s="90">
        <v>7.5</v>
      </c>
    </row>
    <row r="56" spans="14:23" x14ac:dyDescent="0.3">
      <c r="N56" s="82">
        <v>26</v>
      </c>
      <c r="O56" s="90">
        <v>0</v>
      </c>
      <c r="T56" s="320">
        <v>2.31</v>
      </c>
      <c r="U56" s="90">
        <v>8.5</v>
      </c>
      <c r="V56" s="82">
        <v>2.5099999999999998</v>
      </c>
      <c r="W56" s="90">
        <v>7</v>
      </c>
    </row>
    <row r="57" spans="14:23" x14ac:dyDescent="0.3">
      <c r="N57" s="82">
        <v>27</v>
      </c>
      <c r="O57" s="90">
        <v>0</v>
      </c>
      <c r="T57" s="320">
        <v>2.3199999999999998</v>
      </c>
      <c r="U57" s="90">
        <v>8.5</v>
      </c>
      <c r="V57" s="82">
        <v>2.52</v>
      </c>
      <c r="W57" s="90">
        <v>7</v>
      </c>
    </row>
    <row r="58" spans="14:23" x14ac:dyDescent="0.3">
      <c r="N58" s="82">
        <v>28</v>
      </c>
      <c r="O58" s="90">
        <v>0</v>
      </c>
      <c r="T58" s="320">
        <v>2.33</v>
      </c>
      <c r="U58" s="90">
        <v>8</v>
      </c>
      <c r="V58" s="82">
        <v>2.5299999999999998</v>
      </c>
      <c r="W58" s="90">
        <v>7</v>
      </c>
    </row>
    <row r="59" spans="14:23" x14ac:dyDescent="0.3">
      <c r="N59" s="82">
        <v>29</v>
      </c>
      <c r="O59" s="90">
        <v>0</v>
      </c>
      <c r="T59" s="320">
        <v>2.34</v>
      </c>
      <c r="U59" s="90">
        <v>8</v>
      </c>
      <c r="V59" s="82">
        <v>2.54</v>
      </c>
      <c r="W59" s="90">
        <v>7</v>
      </c>
    </row>
    <row r="60" spans="14:23" ht="14.5" thickBot="1" x14ac:dyDescent="0.35">
      <c r="N60" s="96">
        <v>30</v>
      </c>
      <c r="O60" s="207">
        <v>0</v>
      </c>
      <c r="T60" s="320">
        <v>2.35</v>
      </c>
      <c r="U60" s="90">
        <v>8</v>
      </c>
      <c r="V60" s="82">
        <v>2.5499999999999998</v>
      </c>
      <c r="W60" s="90">
        <v>6.5</v>
      </c>
    </row>
    <row r="61" spans="14:23" x14ac:dyDescent="0.3">
      <c r="T61" s="320">
        <v>2.36</v>
      </c>
      <c r="U61" s="90">
        <v>8</v>
      </c>
      <c r="V61" s="82">
        <v>2.56</v>
      </c>
      <c r="W61" s="90">
        <v>6.5</v>
      </c>
    </row>
    <row r="62" spans="14:23" x14ac:dyDescent="0.3">
      <c r="T62" s="320">
        <v>2.37</v>
      </c>
      <c r="U62" s="90">
        <v>7.5</v>
      </c>
      <c r="V62" s="82">
        <v>2.57</v>
      </c>
      <c r="W62" s="90">
        <v>6.5</v>
      </c>
    </row>
    <row r="63" spans="14:23" x14ac:dyDescent="0.3">
      <c r="T63" s="320">
        <v>2.38</v>
      </c>
      <c r="U63" s="90">
        <v>7.5</v>
      </c>
      <c r="V63" s="82">
        <v>2.58</v>
      </c>
      <c r="W63" s="90">
        <v>6.5</v>
      </c>
    </row>
    <row r="64" spans="14:23" x14ac:dyDescent="0.3">
      <c r="T64" s="320">
        <v>2.39</v>
      </c>
      <c r="U64" s="90">
        <v>7.5</v>
      </c>
      <c r="V64" s="82">
        <v>2.59</v>
      </c>
      <c r="W64" s="90">
        <v>6</v>
      </c>
    </row>
    <row r="65" spans="20:23" x14ac:dyDescent="0.3">
      <c r="T65" s="320">
        <v>2.4</v>
      </c>
      <c r="U65" s="90">
        <v>7.5</v>
      </c>
      <c r="V65" s="82">
        <v>3</v>
      </c>
      <c r="W65" s="90">
        <v>6</v>
      </c>
    </row>
    <row r="66" spans="20:23" x14ac:dyDescent="0.3">
      <c r="T66" s="320">
        <v>2.41</v>
      </c>
      <c r="U66" s="90">
        <v>7</v>
      </c>
      <c r="V66" s="82">
        <v>3.01</v>
      </c>
      <c r="W66" s="90">
        <v>6</v>
      </c>
    </row>
    <row r="67" spans="20:23" x14ac:dyDescent="0.3">
      <c r="T67" s="320">
        <v>2.42</v>
      </c>
      <c r="U67" s="90">
        <v>7</v>
      </c>
      <c r="V67" s="82">
        <v>3.02</v>
      </c>
      <c r="W67" s="90">
        <v>6</v>
      </c>
    </row>
    <row r="68" spans="20:23" x14ac:dyDescent="0.3">
      <c r="T68" s="320">
        <v>2.4300000000000002</v>
      </c>
      <c r="U68" s="90">
        <v>7</v>
      </c>
      <c r="V68" s="82">
        <v>3.03</v>
      </c>
      <c r="W68" s="90">
        <v>5.5</v>
      </c>
    </row>
    <row r="69" spans="20:23" x14ac:dyDescent="0.3">
      <c r="T69" s="320">
        <v>2.44</v>
      </c>
      <c r="U69" s="90">
        <v>7</v>
      </c>
      <c r="V69" s="82">
        <v>3.04</v>
      </c>
      <c r="W69" s="90">
        <v>5.5</v>
      </c>
    </row>
    <row r="70" spans="20:23" x14ac:dyDescent="0.3">
      <c r="T70" s="320">
        <v>2.4500000000000002</v>
      </c>
      <c r="U70" s="90">
        <v>6.5</v>
      </c>
      <c r="V70" s="82">
        <v>3.05</v>
      </c>
      <c r="W70" s="90">
        <v>5.5</v>
      </c>
    </row>
    <row r="71" spans="20:23" x14ac:dyDescent="0.3">
      <c r="T71" s="320">
        <v>2.46</v>
      </c>
      <c r="U71" s="90">
        <v>6.5</v>
      </c>
      <c r="V71" s="82">
        <v>3.06</v>
      </c>
      <c r="W71" s="90">
        <v>5.5</v>
      </c>
    </row>
    <row r="72" spans="20:23" x14ac:dyDescent="0.3">
      <c r="T72" s="320">
        <v>2.4700000000000002</v>
      </c>
      <c r="U72" s="90">
        <v>6.5</v>
      </c>
      <c r="V72" s="82">
        <v>3.07</v>
      </c>
      <c r="W72" s="90">
        <v>5</v>
      </c>
    </row>
    <row r="73" spans="20:23" x14ac:dyDescent="0.3">
      <c r="T73" s="320">
        <v>2.48</v>
      </c>
      <c r="U73" s="90">
        <v>6.5</v>
      </c>
      <c r="V73" s="82">
        <v>3.08</v>
      </c>
      <c r="W73" s="90">
        <v>5</v>
      </c>
    </row>
    <row r="74" spans="20:23" x14ac:dyDescent="0.3">
      <c r="T74" s="320">
        <v>2.4900000000000002</v>
      </c>
      <c r="U74" s="90">
        <v>6</v>
      </c>
      <c r="V74" s="82">
        <v>3.09</v>
      </c>
      <c r="W74" s="90">
        <v>5</v>
      </c>
    </row>
    <row r="75" spans="20:23" x14ac:dyDescent="0.3">
      <c r="T75" s="320">
        <v>2.5</v>
      </c>
      <c r="U75" s="90">
        <v>6</v>
      </c>
      <c r="V75" s="82">
        <v>3.1</v>
      </c>
      <c r="W75" s="90">
        <v>5</v>
      </c>
    </row>
    <row r="76" spans="20:23" x14ac:dyDescent="0.3">
      <c r="T76" s="320">
        <v>2.5099999999999998</v>
      </c>
      <c r="U76" s="90">
        <v>6</v>
      </c>
      <c r="V76" s="82">
        <v>3.11</v>
      </c>
      <c r="W76" s="90">
        <v>4.5</v>
      </c>
    </row>
    <row r="77" spans="20:23" x14ac:dyDescent="0.3">
      <c r="T77" s="320">
        <v>2.52</v>
      </c>
      <c r="U77" s="90">
        <v>6</v>
      </c>
      <c r="V77" s="82">
        <v>3.12</v>
      </c>
      <c r="W77" s="90">
        <v>4.5</v>
      </c>
    </row>
    <row r="78" spans="20:23" x14ac:dyDescent="0.3">
      <c r="T78" s="320">
        <v>2.5299999999999998</v>
      </c>
      <c r="U78" s="90">
        <v>5.5</v>
      </c>
      <c r="V78" s="82">
        <v>3.13</v>
      </c>
      <c r="W78" s="90">
        <v>4.5</v>
      </c>
    </row>
    <row r="79" spans="20:23" x14ac:dyDescent="0.3">
      <c r="T79" s="320">
        <v>2.54</v>
      </c>
      <c r="U79" s="90">
        <v>5.5</v>
      </c>
      <c r="V79" s="82">
        <v>3.14</v>
      </c>
      <c r="W79" s="90">
        <v>4.5</v>
      </c>
    </row>
    <row r="80" spans="20:23" x14ac:dyDescent="0.3">
      <c r="T80" s="320">
        <v>2.5499999999999998</v>
      </c>
      <c r="U80" s="90">
        <v>5.5</v>
      </c>
      <c r="V80" s="82">
        <v>3.15</v>
      </c>
      <c r="W80" s="90">
        <v>4</v>
      </c>
    </row>
    <row r="81" spans="20:23" x14ac:dyDescent="0.3">
      <c r="T81" s="320">
        <v>2.56</v>
      </c>
      <c r="U81" s="90">
        <v>5.5</v>
      </c>
      <c r="V81" s="82">
        <v>3.16</v>
      </c>
      <c r="W81" s="90">
        <v>4</v>
      </c>
    </row>
    <row r="82" spans="20:23" x14ac:dyDescent="0.3">
      <c r="T82" s="320">
        <v>2.57</v>
      </c>
      <c r="U82" s="90">
        <v>5</v>
      </c>
      <c r="V82" s="82">
        <v>3.17</v>
      </c>
      <c r="W82" s="90">
        <v>4</v>
      </c>
    </row>
    <row r="83" spans="20:23" x14ac:dyDescent="0.3">
      <c r="T83" s="320">
        <v>2.58</v>
      </c>
      <c r="U83" s="90">
        <v>5</v>
      </c>
      <c r="V83" s="82">
        <v>3.18</v>
      </c>
      <c r="W83" s="90">
        <v>4</v>
      </c>
    </row>
    <row r="84" spans="20:23" x14ac:dyDescent="0.3">
      <c r="T84" s="320">
        <v>2.59</v>
      </c>
      <c r="U84" s="90">
        <v>5</v>
      </c>
      <c r="V84" s="82">
        <v>3.19</v>
      </c>
      <c r="W84" s="90">
        <v>3.5</v>
      </c>
    </row>
    <row r="85" spans="20:23" x14ac:dyDescent="0.3">
      <c r="T85" s="320">
        <v>3</v>
      </c>
      <c r="U85" s="90">
        <v>5</v>
      </c>
      <c r="V85" s="82">
        <v>3.2</v>
      </c>
      <c r="W85" s="90">
        <v>3.5</v>
      </c>
    </row>
    <row r="86" spans="20:23" x14ac:dyDescent="0.3">
      <c r="T86" s="320">
        <v>3.01</v>
      </c>
      <c r="U86" s="90">
        <v>4.5</v>
      </c>
      <c r="V86" s="82">
        <v>3.21</v>
      </c>
      <c r="W86" s="90">
        <v>3.5</v>
      </c>
    </row>
    <row r="87" spans="20:23" x14ac:dyDescent="0.3">
      <c r="T87" s="320">
        <v>3.02</v>
      </c>
      <c r="U87" s="90">
        <v>4.5</v>
      </c>
      <c r="V87" s="82">
        <v>3.21999999999999</v>
      </c>
      <c r="W87" s="90">
        <v>3.5</v>
      </c>
    </row>
    <row r="88" spans="20:23" x14ac:dyDescent="0.3">
      <c r="T88" s="320">
        <v>3.03</v>
      </c>
      <c r="U88" s="90">
        <v>4.5</v>
      </c>
      <c r="V88" s="82">
        <v>3.23</v>
      </c>
      <c r="W88" s="90">
        <v>3</v>
      </c>
    </row>
    <row r="89" spans="20:23" x14ac:dyDescent="0.3">
      <c r="T89" s="320">
        <v>3.04</v>
      </c>
      <c r="U89" s="90">
        <v>4.5</v>
      </c>
      <c r="V89" s="82">
        <v>3.24</v>
      </c>
      <c r="W89" s="90">
        <v>3</v>
      </c>
    </row>
    <row r="90" spans="20:23" x14ac:dyDescent="0.3">
      <c r="T90" s="320">
        <v>3.05</v>
      </c>
      <c r="U90" s="90">
        <v>4</v>
      </c>
      <c r="V90" s="82">
        <v>3.25</v>
      </c>
      <c r="W90" s="90">
        <v>3</v>
      </c>
    </row>
    <row r="91" spans="20:23" x14ac:dyDescent="0.3">
      <c r="T91" s="320">
        <v>3.06</v>
      </c>
      <c r="U91" s="90">
        <v>4</v>
      </c>
      <c r="V91" s="82">
        <v>3.26</v>
      </c>
      <c r="W91" s="90">
        <v>3</v>
      </c>
    </row>
    <row r="92" spans="20:23" x14ac:dyDescent="0.3">
      <c r="T92" s="320">
        <v>3.07</v>
      </c>
      <c r="U92" s="90">
        <v>4</v>
      </c>
      <c r="V92" s="82">
        <v>3.27</v>
      </c>
      <c r="W92" s="90">
        <v>2.5</v>
      </c>
    </row>
    <row r="93" spans="20:23" x14ac:dyDescent="0.3">
      <c r="T93" s="320">
        <v>3.08</v>
      </c>
      <c r="U93" s="90">
        <v>4</v>
      </c>
      <c r="V93" s="82">
        <v>3.28</v>
      </c>
      <c r="W93" s="90">
        <v>2.5</v>
      </c>
    </row>
    <row r="94" spans="20:23" x14ac:dyDescent="0.3">
      <c r="T94" s="320">
        <v>3.09</v>
      </c>
      <c r="U94" s="90">
        <v>3.5</v>
      </c>
      <c r="V94" s="82">
        <v>3.29</v>
      </c>
      <c r="W94" s="90">
        <v>2.5</v>
      </c>
    </row>
    <row r="95" spans="20:23" x14ac:dyDescent="0.3">
      <c r="T95" s="320">
        <v>3.1</v>
      </c>
      <c r="U95" s="90">
        <v>3.5</v>
      </c>
      <c r="V95" s="82">
        <v>3.3</v>
      </c>
      <c r="W95" s="90">
        <v>2.5</v>
      </c>
    </row>
    <row r="96" spans="20:23" x14ac:dyDescent="0.3">
      <c r="T96" s="320">
        <v>3.11</v>
      </c>
      <c r="U96" s="90">
        <v>3.5</v>
      </c>
      <c r="V96" s="82">
        <v>3.31</v>
      </c>
      <c r="W96" s="90">
        <v>2</v>
      </c>
    </row>
    <row r="97" spans="20:23" x14ac:dyDescent="0.3">
      <c r="T97" s="320">
        <v>3.12</v>
      </c>
      <c r="U97" s="90">
        <v>3.5</v>
      </c>
      <c r="V97" s="82">
        <v>3.32</v>
      </c>
      <c r="W97" s="90">
        <v>2</v>
      </c>
    </row>
    <row r="98" spans="20:23" x14ac:dyDescent="0.3">
      <c r="T98" s="320">
        <v>3.13</v>
      </c>
      <c r="U98" s="90">
        <v>3</v>
      </c>
      <c r="V98" s="82">
        <v>3.33</v>
      </c>
      <c r="W98" s="90">
        <v>2</v>
      </c>
    </row>
    <row r="99" spans="20:23" x14ac:dyDescent="0.3">
      <c r="T99" s="320">
        <v>3.14</v>
      </c>
      <c r="U99" s="90">
        <v>3</v>
      </c>
      <c r="V99" s="82">
        <v>3.34</v>
      </c>
      <c r="W99" s="90">
        <v>2</v>
      </c>
    </row>
    <row r="100" spans="20:23" x14ac:dyDescent="0.3">
      <c r="T100" s="320">
        <v>3.15</v>
      </c>
      <c r="U100" s="90">
        <v>3</v>
      </c>
      <c r="V100" s="82">
        <v>3.35</v>
      </c>
      <c r="W100" s="90">
        <v>1.5</v>
      </c>
    </row>
    <row r="101" spans="20:23" x14ac:dyDescent="0.3">
      <c r="T101" s="320">
        <v>3.16</v>
      </c>
      <c r="U101" s="90">
        <v>3</v>
      </c>
      <c r="V101" s="82">
        <v>3.36</v>
      </c>
      <c r="W101" s="90">
        <v>1.5</v>
      </c>
    </row>
    <row r="102" spans="20:23" x14ac:dyDescent="0.3">
      <c r="T102" s="320">
        <v>3.17</v>
      </c>
      <c r="U102" s="90">
        <v>2.5</v>
      </c>
      <c r="V102" s="82">
        <v>3.37</v>
      </c>
      <c r="W102" s="90">
        <v>1.5</v>
      </c>
    </row>
    <row r="103" spans="20:23" x14ac:dyDescent="0.3">
      <c r="T103" s="320">
        <v>3.18</v>
      </c>
      <c r="U103" s="90">
        <v>2.5</v>
      </c>
      <c r="V103" s="82">
        <v>3.38</v>
      </c>
      <c r="W103" s="90">
        <v>1.5</v>
      </c>
    </row>
    <row r="104" spans="20:23" x14ac:dyDescent="0.3">
      <c r="T104" s="320">
        <v>3.19</v>
      </c>
      <c r="U104" s="90">
        <v>2.5</v>
      </c>
      <c r="V104" s="82">
        <v>3.39</v>
      </c>
      <c r="W104" s="90">
        <v>1</v>
      </c>
    </row>
    <row r="105" spans="20:23" x14ac:dyDescent="0.3">
      <c r="T105" s="320">
        <v>3.2</v>
      </c>
      <c r="U105" s="90">
        <v>2.5</v>
      </c>
      <c r="V105" s="82">
        <v>3.4</v>
      </c>
      <c r="W105" s="90">
        <v>1</v>
      </c>
    </row>
    <row r="106" spans="20:23" x14ac:dyDescent="0.3">
      <c r="T106" s="320">
        <v>3.21</v>
      </c>
      <c r="U106" s="90">
        <v>2</v>
      </c>
      <c r="V106" s="82">
        <v>3.41</v>
      </c>
      <c r="W106" s="90">
        <v>1</v>
      </c>
    </row>
    <row r="107" spans="20:23" x14ac:dyDescent="0.3">
      <c r="T107" s="320">
        <v>3.22</v>
      </c>
      <c r="U107" s="90">
        <v>2</v>
      </c>
      <c r="V107" s="82">
        <v>3.42</v>
      </c>
      <c r="W107" s="90">
        <v>1</v>
      </c>
    </row>
    <row r="108" spans="20:23" x14ac:dyDescent="0.3">
      <c r="T108" s="320">
        <v>3.23</v>
      </c>
      <c r="U108" s="90">
        <v>2</v>
      </c>
      <c r="V108" s="82">
        <v>3.43</v>
      </c>
      <c r="W108" s="90">
        <v>0.5</v>
      </c>
    </row>
    <row r="109" spans="20:23" x14ac:dyDescent="0.3">
      <c r="T109" s="320">
        <v>3.24</v>
      </c>
      <c r="U109" s="90">
        <v>2</v>
      </c>
      <c r="V109" s="82">
        <v>3.44</v>
      </c>
      <c r="W109" s="90">
        <v>0.5</v>
      </c>
    </row>
    <row r="110" spans="20:23" x14ac:dyDescent="0.3">
      <c r="T110" s="320">
        <v>3.25</v>
      </c>
      <c r="U110" s="90">
        <v>1.5</v>
      </c>
      <c r="V110" s="82">
        <v>3.45</v>
      </c>
      <c r="W110" s="90">
        <v>0.5</v>
      </c>
    </row>
    <row r="111" spans="20:23" x14ac:dyDescent="0.3">
      <c r="T111" s="320">
        <v>3.26</v>
      </c>
      <c r="U111" s="90">
        <v>1.5</v>
      </c>
      <c r="V111" s="82">
        <v>3.46</v>
      </c>
      <c r="W111" s="90">
        <v>0.5</v>
      </c>
    </row>
    <row r="112" spans="20:23" x14ac:dyDescent="0.3">
      <c r="T112" s="320">
        <v>3.27</v>
      </c>
      <c r="U112" s="90">
        <v>1.5</v>
      </c>
      <c r="V112" s="82">
        <v>3.47</v>
      </c>
      <c r="W112" s="90">
        <v>0</v>
      </c>
    </row>
    <row r="113" spans="20:23" x14ac:dyDescent="0.3">
      <c r="T113" s="320">
        <v>3.28</v>
      </c>
      <c r="U113" s="90">
        <v>1.5</v>
      </c>
      <c r="V113" s="82">
        <v>3.48</v>
      </c>
      <c r="W113" s="90">
        <v>0</v>
      </c>
    </row>
    <row r="114" spans="20:23" x14ac:dyDescent="0.3">
      <c r="T114" s="320">
        <v>3.29</v>
      </c>
      <c r="U114" s="90">
        <v>1</v>
      </c>
      <c r="V114" s="82">
        <v>3.49</v>
      </c>
      <c r="W114" s="90">
        <v>0</v>
      </c>
    </row>
    <row r="115" spans="20:23" x14ac:dyDescent="0.3">
      <c r="T115" s="320">
        <v>3.3</v>
      </c>
      <c r="U115" s="90">
        <v>1</v>
      </c>
      <c r="V115" s="82">
        <v>3.5</v>
      </c>
      <c r="W115" s="90">
        <v>0</v>
      </c>
    </row>
    <row r="116" spans="20:23" x14ac:dyDescent="0.3">
      <c r="T116" s="320">
        <v>3.31</v>
      </c>
      <c r="U116" s="90">
        <v>1</v>
      </c>
      <c r="V116" s="82">
        <v>3.51</v>
      </c>
      <c r="W116" s="90">
        <v>0</v>
      </c>
    </row>
    <row r="117" spans="20:23" x14ac:dyDescent="0.3">
      <c r="T117" s="320">
        <v>3.32</v>
      </c>
      <c r="U117" s="90">
        <v>1</v>
      </c>
      <c r="V117" s="82">
        <v>3.52</v>
      </c>
      <c r="W117" s="90">
        <v>0</v>
      </c>
    </row>
    <row r="118" spans="20:23" x14ac:dyDescent="0.3">
      <c r="T118" s="320">
        <v>3.33</v>
      </c>
      <c r="U118" s="90">
        <v>0.5</v>
      </c>
      <c r="V118" s="82">
        <v>3.53</v>
      </c>
      <c r="W118" s="90">
        <v>0</v>
      </c>
    </row>
    <row r="119" spans="20:23" x14ac:dyDescent="0.3">
      <c r="T119" s="320">
        <v>3.34</v>
      </c>
      <c r="U119" s="90">
        <v>0.5</v>
      </c>
      <c r="V119" s="82">
        <v>3.54</v>
      </c>
      <c r="W119" s="90">
        <v>0</v>
      </c>
    </row>
    <row r="120" spans="20:23" x14ac:dyDescent="0.3">
      <c r="T120" s="320">
        <v>3.35</v>
      </c>
      <c r="U120" s="90">
        <v>0.5</v>
      </c>
      <c r="V120" s="82">
        <v>3.55</v>
      </c>
      <c r="W120" s="90">
        <v>0</v>
      </c>
    </row>
    <row r="121" spans="20:23" x14ac:dyDescent="0.3">
      <c r="T121" s="320">
        <v>3.36</v>
      </c>
      <c r="U121" s="90">
        <v>0.5</v>
      </c>
      <c r="V121" s="82">
        <v>3.56</v>
      </c>
      <c r="W121" s="90">
        <v>0</v>
      </c>
    </row>
    <row r="122" spans="20:23" x14ac:dyDescent="0.3">
      <c r="T122" s="320">
        <v>3.37</v>
      </c>
      <c r="U122" s="90">
        <v>0</v>
      </c>
      <c r="V122" s="82">
        <v>3.57</v>
      </c>
      <c r="W122" s="90">
        <v>0</v>
      </c>
    </row>
    <row r="123" spans="20:23" x14ac:dyDescent="0.3">
      <c r="T123" s="320">
        <v>3.38</v>
      </c>
      <c r="U123" s="90">
        <v>0</v>
      </c>
      <c r="V123" s="82">
        <v>3.58</v>
      </c>
      <c r="W123" s="90">
        <v>0</v>
      </c>
    </row>
    <row r="124" spans="20:23" x14ac:dyDescent="0.3">
      <c r="T124" s="320">
        <v>3.39</v>
      </c>
      <c r="U124" s="90">
        <v>0</v>
      </c>
      <c r="V124" s="82">
        <v>3.59</v>
      </c>
      <c r="W124" s="90">
        <v>0</v>
      </c>
    </row>
    <row r="125" spans="20:23" x14ac:dyDescent="0.3">
      <c r="T125" s="320">
        <v>3.4</v>
      </c>
      <c r="U125" s="90">
        <v>0</v>
      </c>
      <c r="V125" s="82">
        <v>4</v>
      </c>
      <c r="W125" s="90">
        <v>0</v>
      </c>
    </row>
    <row r="126" spans="20:23" x14ac:dyDescent="0.3">
      <c r="T126" s="320">
        <v>3.41</v>
      </c>
      <c r="U126" s="90">
        <v>0</v>
      </c>
      <c r="V126" s="82">
        <v>4.01</v>
      </c>
      <c r="W126" s="90">
        <v>0</v>
      </c>
    </row>
    <row r="127" spans="20:23" x14ac:dyDescent="0.3">
      <c r="T127" s="320">
        <v>3.42</v>
      </c>
      <c r="U127" s="90">
        <v>0</v>
      </c>
      <c r="V127" s="82">
        <v>4.0199999999999996</v>
      </c>
      <c r="W127" s="90">
        <v>0</v>
      </c>
    </row>
    <row r="128" spans="20:23" x14ac:dyDescent="0.3">
      <c r="T128" s="320">
        <v>3.43</v>
      </c>
      <c r="U128" s="90">
        <v>0</v>
      </c>
      <c r="V128" s="82">
        <v>4.03</v>
      </c>
      <c r="W128" s="90">
        <v>0</v>
      </c>
    </row>
    <row r="129" spans="20:23" x14ac:dyDescent="0.3">
      <c r="T129" s="320">
        <v>3.44</v>
      </c>
      <c r="U129" s="90">
        <v>0</v>
      </c>
      <c r="V129" s="82">
        <v>4.04</v>
      </c>
      <c r="W129" s="90">
        <v>0</v>
      </c>
    </row>
    <row r="130" spans="20:23" x14ac:dyDescent="0.3">
      <c r="T130" s="320">
        <v>3.45</v>
      </c>
      <c r="U130" s="90">
        <v>0</v>
      </c>
      <c r="V130" s="82">
        <v>4.05</v>
      </c>
      <c r="W130" s="90">
        <v>0</v>
      </c>
    </row>
    <row r="131" spans="20:23" x14ac:dyDescent="0.3">
      <c r="T131" s="320">
        <v>3.46</v>
      </c>
      <c r="U131" s="90">
        <v>0</v>
      </c>
      <c r="V131" s="82">
        <v>4.0599999999999996</v>
      </c>
      <c r="W131" s="90">
        <v>0</v>
      </c>
    </row>
    <row r="132" spans="20:23" x14ac:dyDescent="0.3">
      <c r="T132" s="320">
        <v>3.47</v>
      </c>
      <c r="U132" s="90">
        <v>0</v>
      </c>
      <c r="V132" s="82">
        <v>4.07</v>
      </c>
      <c r="W132" s="90">
        <v>0</v>
      </c>
    </row>
    <row r="133" spans="20:23" x14ac:dyDescent="0.3">
      <c r="T133" s="320">
        <v>3.48</v>
      </c>
      <c r="U133" s="90">
        <v>0</v>
      </c>
      <c r="V133" s="82">
        <v>4.08</v>
      </c>
      <c r="W133" s="90">
        <v>0</v>
      </c>
    </row>
    <row r="134" spans="20:23" x14ac:dyDescent="0.3">
      <c r="T134" s="320">
        <v>3.49</v>
      </c>
      <c r="U134" s="90">
        <v>0</v>
      </c>
      <c r="V134" s="82">
        <v>4.09</v>
      </c>
      <c r="W134" s="90">
        <v>0</v>
      </c>
    </row>
    <row r="135" spans="20:23" x14ac:dyDescent="0.3">
      <c r="T135" s="320">
        <v>3.5</v>
      </c>
      <c r="U135" s="90">
        <v>0</v>
      </c>
      <c r="V135" s="82">
        <v>4.0999999999999996</v>
      </c>
      <c r="W135" s="90">
        <v>0</v>
      </c>
    </row>
    <row r="136" spans="20:23" x14ac:dyDescent="0.3">
      <c r="T136" s="320">
        <v>3.51</v>
      </c>
      <c r="U136" s="90">
        <v>0</v>
      </c>
      <c r="V136" s="82">
        <v>4.1100000000000003</v>
      </c>
      <c r="W136" s="90">
        <v>0</v>
      </c>
    </row>
    <row r="137" spans="20:23" x14ac:dyDescent="0.3">
      <c r="T137" s="320">
        <v>3.52</v>
      </c>
      <c r="U137" s="90">
        <v>0</v>
      </c>
      <c r="V137" s="82">
        <v>4.12</v>
      </c>
      <c r="W137" s="90">
        <v>0</v>
      </c>
    </row>
    <row r="138" spans="20:23" x14ac:dyDescent="0.3">
      <c r="T138" s="320">
        <v>3.53</v>
      </c>
      <c r="U138" s="90">
        <v>0</v>
      </c>
      <c r="V138" s="82">
        <v>4.13</v>
      </c>
      <c r="W138" s="90">
        <v>0</v>
      </c>
    </row>
    <row r="139" spans="20:23" x14ac:dyDescent="0.3">
      <c r="T139" s="320">
        <v>3.54</v>
      </c>
      <c r="U139" s="90">
        <v>0</v>
      </c>
      <c r="V139" s="82">
        <v>4.1399999999999997</v>
      </c>
      <c r="W139" s="90">
        <v>0</v>
      </c>
    </row>
    <row r="140" spans="20:23" x14ac:dyDescent="0.3">
      <c r="T140" s="320">
        <v>3.55</v>
      </c>
      <c r="U140" s="90">
        <v>0</v>
      </c>
      <c r="V140" s="82">
        <v>4.1500000000000004</v>
      </c>
      <c r="W140" s="90">
        <v>0</v>
      </c>
    </row>
    <row r="141" spans="20:23" x14ac:dyDescent="0.3">
      <c r="T141" s="320">
        <v>3.56</v>
      </c>
      <c r="U141" s="90">
        <v>0</v>
      </c>
      <c r="V141" s="82">
        <v>4.16</v>
      </c>
      <c r="W141" s="90">
        <v>0</v>
      </c>
    </row>
    <row r="142" spans="20:23" x14ac:dyDescent="0.3">
      <c r="T142" s="320">
        <v>3.57</v>
      </c>
      <c r="U142" s="90">
        <v>0</v>
      </c>
      <c r="V142" s="82">
        <v>4.17</v>
      </c>
      <c r="W142" s="90">
        <v>0</v>
      </c>
    </row>
    <row r="143" spans="20:23" x14ac:dyDescent="0.3">
      <c r="T143" s="320">
        <v>3.58</v>
      </c>
      <c r="U143" s="90">
        <v>0</v>
      </c>
      <c r="V143" s="82">
        <v>4.18</v>
      </c>
      <c r="W143" s="90">
        <v>0</v>
      </c>
    </row>
    <row r="144" spans="20:23" ht="14.5" thickBot="1" x14ac:dyDescent="0.35">
      <c r="T144" s="320">
        <v>3.59</v>
      </c>
      <c r="U144" s="90">
        <v>0</v>
      </c>
      <c r="V144" s="96">
        <v>4.1900000000000004</v>
      </c>
      <c r="W144" s="207">
        <v>0</v>
      </c>
    </row>
    <row r="145" spans="20:21" x14ac:dyDescent="0.3">
      <c r="T145" s="320">
        <v>4</v>
      </c>
      <c r="U145" s="90">
        <v>0</v>
      </c>
    </row>
    <row r="146" spans="20:21" x14ac:dyDescent="0.3">
      <c r="T146" s="320">
        <v>4.01</v>
      </c>
      <c r="U146" s="90">
        <v>0</v>
      </c>
    </row>
    <row r="147" spans="20:21" x14ac:dyDescent="0.3">
      <c r="T147" s="320">
        <v>4.0199999999999996</v>
      </c>
      <c r="U147" s="90">
        <v>0</v>
      </c>
    </row>
    <row r="148" spans="20:21" x14ac:dyDescent="0.3">
      <c r="T148" s="320">
        <v>4.03</v>
      </c>
      <c r="U148" s="90">
        <v>0</v>
      </c>
    </row>
    <row r="149" spans="20:21" x14ac:dyDescent="0.3">
      <c r="T149" s="320">
        <v>4.04</v>
      </c>
      <c r="U149" s="90">
        <v>0</v>
      </c>
    </row>
    <row r="150" spans="20:21" x14ac:dyDescent="0.3">
      <c r="T150" s="320">
        <v>4.05</v>
      </c>
      <c r="U150" s="90">
        <v>0</v>
      </c>
    </row>
    <row r="151" spans="20:21" x14ac:dyDescent="0.3">
      <c r="T151" s="320">
        <v>4.0599999999999996</v>
      </c>
      <c r="U151" s="90">
        <v>0</v>
      </c>
    </row>
    <row r="152" spans="20:21" x14ac:dyDescent="0.3">
      <c r="T152" s="320">
        <v>4.07</v>
      </c>
      <c r="U152" s="90">
        <v>0</v>
      </c>
    </row>
    <row r="153" spans="20:21" x14ac:dyDescent="0.3">
      <c r="T153" s="320">
        <v>4.08</v>
      </c>
      <c r="U153" s="90">
        <v>0</v>
      </c>
    </row>
    <row r="154" spans="20:21" x14ac:dyDescent="0.3">
      <c r="T154" s="320">
        <v>4.09</v>
      </c>
      <c r="U154" s="90">
        <v>0</v>
      </c>
    </row>
    <row r="155" spans="20:21" x14ac:dyDescent="0.3">
      <c r="T155" s="320">
        <v>4.0999999999999996</v>
      </c>
      <c r="U155" s="90">
        <v>0</v>
      </c>
    </row>
    <row r="156" spans="20:21" x14ac:dyDescent="0.3">
      <c r="T156" s="320">
        <v>4.1100000000000003</v>
      </c>
      <c r="U156" s="90">
        <v>0</v>
      </c>
    </row>
    <row r="157" spans="20:21" x14ac:dyDescent="0.3">
      <c r="T157" s="320">
        <v>4.12</v>
      </c>
      <c r="U157" s="90">
        <v>0</v>
      </c>
    </row>
    <row r="158" spans="20:21" x14ac:dyDescent="0.3">
      <c r="T158" s="320">
        <v>4.13</v>
      </c>
      <c r="U158" s="90">
        <v>0</v>
      </c>
    </row>
    <row r="159" spans="20:21" x14ac:dyDescent="0.3">
      <c r="T159" s="320">
        <v>4.1399999999999997</v>
      </c>
      <c r="U159" s="90">
        <v>0</v>
      </c>
    </row>
    <row r="160" spans="20:21" x14ac:dyDescent="0.3">
      <c r="T160" s="320">
        <v>4.1500000000000004</v>
      </c>
      <c r="U160" s="90">
        <v>0</v>
      </c>
    </row>
    <row r="161" spans="20:21" x14ac:dyDescent="0.3">
      <c r="T161" s="320">
        <v>4.16</v>
      </c>
      <c r="U161" s="90">
        <v>0</v>
      </c>
    </row>
    <row r="162" spans="20:21" x14ac:dyDescent="0.3">
      <c r="T162" s="320">
        <v>4.17</v>
      </c>
      <c r="U162" s="90">
        <v>0</v>
      </c>
    </row>
    <row r="163" spans="20:21" x14ac:dyDescent="0.3">
      <c r="T163" s="320">
        <v>4.18</v>
      </c>
      <c r="U163" s="90">
        <v>0</v>
      </c>
    </row>
    <row r="164" spans="20:21" x14ac:dyDescent="0.3">
      <c r="T164" s="320">
        <v>4.1900000000000004</v>
      </c>
      <c r="U164" s="90">
        <v>0</v>
      </c>
    </row>
    <row r="165" spans="20:21" x14ac:dyDescent="0.3">
      <c r="T165" s="320">
        <v>4.2</v>
      </c>
      <c r="U165" s="90">
        <v>0</v>
      </c>
    </row>
    <row r="166" spans="20:21" x14ac:dyDescent="0.3">
      <c r="T166" s="320">
        <v>4.21</v>
      </c>
      <c r="U166" s="90">
        <v>0</v>
      </c>
    </row>
    <row r="167" spans="20:21" x14ac:dyDescent="0.3">
      <c r="T167" s="320">
        <v>4.22</v>
      </c>
      <c r="U167" s="90">
        <v>0</v>
      </c>
    </row>
    <row r="168" spans="20:21" x14ac:dyDescent="0.3">
      <c r="T168" s="320">
        <v>4.2300000000000004</v>
      </c>
      <c r="U168" s="90">
        <v>0</v>
      </c>
    </row>
    <row r="169" spans="20:21" x14ac:dyDescent="0.3">
      <c r="T169" s="320">
        <v>4.2399999999999904</v>
      </c>
      <c r="U169" s="90">
        <v>0</v>
      </c>
    </row>
    <row r="170" spans="20:21" x14ac:dyDescent="0.3">
      <c r="T170" s="320">
        <v>4.2499999999999902</v>
      </c>
      <c r="U170" s="90">
        <v>0</v>
      </c>
    </row>
    <row r="171" spans="20:21" x14ac:dyDescent="0.3">
      <c r="T171" s="320">
        <v>4.25999999999999</v>
      </c>
      <c r="U171" s="90">
        <v>0</v>
      </c>
    </row>
    <row r="172" spans="20:21" ht="14.5" thickBot="1" x14ac:dyDescent="0.35">
      <c r="T172" s="321">
        <v>4.2699999999999898</v>
      </c>
      <c r="U172" s="207">
        <v>0</v>
      </c>
    </row>
  </sheetData>
  <mergeCells count="12">
    <mergeCell ref="N3:O3"/>
    <mergeCell ref="AC3:AG3"/>
    <mergeCell ref="D3:E3"/>
    <mergeCell ref="F3:G3"/>
    <mergeCell ref="H3:I3"/>
    <mergeCell ref="J3:K3"/>
    <mergeCell ref="L3:M3"/>
    <mergeCell ref="Z3:AA3"/>
    <mergeCell ref="V3:W3"/>
    <mergeCell ref="P3:Q3"/>
    <mergeCell ref="R3:S3"/>
    <mergeCell ref="T3:U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7CC0-E375-4B98-A6E3-73B9BCB942A4}">
  <sheetPr>
    <tabColor rgb="FF7030A0"/>
    <pageSetUpPr fitToPage="1"/>
  </sheetPr>
  <dimension ref="B1:G151"/>
  <sheetViews>
    <sheetView zoomScaleNormal="100" workbookViewId="0">
      <selection activeCell="G27" sqref="G27"/>
    </sheetView>
  </sheetViews>
  <sheetFormatPr baseColWidth="10" defaultColWidth="9.1796875" defaultRowHeight="14" x14ac:dyDescent="0.35"/>
  <cols>
    <col min="1" max="1" width="2.1796875" style="40" customWidth="1"/>
    <col min="2" max="2" width="6" style="26" customWidth="1"/>
    <col min="3" max="3" width="8.1796875" style="26" customWidth="1"/>
    <col min="4" max="4" width="28.81640625" style="40" customWidth="1"/>
    <col min="5" max="5" width="8.54296875" style="26" customWidth="1"/>
    <col min="6" max="6" width="14.7265625" style="26" customWidth="1"/>
    <col min="7" max="7" width="143.7265625" style="40" customWidth="1"/>
    <col min="8" max="16384" width="9.1796875" style="40"/>
  </cols>
  <sheetData>
    <row r="1" spans="2:7" s="474" customFormat="1" ht="20.5" thickBot="1" x14ac:dyDescent="0.4">
      <c r="B1" s="183"/>
      <c r="C1" s="183"/>
      <c r="D1" s="100" t="s">
        <v>198</v>
      </c>
      <c r="E1" s="132"/>
      <c r="F1" s="183"/>
      <c r="G1" s="475"/>
    </row>
    <row r="2" spans="2:7" s="26" customFormat="1" ht="14.5" thickBot="1" x14ac:dyDescent="0.4">
      <c r="B2" s="506" t="s">
        <v>9</v>
      </c>
      <c r="C2" s="507" t="s">
        <v>10</v>
      </c>
      <c r="D2" s="508" t="s">
        <v>1</v>
      </c>
      <c r="E2" s="507" t="s">
        <v>186</v>
      </c>
      <c r="F2" s="507" t="s">
        <v>2</v>
      </c>
      <c r="G2" s="509" t="s">
        <v>122</v>
      </c>
    </row>
    <row r="3" spans="2:7" ht="13.9" customHeight="1" x14ac:dyDescent="0.3">
      <c r="B3" s="510">
        <v>28</v>
      </c>
      <c r="C3" s="43">
        <v>1</v>
      </c>
      <c r="D3" s="671" t="s">
        <v>202</v>
      </c>
      <c r="E3" s="511">
        <v>2014</v>
      </c>
      <c r="F3" s="512" t="s">
        <v>6</v>
      </c>
      <c r="G3" s="513" t="s">
        <v>237</v>
      </c>
    </row>
    <row r="4" spans="2:7" ht="13.9" customHeight="1" x14ac:dyDescent="0.3">
      <c r="B4" s="505">
        <v>6</v>
      </c>
      <c r="C4" s="50">
        <v>2</v>
      </c>
      <c r="D4" s="672" t="s">
        <v>260</v>
      </c>
      <c r="E4" s="466">
        <v>2014</v>
      </c>
      <c r="F4" s="121" t="s">
        <v>5</v>
      </c>
      <c r="G4" s="479"/>
    </row>
    <row r="5" spans="2:7" ht="13.9" customHeight="1" x14ac:dyDescent="0.3">
      <c r="B5" s="505">
        <v>31</v>
      </c>
      <c r="C5" s="50">
        <v>3</v>
      </c>
      <c r="D5" s="672" t="s">
        <v>203</v>
      </c>
      <c r="E5" s="466">
        <v>2015</v>
      </c>
      <c r="F5" s="121" t="s">
        <v>6</v>
      </c>
      <c r="G5" s="479"/>
    </row>
    <row r="6" spans="2:7" ht="13.9" customHeight="1" x14ac:dyDescent="0.3">
      <c r="B6" s="505">
        <v>21</v>
      </c>
      <c r="C6" s="50">
        <v>4</v>
      </c>
      <c r="D6" s="672" t="s">
        <v>204</v>
      </c>
      <c r="E6" s="466">
        <v>2014</v>
      </c>
      <c r="F6" s="121" t="s">
        <v>154</v>
      </c>
      <c r="G6" s="479"/>
    </row>
    <row r="7" spans="2:7" ht="13.9" customHeight="1" x14ac:dyDescent="0.3">
      <c r="B7" s="505">
        <v>7</v>
      </c>
      <c r="C7" s="50">
        <v>5</v>
      </c>
      <c r="D7" s="672" t="s">
        <v>205</v>
      </c>
      <c r="E7" s="466">
        <v>2014</v>
      </c>
      <c r="F7" s="121" t="s">
        <v>5</v>
      </c>
      <c r="G7" s="479"/>
    </row>
    <row r="8" spans="2:7" ht="13.9" customHeight="1" x14ac:dyDescent="0.3">
      <c r="B8" s="505">
        <v>20</v>
      </c>
      <c r="C8" s="50">
        <v>6</v>
      </c>
      <c r="D8" s="673" t="s">
        <v>206</v>
      </c>
      <c r="E8" s="466">
        <v>2015</v>
      </c>
      <c r="F8" s="121" t="s">
        <v>7</v>
      </c>
      <c r="G8" s="479"/>
    </row>
    <row r="9" spans="2:7" ht="13.9" customHeight="1" x14ac:dyDescent="0.3">
      <c r="B9" s="505">
        <v>1</v>
      </c>
      <c r="C9" s="50">
        <v>7</v>
      </c>
      <c r="D9" s="673" t="s">
        <v>207</v>
      </c>
      <c r="E9" s="466">
        <v>2014</v>
      </c>
      <c r="F9" s="121" t="s">
        <v>5</v>
      </c>
      <c r="G9" s="479"/>
    </row>
    <row r="10" spans="2:7" ht="13.9" customHeight="1" x14ac:dyDescent="0.3">
      <c r="B10" s="505">
        <v>2</v>
      </c>
      <c r="C10" s="50">
        <v>8</v>
      </c>
      <c r="D10" s="673" t="s">
        <v>208</v>
      </c>
      <c r="E10" s="466">
        <v>2014</v>
      </c>
      <c r="F10" s="121" t="s">
        <v>5</v>
      </c>
      <c r="G10" s="479"/>
    </row>
    <row r="11" spans="2:7" ht="13.9" customHeight="1" x14ac:dyDescent="0.3">
      <c r="B11" s="505">
        <v>10</v>
      </c>
      <c r="C11" s="50">
        <v>9</v>
      </c>
      <c r="D11" s="673" t="s">
        <v>209</v>
      </c>
      <c r="E11" s="466">
        <v>2014</v>
      </c>
      <c r="F11" s="121" t="s">
        <v>199</v>
      </c>
      <c r="G11" s="479"/>
    </row>
    <row r="12" spans="2:7" ht="13.9" customHeight="1" x14ac:dyDescent="0.3">
      <c r="B12" s="505">
        <v>15</v>
      </c>
      <c r="C12" s="50">
        <v>10</v>
      </c>
      <c r="D12" s="673" t="s">
        <v>210</v>
      </c>
      <c r="E12" s="466">
        <v>2014</v>
      </c>
      <c r="F12" s="121" t="s">
        <v>153</v>
      </c>
      <c r="G12" s="479"/>
    </row>
    <row r="13" spans="2:7" ht="13.9" customHeight="1" x14ac:dyDescent="0.3">
      <c r="B13" s="505">
        <v>5</v>
      </c>
      <c r="C13" s="50">
        <v>11</v>
      </c>
      <c r="D13" s="673" t="s">
        <v>211</v>
      </c>
      <c r="E13" s="466">
        <v>2014</v>
      </c>
      <c r="F13" s="121" t="s">
        <v>5</v>
      </c>
      <c r="G13" s="479"/>
    </row>
    <row r="14" spans="2:7" ht="13.9" customHeight="1" x14ac:dyDescent="0.3">
      <c r="B14" s="505">
        <v>30</v>
      </c>
      <c r="C14" s="50">
        <v>12</v>
      </c>
      <c r="D14" s="673" t="s">
        <v>212</v>
      </c>
      <c r="E14" s="466">
        <v>2014</v>
      </c>
      <c r="F14" s="121" t="s">
        <v>6</v>
      </c>
      <c r="G14" s="479" t="s">
        <v>238</v>
      </c>
    </row>
    <row r="15" spans="2:7" ht="13.9" customHeight="1" x14ac:dyDescent="0.3">
      <c r="B15" s="505">
        <v>14</v>
      </c>
      <c r="C15" s="50">
        <v>13</v>
      </c>
      <c r="D15" s="673" t="s">
        <v>213</v>
      </c>
      <c r="E15" s="466">
        <v>2014</v>
      </c>
      <c r="F15" s="121" t="s">
        <v>4</v>
      </c>
      <c r="G15" s="479"/>
    </row>
    <row r="16" spans="2:7" ht="13.9" customHeight="1" x14ac:dyDescent="0.3">
      <c r="B16" s="505">
        <v>23</v>
      </c>
      <c r="C16" s="50">
        <v>14</v>
      </c>
      <c r="D16" s="673" t="s">
        <v>214</v>
      </c>
      <c r="E16" s="466">
        <v>2015</v>
      </c>
      <c r="F16" s="121" t="s">
        <v>154</v>
      </c>
      <c r="G16" s="479"/>
    </row>
    <row r="17" spans="2:7" ht="13.9" customHeight="1" x14ac:dyDescent="0.3">
      <c r="B17" s="505">
        <v>15</v>
      </c>
      <c r="C17" s="50">
        <v>15</v>
      </c>
      <c r="D17" s="673" t="s">
        <v>215</v>
      </c>
      <c r="E17" s="466">
        <v>2014</v>
      </c>
      <c r="F17" s="121" t="s">
        <v>4</v>
      </c>
      <c r="G17" s="479" t="s">
        <v>239</v>
      </c>
    </row>
    <row r="18" spans="2:7" ht="13.9" customHeight="1" x14ac:dyDescent="0.3">
      <c r="B18" s="505">
        <v>3</v>
      </c>
      <c r="C18" s="50">
        <v>16</v>
      </c>
      <c r="D18" s="673" t="s">
        <v>216</v>
      </c>
      <c r="E18" s="466">
        <v>2015</v>
      </c>
      <c r="F18" s="121" t="s">
        <v>5</v>
      </c>
      <c r="G18" s="479"/>
    </row>
    <row r="19" spans="2:7" ht="13.9" customHeight="1" x14ac:dyDescent="0.3">
      <c r="B19" s="505">
        <v>8</v>
      </c>
      <c r="C19" s="50">
        <v>17</v>
      </c>
      <c r="D19" s="673" t="s">
        <v>223</v>
      </c>
      <c r="E19" s="466">
        <v>2015</v>
      </c>
      <c r="F19" s="121" t="s">
        <v>5</v>
      </c>
      <c r="G19" s="479" t="s">
        <v>240</v>
      </c>
    </row>
    <row r="20" spans="2:7" ht="13.9" customHeight="1" x14ac:dyDescent="0.3">
      <c r="B20" s="505">
        <v>18</v>
      </c>
      <c r="C20" s="50">
        <v>18</v>
      </c>
      <c r="D20" s="673" t="s">
        <v>224</v>
      </c>
      <c r="E20" s="466">
        <v>2014</v>
      </c>
      <c r="F20" s="121" t="s">
        <v>7</v>
      </c>
      <c r="G20" s="479"/>
    </row>
    <row r="21" spans="2:7" ht="13.9" customHeight="1" x14ac:dyDescent="0.3">
      <c r="B21" s="505">
        <v>26</v>
      </c>
      <c r="C21" s="50">
        <v>19</v>
      </c>
      <c r="D21" s="673" t="s">
        <v>201</v>
      </c>
      <c r="E21" s="466">
        <v>2014</v>
      </c>
      <c r="F21" s="121" t="s">
        <v>6</v>
      </c>
      <c r="G21" s="479"/>
    </row>
    <row r="22" spans="2:7" ht="13.9" customHeight="1" x14ac:dyDescent="0.3">
      <c r="B22" s="505">
        <v>25</v>
      </c>
      <c r="C22" s="50">
        <v>20</v>
      </c>
      <c r="D22" s="673" t="s">
        <v>225</v>
      </c>
      <c r="E22" s="466">
        <v>2015</v>
      </c>
      <c r="F22" s="121" t="s">
        <v>154</v>
      </c>
      <c r="G22" s="479"/>
    </row>
    <row r="23" spans="2:7" ht="13.9" customHeight="1" x14ac:dyDescent="0.3">
      <c r="B23" s="505">
        <v>29</v>
      </c>
      <c r="C23" s="50">
        <v>21</v>
      </c>
      <c r="D23" s="673" t="s">
        <v>226</v>
      </c>
      <c r="E23" s="466">
        <v>2014</v>
      </c>
      <c r="F23" s="121" t="s">
        <v>6</v>
      </c>
      <c r="G23" s="479"/>
    </row>
    <row r="24" spans="2:7" ht="13.9" customHeight="1" x14ac:dyDescent="0.3">
      <c r="B24" s="505">
        <v>24</v>
      </c>
      <c r="C24" s="50">
        <v>22</v>
      </c>
      <c r="D24" s="673" t="s">
        <v>227</v>
      </c>
      <c r="E24" s="466">
        <v>2014</v>
      </c>
      <c r="F24" s="121" t="s">
        <v>154</v>
      </c>
      <c r="G24" s="479"/>
    </row>
    <row r="25" spans="2:7" ht="13.9" customHeight="1" x14ac:dyDescent="0.3">
      <c r="B25" s="505">
        <v>27</v>
      </c>
      <c r="C25" s="50">
        <v>23</v>
      </c>
      <c r="D25" s="673" t="s">
        <v>228</v>
      </c>
      <c r="E25" s="466">
        <v>2014</v>
      </c>
      <c r="F25" s="121" t="s">
        <v>6</v>
      </c>
      <c r="G25" s="479" t="s">
        <v>241</v>
      </c>
    </row>
    <row r="26" spans="2:7" ht="13.9" customHeight="1" x14ac:dyDescent="0.35">
      <c r="B26" s="505">
        <v>17</v>
      </c>
      <c r="C26" s="50">
        <v>24</v>
      </c>
      <c r="D26" s="673" t="s">
        <v>229</v>
      </c>
      <c r="E26" s="466">
        <v>2014</v>
      </c>
      <c r="F26" s="121" t="s">
        <v>7</v>
      </c>
      <c r="G26" s="504"/>
    </row>
    <row r="27" spans="2:7" ht="13.9" customHeight="1" x14ac:dyDescent="0.35">
      <c r="B27" s="505">
        <v>19</v>
      </c>
      <c r="C27" s="50">
        <v>25</v>
      </c>
      <c r="D27" s="673" t="s">
        <v>230</v>
      </c>
      <c r="E27" s="466">
        <v>2015</v>
      </c>
      <c r="F27" s="121" t="s">
        <v>7</v>
      </c>
      <c r="G27" s="504"/>
    </row>
    <row r="28" spans="2:7" ht="13.9" customHeight="1" x14ac:dyDescent="0.35">
      <c r="B28" s="505">
        <v>4</v>
      </c>
      <c r="C28" s="50">
        <v>26</v>
      </c>
      <c r="D28" s="673" t="s">
        <v>231</v>
      </c>
      <c r="E28" s="466">
        <v>2014</v>
      </c>
      <c r="F28" s="121" t="s">
        <v>5</v>
      </c>
      <c r="G28" s="504"/>
    </row>
    <row r="29" spans="2:7" ht="13.9" customHeight="1" x14ac:dyDescent="0.35">
      <c r="B29" s="505">
        <v>13</v>
      </c>
      <c r="C29" s="50">
        <v>27</v>
      </c>
      <c r="D29" s="673" t="s">
        <v>232</v>
      </c>
      <c r="E29" s="466">
        <v>2014</v>
      </c>
      <c r="F29" s="121" t="s">
        <v>4</v>
      </c>
      <c r="G29" s="504"/>
    </row>
    <row r="30" spans="2:7" ht="13.9" customHeight="1" x14ac:dyDescent="0.35">
      <c r="B30" s="505">
        <v>22</v>
      </c>
      <c r="C30" s="50">
        <v>28</v>
      </c>
      <c r="D30" s="673" t="s">
        <v>233</v>
      </c>
      <c r="E30" s="466">
        <v>2014</v>
      </c>
      <c r="F30" s="121" t="s">
        <v>154</v>
      </c>
      <c r="G30" s="504"/>
    </row>
    <row r="31" spans="2:7" ht="13.9" customHeight="1" x14ac:dyDescent="0.35">
      <c r="B31" s="505">
        <v>9</v>
      </c>
      <c r="C31" s="50">
        <v>29</v>
      </c>
      <c r="D31" s="673" t="s">
        <v>234</v>
      </c>
      <c r="E31" s="466">
        <v>2014</v>
      </c>
      <c r="F31" s="121" t="s">
        <v>5</v>
      </c>
      <c r="G31" s="504"/>
    </row>
    <row r="32" spans="2:7" ht="13.9" customHeight="1" x14ac:dyDescent="0.35">
      <c r="B32" s="641">
        <v>12</v>
      </c>
      <c r="C32" s="642">
        <v>30</v>
      </c>
      <c r="D32" s="643" t="s">
        <v>235</v>
      </c>
      <c r="E32" s="644">
        <v>2014</v>
      </c>
      <c r="F32" s="644" t="s">
        <v>4</v>
      </c>
      <c r="G32" s="640" t="s">
        <v>270</v>
      </c>
    </row>
    <row r="33" spans="2:7" ht="13.9" customHeight="1" x14ac:dyDescent="0.35">
      <c r="B33" s="505">
        <v>16</v>
      </c>
      <c r="C33" s="50">
        <v>31</v>
      </c>
      <c r="D33" s="673" t="s">
        <v>236</v>
      </c>
      <c r="E33" s="466">
        <v>2014</v>
      </c>
      <c r="F33" s="121" t="s">
        <v>200</v>
      </c>
      <c r="G33" s="504"/>
    </row>
    <row r="34" spans="2:7" hidden="1" x14ac:dyDescent="0.35">
      <c r="B34" s="505"/>
      <c r="C34" s="50">
        <v>32</v>
      </c>
      <c r="D34" s="95"/>
      <c r="E34" s="466"/>
      <c r="F34" s="121"/>
      <c r="G34" s="504"/>
    </row>
    <row r="35" spans="2:7" hidden="1" x14ac:dyDescent="0.35">
      <c r="B35" s="505"/>
      <c r="C35" s="50">
        <v>33</v>
      </c>
      <c r="D35" s="95"/>
      <c r="E35" s="466"/>
      <c r="F35" s="121"/>
      <c r="G35" s="504"/>
    </row>
    <row r="36" spans="2:7" hidden="1" x14ac:dyDescent="0.35">
      <c r="B36" s="505"/>
      <c r="C36" s="50">
        <v>34</v>
      </c>
      <c r="D36" s="95"/>
      <c r="E36" s="466"/>
      <c r="F36" s="121"/>
      <c r="G36" s="504"/>
    </row>
    <row r="37" spans="2:7" hidden="1" x14ac:dyDescent="0.35">
      <c r="B37" s="505"/>
      <c r="C37" s="50">
        <v>35</v>
      </c>
      <c r="D37" s="95"/>
      <c r="E37" s="466"/>
      <c r="F37" s="121"/>
      <c r="G37" s="504"/>
    </row>
    <row r="38" spans="2:7" hidden="1" x14ac:dyDescent="0.35">
      <c r="B38" s="505"/>
      <c r="C38" s="50">
        <v>36</v>
      </c>
      <c r="D38" s="95"/>
      <c r="E38" s="466"/>
      <c r="F38" s="121"/>
      <c r="G38" s="504"/>
    </row>
    <row r="39" spans="2:7" hidden="1" x14ac:dyDescent="0.35">
      <c r="B39" s="505"/>
      <c r="C39" s="50">
        <v>37</v>
      </c>
      <c r="D39" s="95"/>
      <c r="E39" s="466"/>
      <c r="F39" s="121"/>
      <c r="G39" s="504"/>
    </row>
    <row r="40" spans="2:7" hidden="1" x14ac:dyDescent="0.35">
      <c r="B40" s="505"/>
      <c r="C40" s="50">
        <v>38</v>
      </c>
      <c r="D40" s="95"/>
      <c r="E40" s="466"/>
      <c r="F40" s="121"/>
      <c r="G40" s="504"/>
    </row>
    <row r="41" spans="2:7" hidden="1" x14ac:dyDescent="0.35">
      <c r="B41" s="505"/>
      <c r="C41" s="50">
        <v>39</v>
      </c>
      <c r="D41" s="95"/>
      <c r="E41" s="466"/>
      <c r="F41" s="121"/>
      <c r="G41" s="504"/>
    </row>
    <row r="42" spans="2:7" hidden="1" x14ac:dyDescent="0.35">
      <c r="B42" s="505"/>
      <c r="C42" s="50">
        <v>40</v>
      </c>
      <c r="D42" s="95"/>
      <c r="E42" s="466"/>
      <c r="F42" s="121"/>
      <c r="G42" s="504"/>
    </row>
    <row r="43" spans="2:7" hidden="1" x14ac:dyDescent="0.35">
      <c r="B43" s="505"/>
      <c r="C43" s="50">
        <v>41</v>
      </c>
      <c r="D43" s="95"/>
      <c r="E43" s="466"/>
      <c r="F43" s="121"/>
      <c r="G43" s="504"/>
    </row>
    <row r="44" spans="2:7" hidden="1" x14ac:dyDescent="0.35">
      <c r="B44" s="505"/>
      <c r="C44" s="50">
        <v>42</v>
      </c>
      <c r="D44" s="95"/>
      <c r="E44" s="466"/>
      <c r="F44" s="121"/>
      <c r="G44" s="504"/>
    </row>
    <row r="45" spans="2:7" hidden="1" x14ac:dyDescent="0.35">
      <c r="B45" s="505"/>
      <c r="C45" s="50">
        <v>43</v>
      </c>
      <c r="D45" s="95"/>
      <c r="E45" s="466"/>
      <c r="F45" s="121"/>
      <c r="G45" s="504"/>
    </row>
    <row r="46" spans="2:7" hidden="1" x14ac:dyDescent="0.35">
      <c r="B46" s="505"/>
      <c r="C46" s="50">
        <v>44</v>
      </c>
      <c r="D46" s="95"/>
      <c r="E46" s="466"/>
      <c r="F46" s="121"/>
      <c r="G46" s="504"/>
    </row>
    <row r="47" spans="2:7" hidden="1" x14ac:dyDescent="0.35">
      <c r="B47" s="505"/>
      <c r="C47" s="50">
        <v>45</v>
      </c>
      <c r="D47" s="95"/>
      <c r="E47" s="466"/>
      <c r="F47" s="121"/>
      <c r="G47" s="504"/>
    </row>
    <row r="48" spans="2:7" hidden="1" x14ac:dyDescent="0.35">
      <c r="B48" s="505"/>
      <c r="C48" s="50">
        <v>46</v>
      </c>
      <c r="D48" s="95"/>
      <c r="E48" s="466"/>
      <c r="F48" s="121"/>
      <c r="G48" s="504"/>
    </row>
    <row r="49" spans="2:7" hidden="1" x14ac:dyDescent="0.35">
      <c r="B49" s="505"/>
      <c r="C49" s="50">
        <v>47</v>
      </c>
      <c r="D49" s="95"/>
      <c r="E49" s="466"/>
      <c r="F49" s="121"/>
      <c r="G49" s="504"/>
    </row>
    <row r="50" spans="2:7" hidden="1" x14ac:dyDescent="0.35">
      <c r="B50" s="505"/>
      <c r="C50" s="50">
        <v>48</v>
      </c>
      <c r="D50" s="95"/>
      <c r="E50" s="466"/>
      <c r="F50" s="121"/>
      <c r="G50" s="504"/>
    </row>
    <row r="51" spans="2:7" hidden="1" x14ac:dyDescent="0.35">
      <c r="B51" s="505"/>
      <c r="C51" s="50">
        <v>49</v>
      </c>
      <c r="D51" s="95"/>
      <c r="E51" s="466"/>
      <c r="F51" s="121"/>
      <c r="G51" s="504"/>
    </row>
    <row r="52" spans="2:7" hidden="1" x14ac:dyDescent="0.35">
      <c r="B52" s="505"/>
      <c r="C52" s="50">
        <v>50</v>
      </c>
      <c r="D52" s="95"/>
      <c r="E52" s="466"/>
      <c r="F52" s="121"/>
      <c r="G52" s="504"/>
    </row>
    <row r="53" spans="2:7" hidden="1" x14ac:dyDescent="0.35">
      <c r="B53" s="505"/>
      <c r="C53" s="50">
        <v>51</v>
      </c>
      <c r="D53" s="95"/>
      <c r="E53" s="466"/>
      <c r="F53" s="121"/>
      <c r="G53" s="504"/>
    </row>
    <row r="54" spans="2:7" hidden="1" x14ac:dyDescent="0.35">
      <c r="B54" s="505"/>
      <c r="C54" s="50">
        <v>52</v>
      </c>
      <c r="D54" s="95"/>
      <c r="E54" s="466"/>
      <c r="F54" s="121"/>
      <c r="G54" s="504"/>
    </row>
    <row r="55" spans="2:7" hidden="1" x14ac:dyDescent="0.35">
      <c r="B55" s="505"/>
      <c r="C55" s="50">
        <v>53</v>
      </c>
      <c r="D55" s="95"/>
      <c r="E55" s="466"/>
      <c r="F55" s="121"/>
      <c r="G55" s="504"/>
    </row>
    <row r="56" spans="2:7" hidden="1" x14ac:dyDescent="0.35">
      <c r="B56" s="505"/>
      <c r="C56" s="50">
        <v>54</v>
      </c>
      <c r="D56" s="95"/>
      <c r="E56" s="466"/>
      <c r="F56" s="121"/>
      <c r="G56" s="504"/>
    </row>
    <row r="57" spans="2:7" hidden="1" x14ac:dyDescent="0.35">
      <c r="B57" s="505"/>
      <c r="C57" s="50">
        <v>55</v>
      </c>
      <c r="D57" s="95"/>
      <c r="E57" s="466"/>
      <c r="F57" s="121"/>
      <c r="G57" s="504"/>
    </row>
    <row r="58" spans="2:7" hidden="1" x14ac:dyDescent="0.35">
      <c r="B58" s="505"/>
      <c r="C58" s="50">
        <v>56</v>
      </c>
      <c r="D58" s="95"/>
      <c r="E58" s="466"/>
      <c r="F58" s="121"/>
      <c r="G58" s="504"/>
    </row>
    <row r="59" spans="2:7" hidden="1" x14ac:dyDescent="0.35">
      <c r="B59" s="505"/>
      <c r="C59" s="50">
        <v>57</v>
      </c>
      <c r="D59" s="95"/>
      <c r="E59" s="466"/>
      <c r="F59" s="121"/>
      <c r="G59" s="504"/>
    </row>
    <row r="60" spans="2:7" hidden="1" x14ac:dyDescent="0.35">
      <c r="B60" s="505"/>
      <c r="C60" s="50">
        <v>58</v>
      </c>
      <c r="D60" s="95"/>
      <c r="E60" s="466"/>
      <c r="F60" s="121"/>
      <c r="G60" s="504"/>
    </row>
    <row r="61" spans="2:7" hidden="1" x14ac:dyDescent="0.35">
      <c r="B61" s="505"/>
      <c r="C61" s="50">
        <v>59</v>
      </c>
      <c r="D61" s="95"/>
      <c r="E61" s="466"/>
      <c r="F61" s="121"/>
      <c r="G61" s="504"/>
    </row>
    <row r="62" spans="2:7" hidden="1" x14ac:dyDescent="0.35">
      <c r="B62" s="505"/>
      <c r="C62" s="50">
        <v>60</v>
      </c>
      <c r="D62" s="95"/>
      <c r="E62" s="466"/>
      <c r="F62" s="121"/>
      <c r="G62" s="504"/>
    </row>
    <row r="63" spans="2:7" hidden="1" x14ac:dyDescent="0.35">
      <c r="B63" s="505"/>
      <c r="C63" s="50">
        <v>61</v>
      </c>
      <c r="D63" s="95"/>
      <c r="E63" s="466"/>
      <c r="F63" s="121"/>
      <c r="G63" s="504"/>
    </row>
    <row r="64" spans="2:7" hidden="1" x14ac:dyDescent="0.35">
      <c r="B64" s="505"/>
      <c r="C64" s="50">
        <v>62</v>
      </c>
      <c r="D64" s="95"/>
      <c r="E64" s="466"/>
      <c r="F64" s="121"/>
      <c r="G64" s="504"/>
    </row>
    <row r="65" spans="2:7" hidden="1" x14ac:dyDescent="0.35">
      <c r="B65" s="505"/>
      <c r="C65" s="50">
        <v>63</v>
      </c>
      <c r="D65" s="95"/>
      <c r="E65" s="466"/>
      <c r="F65" s="121"/>
      <c r="G65" s="504"/>
    </row>
    <row r="66" spans="2:7" hidden="1" x14ac:dyDescent="0.35">
      <c r="B66" s="505"/>
      <c r="C66" s="50">
        <v>64</v>
      </c>
      <c r="D66" s="95"/>
      <c r="E66" s="466"/>
      <c r="F66" s="121"/>
      <c r="G66" s="504"/>
    </row>
    <row r="67" spans="2:7" hidden="1" x14ac:dyDescent="0.35">
      <c r="B67" s="505"/>
      <c r="C67" s="50">
        <v>65</v>
      </c>
      <c r="D67" s="95"/>
      <c r="E67" s="466"/>
      <c r="F67" s="121"/>
      <c r="G67" s="504"/>
    </row>
    <row r="68" spans="2:7" hidden="1" x14ac:dyDescent="0.35">
      <c r="B68" s="505"/>
      <c r="C68" s="50">
        <v>66</v>
      </c>
      <c r="D68" s="95"/>
      <c r="E68" s="466"/>
      <c r="F68" s="121"/>
      <c r="G68" s="504"/>
    </row>
    <row r="69" spans="2:7" hidden="1" x14ac:dyDescent="0.35">
      <c r="B69" s="505"/>
      <c r="C69" s="50">
        <v>67</v>
      </c>
      <c r="D69" s="95"/>
      <c r="E69" s="466"/>
      <c r="F69" s="121"/>
      <c r="G69" s="504"/>
    </row>
    <row r="70" spans="2:7" hidden="1" x14ac:dyDescent="0.35">
      <c r="B70" s="505"/>
      <c r="C70" s="50">
        <v>68</v>
      </c>
      <c r="D70" s="95"/>
      <c r="E70" s="466"/>
      <c r="F70" s="121"/>
      <c r="G70" s="504"/>
    </row>
    <row r="71" spans="2:7" hidden="1" x14ac:dyDescent="0.35">
      <c r="B71" s="505"/>
      <c r="C71" s="50">
        <v>69</v>
      </c>
      <c r="D71" s="95"/>
      <c r="E71" s="466"/>
      <c r="F71" s="121"/>
      <c r="G71" s="504"/>
    </row>
    <row r="72" spans="2:7" hidden="1" x14ac:dyDescent="0.35">
      <c r="B72" s="505"/>
      <c r="C72" s="50">
        <v>70</v>
      </c>
      <c r="D72" s="95"/>
      <c r="E72" s="466"/>
      <c r="F72" s="121"/>
      <c r="G72" s="504"/>
    </row>
    <row r="73" spans="2:7" hidden="1" x14ac:dyDescent="0.35">
      <c r="B73" s="505"/>
      <c r="C73" s="50">
        <v>71</v>
      </c>
      <c r="D73" s="95"/>
      <c r="E73" s="466"/>
      <c r="F73" s="121"/>
      <c r="G73" s="504"/>
    </row>
    <row r="74" spans="2:7" hidden="1" x14ac:dyDescent="0.35">
      <c r="B74" s="505"/>
      <c r="C74" s="50">
        <v>72</v>
      </c>
      <c r="D74" s="95"/>
      <c r="E74" s="466"/>
      <c r="F74" s="121"/>
      <c r="G74" s="504"/>
    </row>
    <row r="75" spans="2:7" hidden="1" x14ac:dyDescent="0.35">
      <c r="B75" s="505"/>
      <c r="C75" s="50">
        <v>73</v>
      </c>
      <c r="D75" s="95"/>
      <c r="E75" s="466"/>
      <c r="F75" s="121"/>
      <c r="G75" s="504"/>
    </row>
    <row r="76" spans="2:7" hidden="1" x14ac:dyDescent="0.35">
      <c r="B76" s="505"/>
      <c r="C76" s="50">
        <v>74</v>
      </c>
      <c r="D76" s="95"/>
      <c r="E76" s="466"/>
      <c r="F76" s="121"/>
      <c r="G76" s="504"/>
    </row>
    <row r="77" spans="2:7" hidden="1" x14ac:dyDescent="0.35">
      <c r="B77" s="505"/>
      <c r="C77" s="50">
        <v>75</v>
      </c>
      <c r="D77" s="95"/>
      <c r="E77" s="466"/>
      <c r="F77" s="121"/>
      <c r="G77" s="504"/>
    </row>
    <row r="78" spans="2:7" hidden="1" x14ac:dyDescent="0.35">
      <c r="B78" s="505"/>
      <c r="C78" s="50">
        <v>76</v>
      </c>
      <c r="D78" s="95"/>
      <c r="E78" s="466"/>
      <c r="F78" s="121"/>
      <c r="G78" s="504"/>
    </row>
    <row r="79" spans="2:7" hidden="1" x14ac:dyDescent="0.35">
      <c r="B79" s="505"/>
      <c r="C79" s="50">
        <v>77</v>
      </c>
      <c r="D79" s="95"/>
      <c r="E79" s="466"/>
      <c r="F79" s="121"/>
      <c r="G79" s="504"/>
    </row>
    <row r="80" spans="2:7" hidden="1" x14ac:dyDescent="0.35">
      <c r="B80" s="505"/>
      <c r="C80" s="50">
        <v>78</v>
      </c>
      <c r="D80" s="95"/>
      <c r="E80" s="466"/>
      <c r="F80" s="121"/>
      <c r="G80" s="504"/>
    </row>
    <row r="81" spans="2:7" hidden="1" x14ac:dyDescent="0.35">
      <c r="B81" s="505"/>
      <c r="C81" s="50">
        <v>79</v>
      </c>
      <c r="D81" s="95"/>
      <c r="E81" s="466"/>
      <c r="F81" s="121"/>
      <c r="G81" s="504"/>
    </row>
    <row r="82" spans="2:7" hidden="1" x14ac:dyDescent="0.35">
      <c r="B82" s="505"/>
      <c r="C82" s="50">
        <v>80</v>
      </c>
      <c r="D82" s="95"/>
      <c r="E82" s="466"/>
      <c r="F82" s="121"/>
      <c r="G82" s="504"/>
    </row>
    <row r="83" spans="2:7" hidden="1" x14ac:dyDescent="0.35">
      <c r="B83" s="505"/>
      <c r="C83" s="50">
        <v>81</v>
      </c>
      <c r="D83" s="95"/>
      <c r="E83" s="466"/>
      <c r="F83" s="121"/>
      <c r="G83" s="504"/>
    </row>
    <row r="84" spans="2:7" hidden="1" x14ac:dyDescent="0.35">
      <c r="B84" s="505"/>
      <c r="C84" s="50">
        <v>82</v>
      </c>
      <c r="D84" s="95"/>
      <c r="E84" s="466"/>
      <c r="F84" s="121"/>
      <c r="G84" s="504"/>
    </row>
    <row r="85" spans="2:7" hidden="1" x14ac:dyDescent="0.35">
      <c r="B85" s="505"/>
      <c r="C85" s="50">
        <v>83</v>
      </c>
      <c r="D85" s="95"/>
      <c r="E85" s="466"/>
      <c r="F85" s="121"/>
      <c r="G85" s="504"/>
    </row>
    <row r="86" spans="2:7" hidden="1" x14ac:dyDescent="0.35">
      <c r="B86" s="505"/>
      <c r="C86" s="50">
        <v>84</v>
      </c>
      <c r="D86" s="95"/>
      <c r="E86" s="466"/>
      <c r="F86" s="121"/>
      <c r="G86" s="504"/>
    </row>
    <row r="87" spans="2:7" hidden="1" x14ac:dyDescent="0.35">
      <c r="B87" s="505"/>
      <c r="C87" s="50">
        <v>85</v>
      </c>
      <c r="D87" s="95"/>
      <c r="E87" s="466"/>
      <c r="F87" s="50"/>
      <c r="G87" s="504"/>
    </row>
    <row r="88" spans="2:7" hidden="1" x14ac:dyDescent="0.35">
      <c r="B88" s="505"/>
      <c r="C88" s="50">
        <v>86</v>
      </c>
      <c r="D88" s="95"/>
      <c r="E88" s="466"/>
      <c r="F88" s="121"/>
      <c r="G88" s="504"/>
    </row>
    <row r="89" spans="2:7" hidden="1" x14ac:dyDescent="0.35">
      <c r="B89" s="505"/>
      <c r="C89" s="50">
        <v>87</v>
      </c>
      <c r="D89" s="95"/>
      <c r="E89" s="466"/>
      <c r="F89" s="50"/>
      <c r="G89" s="504"/>
    </row>
    <row r="90" spans="2:7" hidden="1" x14ac:dyDescent="0.35">
      <c r="B90" s="505"/>
      <c r="C90" s="50">
        <v>88</v>
      </c>
      <c r="D90" s="95"/>
      <c r="E90" s="466"/>
      <c r="F90" s="121"/>
      <c r="G90" s="504"/>
    </row>
    <row r="91" spans="2:7" hidden="1" x14ac:dyDescent="0.35">
      <c r="B91" s="505"/>
      <c r="C91" s="50">
        <v>89</v>
      </c>
      <c r="D91" s="95"/>
      <c r="E91" s="466"/>
      <c r="F91" s="50"/>
      <c r="G91" s="504"/>
    </row>
    <row r="92" spans="2:7" hidden="1" x14ac:dyDescent="0.35">
      <c r="B92" s="505"/>
      <c r="C92" s="50">
        <v>90</v>
      </c>
      <c r="D92" s="95"/>
      <c r="E92" s="466"/>
      <c r="F92" s="121"/>
      <c r="G92" s="504"/>
    </row>
    <row r="93" spans="2:7" hidden="1" x14ac:dyDescent="0.35">
      <c r="B93" s="505"/>
      <c r="C93" s="50">
        <v>91</v>
      </c>
      <c r="D93" s="95"/>
      <c r="E93" s="466"/>
      <c r="F93" s="50"/>
      <c r="G93" s="504"/>
    </row>
    <row r="94" spans="2:7" hidden="1" x14ac:dyDescent="0.35">
      <c r="B94" s="505"/>
      <c r="C94" s="50">
        <v>92</v>
      </c>
      <c r="D94" s="95"/>
      <c r="E94" s="466"/>
      <c r="F94" s="121"/>
      <c r="G94" s="504"/>
    </row>
    <row r="95" spans="2:7" hidden="1" x14ac:dyDescent="0.35">
      <c r="B95" s="505"/>
      <c r="C95" s="50">
        <v>93</v>
      </c>
      <c r="D95" s="95"/>
      <c r="E95" s="466"/>
      <c r="F95" s="50"/>
      <c r="G95" s="504"/>
    </row>
    <row r="96" spans="2:7" hidden="1" x14ac:dyDescent="0.35">
      <c r="B96" s="505"/>
      <c r="C96" s="50">
        <v>94</v>
      </c>
      <c r="D96" s="95"/>
      <c r="E96" s="466"/>
      <c r="F96" s="121"/>
      <c r="G96" s="504"/>
    </row>
    <row r="97" spans="2:7" hidden="1" x14ac:dyDescent="0.35">
      <c r="B97" s="505"/>
      <c r="C97" s="50">
        <v>95</v>
      </c>
      <c r="D97" s="95"/>
      <c r="E97" s="466"/>
      <c r="F97" s="50"/>
      <c r="G97" s="504"/>
    </row>
    <row r="98" spans="2:7" hidden="1" x14ac:dyDescent="0.35">
      <c r="B98" s="505"/>
      <c r="C98" s="50">
        <v>96</v>
      </c>
      <c r="D98" s="95"/>
      <c r="E98" s="466"/>
      <c r="F98" s="121"/>
      <c r="G98" s="504"/>
    </row>
    <row r="99" spans="2:7" hidden="1" x14ac:dyDescent="0.35">
      <c r="B99" s="505"/>
      <c r="C99" s="50">
        <v>97</v>
      </c>
      <c r="D99" s="95"/>
      <c r="E99" s="466"/>
      <c r="F99" s="50"/>
      <c r="G99" s="504"/>
    </row>
    <row r="100" spans="2:7" hidden="1" x14ac:dyDescent="0.35">
      <c r="B100" s="505"/>
      <c r="C100" s="50">
        <v>98</v>
      </c>
      <c r="D100" s="95"/>
      <c r="E100" s="466"/>
      <c r="F100" s="121"/>
      <c r="G100" s="504"/>
    </row>
    <row r="101" spans="2:7" hidden="1" x14ac:dyDescent="0.35">
      <c r="B101" s="505"/>
      <c r="C101" s="50">
        <v>99</v>
      </c>
      <c r="D101" s="95"/>
      <c r="E101" s="466"/>
      <c r="F101" s="50"/>
      <c r="G101" s="504"/>
    </row>
    <row r="102" spans="2:7" hidden="1" x14ac:dyDescent="0.35">
      <c r="B102" s="505"/>
      <c r="C102" s="50">
        <v>100</v>
      </c>
      <c r="D102" s="95"/>
      <c r="E102" s="466"/>
      <c r="F102" s="121"/>
      <c r="G102" s="504"/>
    </row>
    <row r="103" spans="2:7" hidden="1" x14ac:dyDescent="0.35">
      <c r="B103" s="505"/>
      <c r="C103" s="50">
        <v>101</v>
      </c>
      <c r="D103" s="95"/>
      <c r="E103" s="466"/>
      <c r="F103" s="50"/>
      <c r="G103" s="504"/>
    </row>
    <row r="104" spans="2:7" hidden="1" x14ac:dyDescent="0.35">
      <c r="B104" s="505"/>
      <c r="C104" s="50">
        <v>102</v>
      </c>
      <c r="D104" s="95"/>
      <c r="E104" s="466"/>
      <c r="F104" s="121"/>
      <c r="G104" s="504"/>
    </row>
    <row r="105" spans="2:7" hidden="1" x14ac:dyDescent="0.35">
      <c r="B105" s="505"/>
      <c r="C105" s="50">
        <v>103</v>
      </c>
      <c r="D105" s="95"/>
      <c r="E105" s="466"/>
      <c r="F105" s="50"/>
      <c r="G105" s="504"/>
    </row>
    <row r="106" spans="2:7" hidden="1" x14ac:dyDescent="0.35">
      <c r="B106" s="505"/>
      <c r="C106" s="50">
        <v>104</v>
      </c>
      <c r="D106" s="95"/>
      <c r="E106" s="466"/>
      <c r="F106" s="121"/>
      <c r="G106" s="504"/>
    </row>
    <row r="107" spans="2:7" hidden="1" x14ac:dyDescent="0.35">
      <c r="B107" s="505"/>
      <c r="C107" s="50">
        <v>105</v>
      </c>
      <c r="D107" s="95"/>
      <c r="E107" s="466"/>
      <c r="F107" s="50"/>
      <c r="G107" s="504"/>
    </row>
    <row r="108" spans="2:7" hidden="1" x14ac:dyDescent="0.35">
      <c r="B108" s="505"/>
      <c r="C108" s="50">
        <v>106</v>
      </c>
      <c r="D108" s="95"/>
      <c r="E108" s="466"/>
      <c r="F108" s="121"/>
      <c r="G108" s="504"/>
    </row>
    <row r="109" spans="2:7" hidden="1" x14ac:dyDescent="0.35">
      <c r="B109" s="505"/>
      <c r="C109" s="50">
        <v>107</v>
      </c>
      <c r="D109" s="95"/>
      <c r="E109" s="466"/>
      <c r="F109" s="50"/>
      <c r="G109" s="504"/>
    </row>
    <row r="110" spans="2:7" hidden="1" x14ac:dyDescent="0.35">
      <c r="B110" s="505"/>
      <c r="C110" s="50">
        <v>108</v>
      </c>
      <c r="D110" s="95"/>
      <c r="E110" s="466"/>
      <c r="F110" s="121"/>
      <c r="G110" s="504"/>
    </row>
    <row r="111" spans="2:7" hidden="1" x14ac:dyDescent="0.35">
      <c r="B111" s="505"/>
      <c r="C111" s="50">
        <v>109</v>
      </c>
      <c r="D111" s="95"/>
      <c r="E111" s="466"/>
      <c r="F111" s="50"/>
      <c r="G111" s="504"/>
    </row>
    <row r="112" spans="2:7" hidden="1" x14ac:dyDescent="0.35">
      <c r="B112" s="505"/>
      <c r="C112" s="50">
        <v>110</v>
      </c>
      <c r="D112" s="95"/>
      <c r="E112" s="466"/>
      <c r="F112" s="121"/>
      <c r="G112" s="504"/>
    </row>
    <row r="113" spans="2:7" hidden="1" x14ac:dyDescent="0.35">
      <c r="B113" s="505"/>
      <c r="C113" s="50">
        <v>111</v>
      </c>
      <c r="D113" s="95"/>
      <c r="E113" s="466"/>
      <c r="F113" s="50"/>
      <c r="G113" s="504"/>
    </row>
    <row r="114" spans="2:7" hidden="1" x14ac:dyDescent="0.35">
      <c r="B114" s="505"/>
      <c r="C114" s="50">
        <v>112</v>
      </c>
      <c r="D114" s="95"/>
      <c r="E114" s="466"/>
      <c r="F114" s="121"/>
      <c r="G114" s="504"/>
    </row>
    <row r="115" spans="2:7" hidden="1" x14ac:dyDescent="0.35">
      <c r="B115" s="505"/>
      <c r="C115" s="50">
        <v>113</v>
      </c>
      <c r="D115" s="95"/>
      <c r="E115" s="466"/>
      <c r="F115" s="50"/>
      <c r="G115" s="504"/>
    </row>
    <row r="116" spans="2:7" hidden="1" x14ac:dyDescent="0.35">
      <c r="B116" s="505"/>
      <c r="C116" s="50">
        <v>114</v>
      </c>
      <c r="D116" s="95"/>
      <c r="E116" s="466"/>
      <c r="F116" s="121"/>
      <c r="G116" s="504"/>
    </row>
    <row r="117" spans="2:7" hidden="1" x14ac:dyDescent="0.35">
      <c r="B117" s="505"/>
      <c r="C117" s="50">
        <v>115</v>
      </c>
      <c r="D117" s="95"/>
      <c r="E117" s="466"/>
      <c r="F117" s="50"/>
      <c r="G117" s="504"/>
    </row>
    <row r="118" spans="2:7" hidden="1" x14ac:dyDescent="0.35">
      <c r="B118" s="505"/>
      <c r="C118" s="50">
        <v>116</v>
      </c>
      <c r="D118" s="95"/>
      <c r="E118" s="466"/>
      <c r="F118" s="121"/>
      <c r="G118" s="504"/>
    </row>
    <row r="119" spans="2:7" hidden="1" x14ac:dyDescent="0.35">
      <c r="B119" s="505"/>
      <c r="C119" s="50">
        <v>117</v>
      </c>
      <c r="D119" s="95"/>
      <c r="E119" s="466"/>
      <c r="F119" s="50"/>
      <c r="G119" s="504"/>
    </row>
    <row r="120" spans="2:7" hidden="1" x14ac:dyDescent="0.35">
      <c r="B120" s="505"/>
      <c r="C120" s="50">
        <v>118</v>
      </c>
      <c r="D120" s="95"/>
      <c r="E120" s="466"/>
      <c r="F120" s="121"/>
      <c r="G120" s="504"/>
    </row>
    <row r="121" spans="2:7" hidden="1" x14ac:dyDescent="0.35">
      <c r="B121" s="505"/>
      <c r="C121" s="50">
        <v>119</v>
      </c>
      <c r="D121" s="95"/>
      <c r="E121" s="466"/>
      <c r="F121" s="50"/>
      <c r="G121" s="504"/>
    </row>
    <row r="122" spans="2:7" hidden="1" x14ac:dyDescent="0.35">
      <c r="B122" s="505"/>
      <c r="C122" s="50">
        <v>120</v>
      </c>
      <c r="D122" s="95"/>
      <c r="E122" s="466"/>
      <c r="F122" s="121"/>
      <c r="G122" s="504"/>
    </row>
    <row r="123" spans="2:7" hidden="1" x14ac:dyDescent="0.35">
      <c r="B123" s="505"/>
      <c r="C123" s="50">
        <v>121</v>
      </c>
      <c r="D123" s="95"/>
      <c r="E123" s="466"/>
      <c r="F123" s="50"/>
      <c r="G123" s="504"/>
    </row>
    <row r="124" spans="2:7" hidden="1" x14ac:dyDescent="0.35">
      <c r="B124" s="505"/>
      <c r="C124" s="50">
        <v>122</v>
      </c>
      <c r="D124" s="95"/>
      <c r="E124" s="466"/>
      <c r="F124" s="121"/>
      <c r="G124" s="504"/>
    </row>
    <row r="125" spans="2:7" hidden="1" x14ac:dyDescent="0.35">
      <c r="B125" s="505"/>
      <c r="C125" s="50">
        <v>123</v>
      </c>
      <c r="D125" s="95"/>
      <c r="E125" s="466"/>
      <c r="F125" s="50"/>
      <c r="G125" s="504"/>
    </row>
    <row r="126" spans="2:7" hidden="1" x14ac:dyDescent="0.35">
      <c r="B126" s="505"/>
      <c r="C126" s="50">
        <v>124</v>
      </c>
      <c r="D126" s="95"/>
      <c r="E126" s="466"/>
      <c r="F126" s="121"/>
      <c r="G126" s="504"/>
    </row>
    <row r="127" spans="2:7" hidden="1" x14ac:dyDescent="0.35">
      <c r="B127" s="505"/>
      <c r="C127" s="50">
        <v>125</v>
      </c>
      <c r="D127" s="95"/>
      <c r="E127" s="466"/>
      <c r="F127" s="50"/>
      <c r="G127" s="504"/>
    </row>
    <row r="128" spans="2:7" hidden="1" x14ac:dyDescent="0.35">
      <c r="B128" s="505"/>
      <c r="C128" s="50">
        <v>126</v>
      </c>
      <c r="D128" s="95"/>
      <c r="E128" s="466"/>
      <c r="F128" s="121"/>
      <c r="G128" s="504"/>
    </row>
    <row r="129" spans="2:7" hidden="1" x14ac:dyDescent="0.35">
      <c r="B129" s="505"/>
      <c r="C129" s="50">
        <v>127</v>
      </c>
      <c r="D129" s="95"/>
      <c r="E129" s="466"/>
      <c r="F129" s="50"/>
      <c r="G129" s="504"/>
    </row>
    <row r="130" spans="2:7" hidden="1" x14ac:dyDescent="0.35">
      <c r="B130" s="505"/>
      <c r="C130" s="50">
        <v>128</v>
      </c>
      <c r="D130" s="95"/>
      <c r="E130" s="466"/>
      <c r="F130" s="121"/>
      <c r="G130" s="504"/>
    </row>
    <row r="131" spans="2:7" hidden="1" x14ac:dyDescent="0.35">
      <c r="B131" s="505"/>
      <c r="C131" s="50">
        <v>129</v>
      </c>
      <c r="D131" s="95"/>
      <c r="E131" s="466"/>
      <c r="F131" s="50"/>
      <c r="G131" s="504"/>
    </row>
    <row r="132" spans="2:7" hidden="1" x14ac:dyDescent="0.35">
      <c r="B132" s="505"/>
      <c r="C132" s="50">
        <v>130</v>
      </c>
      <c r="D132" s="95"/>
      <c r="E132" s="466"/>
      <c r="F132" s="121"/>
      <c r="G132" s="504"/>
    </row>
    <row r="133" spans="2:7" hidden="1" x14ac:dyDescent="0.35">
      <c r="B133" s="505"/>
      <c r="C133" s="50">
        <v>131</v>
      </c>
      <c r="D133" s="95"/>
      <c r="E133" s="466"/>
      <c r="F133" s="50"/>
      <c r="G133" s="504"/>
    </row>
    <row r="134" spans="2:7" hidden="1" x14ac:dyDescent="0.35">
      <c r="B134" s="505"/>
      <c r="C134" s="50">
        <v>132</v>
      </c>
      <c r="D134" s="95"/>
      <c r="E134" s="466"/>
      <c r="F134" s="121"/>
      <c r="G134" s="504"/>
    </row>
    <row r="135" spans="2:7" hidden="1" x14ac:dyDescent="0.35">
      <c r="B135" s="505"/>
      <c r="C135" s="50">
        <v>133</v>
      </c>
      <c r="D135" s="95"/>
      <c r="E135" s="466"/>
      <c r="F135" s="50"/>
      <c r="G135" s="504"/>
    </row>
    <row r="136" spans="2:7" hidden="1" x14ac:dyDescent="0.35">
      <c r="B136" s="505"/>
      <c r="C136" s="50">
        <v>134</v>
      </c>
      <c r="D136" s="95"/>
      <c r="E136" s="466"/>
      <c r="F136" s="121"/>
      <c r="G136" s="504"/>
    </row>
    <row r="137" spans="2:7" hidden="1" x14ac:dyDescent="0.35">
      <c r="B137" s="505"/>
      <c r="C137" s="50">
        <v>135</v>
      </c>
      <c r="D137" s="95"/>
      <c r="E137" s="466"/>
      <c r="F137" s="50"/>
      <c r="G137" s="504"/>
    </row>
    <row r="138" spans="2:7" hidden="1" x14ac:dyDescent="0.35">
      <c r="B138" s="505"/>
      <c r="C138" s="50">
        <v>136</v>
      </c>
      <c r="D138" s="95"/>
      <c r="E138" s="466"/>
      <c r="F138" s="121"/>
      <c r="G138" s="504"/>
    </row>
    <row r="139" spans="2:7" hidden="1" x14ac:dyDescent="0.35">
      <c r="B139" s="505"/>
      <c r="C139" s="50">
        <v>137</v>
      </c>
      <c r="D139" s="95"/>
      <c r="E139" s="466"/>
      <c r="F139" s="50"/>
      <c r="G139" s="504"/>
    </row>
    <row r="140" spans="2:7" hidden="1" x14ac:dyDescent="0.35">
      <c r="B140" s="505"/>
      <c r="C140" s="50">
        <v>138</v>
      </c>
      <c r="D140" s="95"/>
      <c r="E140" s="466"/>
      <c r="F140" s="121"/>
      <c r="G140" s="504"/>
    </row>
    <row r="141" spans="2:7" hidden="1" x14ac:dyDescent="0.35">
      <c r="B141" s="505"/>
      <c r="C141" s="50">
        <v>139</v>
      </c>
      <c r="D141" s="95"/>
      <c r="E141" s="466"/>
      <c r="F141" s="50"/>
      <c r="G141" s="504"/>
    </row>
    <row r="142" spans="2:7" hidden="1" x14ac:dyDescent="0.35">
      <c r="B142" s="505"/>
      <c r="C142" s="50">
        <v>140</v>
      </c>
      <c r="D142" s="95"/>
      <c r="E142" s="466"/>
      <c r="F142" s="121"/>
      <c r="G142" s="504"/>
    </row>
    <row r="143" spans="2:7" hidden="1" x14ac:dyDescent="0.35">
      <c r="B143" s="505"/>
      <c r="C143" s="50">
        <v>141</v>
      </c>
      <c r="D143" s="95"/>
      <c r="E143" s="466"/>
      <c r="F143" s="50"/>
      <c r="G143" s="504"/>
    </row>
    <row r="144" spans="2:7" hidden="1" x14ac:dyDescent="0.35">
      <c r="B144" s="505"/>
      <c r="C144" s="50">
        <v>142</v>
      </c>
      <c r="D144" s="95"/>
      <c r="E144" s="466"/>
      <c r="F144" s="121"/>
      <c r="G144" s="504"/>
    </row>
    <row r="145" spans="2:7" hidden="1" x14ac:dyDescent="0.35">
      <c r="B145" s="505"/>
      <c r="C145" s="50">
        <v>143</v>
      </c>
      <c r="D145" s="95"/>
      <c r="E145" s="466"/>
      <c r="F145" s="50"/>
      <c r="G145" s="504"/>
    </row>
    <row r="146" spans="2:7" hidden="1" x14ac:dyDescent="0.35">
      <c r="B146" s="505"/>
      <c r="C146" s="50">
        <v>144</v>
      </c>
      <c r="D146" s="95"/>
      <c r="E146" s="466"/>
      <c r="F146" s="121"/>
      <c r="G146" s="504"/>
    </row>
    <row r="147" spans="2:7" hidden="1" x14ac:dyDescent="0.35">
      <c r="B147" s="505"/>
      <c r="C147" s="50">
        <v>145</v>
      </c>
      <c r="D147" s="95"/>
      <c r="E147" s="466"/>
      <c r="F147" s="50"/>
      <c r="G147" s="504"/>
    </row>
    <row r="148" spans="2:7" hidden="1" x14ac:dyDescent="0.35">
      <c r="B148" s="505"/>
      <c r="C148" s="50">
        <v>146</v>
      </c>
      <c r="D148" s="95"/>
      <c r="E148" s="466"/>
      <c r="F148" s="121"/>
      <c r="G148" s="504"/>
    </row>
    <row r="149" spans="2:7" hidden="1" x14ac:dyDescent="0.35">
      <c r="B149" s="505"/>
      <c r="C149" s="50">
        <v>147</v>
      </c>
      <c r="D149" s="95"/>
      <c r="E149" s="466"/>
      <c r="F149" s="50"/>
      <c r="G149" s="504"/>
    </row>
    <row r="150" spans="2:7" hidden="1" x14ac:dyDescent="0.35">
      <c r="B150" s="505"/>
      <c r="C150" s="50">
        <v>148</v>
      </c>
      <c r="D150" s="95"/>
      <c r="E150" s="466"/>
      <c r="F150" s="121"/>
      <c r="G150" s="504"/>
    </row>
    <row r="151" spans="2:7" hidden="1" x14ac:dyDescent="0.35">
      <c r="B151" s="505"/>
      <c r="C151" s="50">
        <v>149</v>
      </c>
      <c r="D151" s="95"/>
      <c r="E151" s="466"/>
      <c r="F151" s="50"/>
      <c r="G151" s="504"/>
    </row>
  </sheetData>
  <sheetProtection algorithmName="SHA-512" hashValue="V+XwMMFchMZpmHZNSd4IXPKmftmSHG7UzUqCBedDGnNgCpJBbBdETQ+I7hFcVkm8UPZg+EGkFMsEVwJhjj/fIQ==" saltValue="3moRKiDlx/cvB/cCFLv4YA==" spinCount="100000" sheet="1" objects="1" scenarios="1"/>
  <autoFilter ref="A2:G151" xr:uid="{A831703C-D16C-4692-A60E-C9A5D874ACE9}">
    <sortState xmlns:xlrd2="http://schemas.microsoft.com/office/spreadsheetml/2017/richdata2" ref="B3:G151">
      <sortCondition ref="C2:C151"/>
    </sortState>
  </autoFilter>
  <phoneticPr fontId="9" type="noConversion"/>
  <conditionalFormatting sqref="D3:D33">
    <cfRule type="expression" dxfId="39" priority="9">
      <formula>$G3="x"</formula>
    </cfRule>
  </conditionalFormatting>
  <conditionalFormatting sqref="D87:E87 D89:E89 D91:E91 D93:E93 D95:E95 D97:E97 D99:E99 D101:E101 D103:E103 D105:E105 D107:E107 D109:E109 D111:E111 D113:E113 D115:E115 D117:E117 D119:E119 D121:E121 D123:E123 D125:E125 D127:E127 D129:E129 D131:E131 D133:E133 D135:E135 D137:E137 D139:E139 D141:E141 D143:E143 D145:E145 D147:E147 D149:E149 D151:E151">
    <cfRule type="expression" dxfId="38" priority="22">
      <formula>$H87="x"</formula>
    </cfRule>
  </conditionalFormatting>
  <conditionalFormatting sqref="D150:F150">
    <cfRule type="expression" dxfId="37" priority="38">
      <formula>#REF!="x"</formula>
    </cfRule>
  </conditionalFormatting>
  <conditionalFormatting sqref="E3 E5:E6">
    <cfRule type="expression" dxfId="36" priority="20">
      <formula>$I3="x"</formula>
    </cfRule>
  </conditionalFormatting>
  <conditionalFormatting sqref="E4 E33">
    <cfRule type="expression" dxfId="35" priority="19">
      <formula>$H5="x"</formula>
    </cfRule>
  </conditionalFormatting>
  <conditionalFormatting sqref="E7">
    <cfRule type="expression" dxfId="34" priority="6">
      <formula>$H8="x"</formula>
    </cfRule>
  </conditionalFormatting>
  <conditionalFormatting sqref="E8:E9 E11:E12 E15 D34:F43 D44 F44 D45:F56 D57:D59 F57:F59">
    <cfRule type="expression" dxfId="33" priority="23">
      <formula>$H8="x"</formula>
    </cfRule>
  </conditionalFormatting>
  <conditionalFormatting sqref="E10 E13">
    <cfRule type="expression" dxfId="32" priority="5">
      <formula>$H11="x"</formula>
    </cfRule>
  </conditionalFormatting>
  <conditionalFormatting sqref="E14 E21 E23:E24">
    <cfRule type="expression" dxfId="31" priority="1">
      <formula>$I14="x"</formula>
    </cfRule>
  </conditionalFormatting>
  <conditionalFormatting sqref="E16">
    <cfRule type="expression" dxfId="30" priority="3">
      <formula>$I16="x"</formula>
    </cfRule>
  </conditionalFormatting>
  <conditionalFormatting sqref="E17 E25:E27 E29:E30 D60:F64 D65 F65 D66:F81">
    <cfRule type="expression" dxfId="29" priority="24">
      <formula>$H18="x"</formula>
    </cfRule>
  </conditionalFormatting>
  <conditionalFormatting sqref="E18:E20 E22 E28 D82:F86 D88:F88 D90:F90 D92:F92 D94:F94 D96:F96 D98:F98 D100:F100 D102:F102 D104:F104 D106:F106 D108:F108 D110:F110 D112:F112 D114:F114 D116:F116 D118:F118 D120:F120 D122:F122 D124:F124 D126:F126 D128:F128 D130:F130 D132:F132 D134:F134 D136:F136 D138:F138 D140:F140 D142:F142 D144:F144 D146:F146 D148:F148">
    <cfRule type="expression" dxfId="28" priority="25">
      <formula>$H20="x"</formula>
    </cfRule>
  </conditionalFormatting>
  <conditionalFormatting sqref="E31:E32">
    <cfRule type="expression" dxfId="27" priority="37">
      <formula>#REF!="x"</formula>
    </cfRule>
  </conditionalFormatting>
  <conditionalFormatting sqref="E44">
    <cfRule type="expression" dxfId="26" priority="17">
      <formula>$I44="x"</formula>
    </cfRule>
  </conditionalFormatting>
  <conditionalFormatting sqref="E57:E59">
    <cfRule type="expression" dxfId="25" priority="14">
      <formula>$I57="x"</formula>
    </cfRule>
  </conditionalFormatting>
  <conditionalFormatting sqref="E65">
    <cfRule type="expression" dxfId="24" priority="11">
      <formula>$H65="x"</formula>
    </cfRule>
  </conditionalFormatting>
  <conditionalFormatting sqref="F3:F33">
    <cfRule type="expression" dxfId="23" priority="7">
      <formula>$G3="x"</formula>
    </cfRule>
  </conditionalFormatting>
  <pageMargins left="0.25" right="0.25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0ED5-5F9E-4610-B43D-D8D0D152B062}">
  <sheetPr codeName="Sheet2">
    <tabColor rgb="FFFF00FF"/>
    <pageSetUpPr fitToPage="1"/>
  </sheetPr>
  <dimension ref="A1:Z153"/>
  <sheetViews>
    <sheetView zoomScale="39" zoomScaleNormal="85" workbookViewId="0">
      <pane xSplit="5" topLeftCell="F1" activePane="topRight" state="frozen"/>
      <selection pane="topRight" activeCell="V3" sqref="V3:V4"/>
    </sheetView>
  </sheetViews>
  <sheetFormatPr baseColWidth="10" defaultColWidth="11.54296875" defaultRowHeight="14" x14ac:dyDescent="0.35"/>
  <cols>
    <col min="1" max="1" width="7.54296875" style="26" customWidth="1"/>
    <col min="2" max="2" width="10.1796875" style="26" customWidth="1"/>
    <col min="3" max="3" width="30.81640625" style="40" customWidth="1"/>
    <col min="4" max="5" width="8.7265625" style="26" customWidth="1"/>
    <col min="6" max="7" width="10.7265625" style="26" customWidth="1"/>
    <col min="8" max="8" width="10.81640625" style="26" customWidth="1"/>
    <col min="9" max="10" width="10.7265625" style="26" customWidth="1"/>
    <col min="11" max="11" width="11.7265625" style="26" customWidth="1"/>
    <col min="12" max="13" width="10.7265625" style="26" customWidth="1"/>
    <col min="14" max="14" width="15.7265625" style="26" customWidth="1"/>
    <col min="15" max="15" width="13.26953125" style="26" customWidth="1"/>
    <col min="16" max="16" width="10" style="26" customWidth="1"/>
    <col min="17" max="17" width="10.81640625" style="26" customWidth="1"/>
    <col min="18" max="18" width="11.1796875" style="154" customWidth="1"/>
    <col min="19" max="19" width="11.26953125" style="26" customWidth="1"/>
    <col min="20" max="20" width="16.7265625" style="26" customWidth="1"/>
    <col min="21" max="22" width="19" style="26" customWidth="1"/>
    <col min="23" max="24" width="15.7265625" style="26" hidden="1" customWidth="1"/>
    <col min="25" max="25" width="14.54296875" style="3" bestFit="1" customWidth="1"/>
    <col min="26" max="26" width="24.26953125" style="40" customWidth="1"/>
    <col min="27" max="16384" width="11.54296875" style="40"/>
  </cols>
  <sheetData>
    <row r="1" spans="1:26" s="122" customFormat="1" ht="20.5" thickBot="1" x14ac:dyDescent="0.4">
      <c r="A1" s="100" t="s">
        <v>222</v>
      </c>
      <c r="B1" s="10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7"/>
      <c r="S1" s="132"/>
      <c r="T1" s="132"/>
      <c r="U1" s="132"/>
      <c r="V1" s="132"/>
      <c r="W1" s="132"/>
      <c r="X1" s="132"/>
    </row>
    <row r="2" spans="1:26" s="139" customFormat="1" ht="19.5" customHeight="1" thickBot="1" x14ac:dyDescent="0.4">
      <c r="A2" s="138"/>
      <c r="B2" s="138"/>
      <c r="C2" s="674"/>
      <c r="D2" s="138"/>
      <c r="E2" s="138"/>
      <c r="F2" s="715" t="s">
        <v>101</v>
      </c>
      <c r="G2" s="716"/>
      <c r="H2" s="716"/>
      <c r="I2" s="716"/>
      <c r="J2" s="716"/>
      <c r="K2" s="716"/>
      <c r="L2" s="716"/>
      <c r="M2" s="716"/>
      <c r="N2" s="717"/>
      <c r="O2" s="718" t="s">
        <v>102</v>
      </c>
      <c r="P2" s="719"/>
      <c r="Q2" s="719"/>
      <c r="R2" s="719"/>
      <c r="S2" s="719"/>
      <c r="T2" s="720"/>
      <c r="U2" s="239" t="s">
        <v>103</v>
      </c>
      <c r="V2" s="539" t="s">
        <v>104</v>
      </c>
      <c r="W2" s="721" t="s">
        <v>155</v>
      </c>
      <c r="X2" s="722"/>
      <c r="Y2" s="537" t="s">
        <v>149</v>
      </c>
      <c r="Z2" s="136" t="s">
        <v>150</v>
      </c>
    </row>
    <row r="3" spans="1:26" s="155" customFormat="1" ht="16.5" customHeight="1" x14ac:dyDescent="0.35">
      <c r="A3" s="723" t="s">
        <v>0</v>
      </c>
      <c r="B3" s="725" t="s">
        <v>263</v>
      </c>
      <c r="C3" s="727" t="s">
        <v>187</v>
      </c>
      <c r="D3" s="729" t="s">
        <v>186</v>
      </c>
      <c r="E3" s="729" t="s">
        <v>2</v>
      </c>
      <c r="F3" s="713" t="s">
        <v>31</v>
      </c>
      <c r="G3" s="709" t="s">
        <v>12</v>
      </c>
      <c r="H3" s="709" t="s">
        <v>138</v>
      </c>
      <c r="I3" s="709" t="s">
        <v>17</v>
      </c>
      <c r="J3" s="709" t="s">
        <v>18</v>
      </c>
      <c r="K3" s="709" t="s">
        <v>159</v>
      </c>
      <c r="L3" s="709" t="s">
        <v>142</v>
      </c>
      <c r="M3" s="709" t="s">
        <v>146</v>
      </c>
      <c r="N3" s="711" t="s">
        <v>156</v>
      </c>
      <c r="O3" s="713" t="s">
        <v>11</v>
      </c>
      <c r="P3" s="709" t="s">
        <v>158</v>
      </c>
      <c r="Q3" s="709" t="s">
        <v>3</v>
      </c>
      <c r="R3" s="693" t="s">
        <v>99</v>
      </c>
      <c r="S3" s="709" t="s">
        <v>100</v>
      </c>
      <c r="T3" s="697" t="s">
        <v>157</v>
      </c>
      <c r="U3" s="699"/>
      <c r="V3" s="701" t="s">
        <v>264</v>
      </c>
      <c r="W3" s="703" t="s">
        <v>265</v>
      </c>
      <c r="X3" s="705" t="s">
        <v>266</v>
      </c>
      <c r="Y3" s="707"/>
      <c r="Z3" s="695" t="s">
        <v>182</v>
      </c>
    </row>
    <row r="4" spans="1:26" s="155" customFormat="1" ht="27.75" customHeight="1" thickBot="1" x14ac:dyDescent="0.4">
      <c r="A4" s="724"/>
      <c r="B4" s="726"/>
      <c r="C4" s="728"/>
      <c r="D4" s="730"/>
      <c r="E4" s="730"/>
      <c r="F4" s="714"/>
      <c r="G4" s="710"/>
      <c r="H4" s="710"/>
      <c r="I4" s="710"/>
      <c r="J4" s="710"/>
      <c r="K4" s="710"/>
      <c r="L4" s="710"/>
      <c r="M4" s="710"/>
      <c r="N4" s="712"/>
      <c r="O4" s="714"/>
      <c r="P4" s="710"/>
      <c r="Q4" s="710"/>
      <c r="R4" s="694"/>
      <c r="S4" s="710"/>
      <c r="T4" s="698"/>
      <c r="U4" s="700"/>
      <c r="V4" s="702"/>
      <c r="W4" s="704"/>
      <c r="X4" s="706"/>
      <c r="Y4" s="708"/>
      <c r="Z4" s="696"/>
    </row>
    <row r="5" spans="1:26" ht="13.9" customHeight="1" x14ac:dyDescent="0.35">
      <c r="A5" s="140"/>
      <c r="B5" s="79">
        <v>1</v>
      </c>
      <c r="C5" s="141" t="str">
        <f>VLOOKUP(B:B,'Start List Kids'!C:F,2,FALSE)</f>
        <v>TONOLI Mila</v>
      </c>
      <c r="D5" s="464">
        <f>VLOOKUP(B:B,'Start List Kids'!C:F,3,FALSE)</f>
        <v>2014</v>
      </c>
      <c r="E5" s="93" t="str">
        <f>VLOOKUP(B:B,'Start List Kids'!C:F,4,FALSE)</f>
        <v>GN1885</v>
      </c>
      <c r="F5" s="142">
        <f>VLOOKUP(C:C,'Upper-Lower Body'!C:N,12,FALSE)</f>
        <v>2.5</v>
      </c>
      <c r="G5" s="143">
        <f>VLOOKUP(C:C,'Upper-Lower Body'!C:O,13,FALSE)</f>
        <v>3.8333333333333335</v>
      </c>
      <c r="H5" s="143">
        <f>VLOOKUP(C:C,'Core Strength'!C:H,6,FALSE)</f>
        <v>4.333333333333333</v>
      </c>
      <c r="I5" s="143">
        <f>VLOOKUP(C:C,'Flex-Extension'!C:Q,15,FALSE)</f>
        <v>2</v>
      </c>
      <c r="J5" s="143">
        <f>VLOOKUP(C:C,'Flex-Extension'!C:R,16,FALSE)</f>
        <v>5.5</v>
      </c>
      <c r="K5" s="143">
        <f>VLOOKUP(C:C,'Flex-Extension'!C:S,17,FALSE)</f>
        <v>4</v>
      </c>
      <c r="L5" s="143">
        <f>VLOOKUP(C:C,'Stand Leg Ext'!C:G,5,FALSE)</f>
        <v>1</v>
      </c>
      <c r="M5" s="143">
        <f>VLOOKUP(C:C,'Basic Acro'!C:G,5,FALSE)</f>
        <v>0</v>
      </c>
      <c r="N5" s="144">
        <f t="shared" ref="N5:N36" si="0">AVERAGE(F5:M5)</f>
        <v>2.8958333333333335</v>
      </c>
      <c r="O5" s="142">
        <f>VLOOKUP(C:C,'Propulsion combination'!C:AS,43,FALSE)</f>
        <v>5.6111111111111107</v>
      </c>
      <c r="P5" s="143">
        <f>VLOOKUP(C:C,'Bodyboost Baracuda'!C:AT,44,FALSE)</f>
        <v>5.8463477366255141</v>
      </c>
      <c r="Q5" s="143">
        <f>VLOOKUP(C:C,Height!C:AH,32,FALSE)</f>
        <v>4.3833333333333337</v>
      </c>
      <c r="R5" s="145">
        <f>VLOOKUP(C:C,'Routine Set'!C:BD,54,FALSE)</f>
        <v>5.0180555555555557</v>
      </c>
      <c r="S5" s="143">
        <f>VLOOKUP(C:C,'Flexibility in water'!C:U,19,FALSE)</f>
        <v>5.3888888888888884</v>
      </c>
      <c r="T5" s="144">
        <f>AVERAGE(O5:S5)</f>
        <v>5.2495473251028804</v>
      </c>
      <c r="U5" s="146">
        <f>VLOOKUP(C:C,Figures!C:H,6,FALSE)</f>
        <v>5.2342500000000003</v>
      </c>
      <c r="V5" s="540">
        <f>+N5*0.3+T5*0.4+U5*0.3</f>
        <v>4.5388439300411516</v>
      </c>
      <c r="W5" s="142">
        <f>IFERROR(VLOOKUP(E:E,'Grids Kids'!Z:AA,2,FALSE),1)</f>
        <v>1.1000000000000001</v>
      </c>
      <c r="X5" s="144">
        <f>V5*IFERROR(VLOOKUP(E:E,'Grids Kids'!Z:AA,2,FALSE),1)</f>
        <v>4.9927283230452675</v>
      </c>
      <c r="Y5" s="538">
        <f>X5</f>
        <v>4.9927283230452675</v>
      </c>
      <c r="Z5" s="147"/>
    </row>
    <row r="6" spans="1:26" ht="13.9" customHeight="1" x14ac:dyDescent="0.35">
      <c r="A6" s="148"/>
      <c r="B6" s="50">
        <v>2</v>
      </c>
      <c r="C6" s="95" t="str">
        <f>VLOOKUP(B:B,'Start List Kids'!C:F,2,FALSE)</f>
        <v>LIENHART Penelope</v>
      </c>
      <c r="D6" s="465">
        <f>VLOOKUP(B:B,'Start List Kids'!C:F,3,FALSE)</f>
        <v>2014</v>
      </c>
      <c r="E6" s="114" t="str">
        <f>VLOOKUP(B:B,'Start List Kids'!C:F,4,FALSE)</f>
        <v>LNZ</v>
      </c>
      <c r="F6" s="149">
        <f>VLOOKUP(C:C,'Upper-Lower Body'!C:N,12,FALSE)</f>
        <v>3.5</v>
      </c>
      <c r="G6" s="150">
        <f>VLOOKUP(C:C,'Upper-Lower Body'!C:O,13,FALSE)</f>
        <v>5.166666666666667</v>
      </c>
      <c r="H6" s="150">
        <f>VLOOKUP(C:C,'Core Strength'!C:H,6,FALSE)</f>
        <v>2</v>
      </c>
      <c r="I6" s="150">
        <f>VLOOKUP(C:C,'Flex-Extension'!C:Q,15,FALSE)</f>
        <v>4</v>
      </c>
      <c r="J6" s="150">
        <f>VLOOKUP(C:C,'Flex-Extension'!C:R,16,FALSE)</f>
        <v>5</v>
      </c>
      <c r="K6" s="150">
        <f>VLOOKUP(C:C,'Flex-Extension'!C:S,17,FALSE)</f>
        <v>6</v>
      </c>
      <c r="L6" s="150">
        <f>VLOOKUP(C:C,'Stand Leg Ext'!C:G,5,FALSE)</f>
        <v>2</v>
      </c>
      <c r="M6" s="150">
        <f>VLOOKUP(C:C,'Basic Acro'!C:G,5,FALSE)</f>
        <v>1</v>
      </c>
      <c r="N6" s="151">
        <f t="shared" si="0"/>
        <v>3.5833333333333335</v>
      </c>
      <c r="O6" s="149">
        <f>VLOOKUP(C:C,'Propulsion combination'!C:AS,43,FALSE)</f>
        <v>5.2111111111111112</v>
      </c>
      <c r="P6" s="150">
        <f>VLOOKUP(C:C,'Bodyboost Baracuda'!C:AT,44,FALSE)</f>
        <v>5.8372942386831266</v>
      </c>
      <c r="Q6" s="150">
        <f>VLOOKUP(C:C,Height!C:AH,32,FALSE)</f>
        <v>5.2666666666666666</v>
      </c>
      <c r="R6" s="152">
        <f>VLOOKUP(C:C,'Routine Set'!C:BD,54,FALSE)</f>
        <v>3.6777777777777771</v>
      </c>
      <c r="S6" s="150">
        <f>VLOOKUP(C:C,'Flexibility in water'!C:U,19,FALSE)</f>
        <v>6.1944444444444446</v>
      </c>
      <c r="T6" s="151">
        <f t="shared" ref="T6:T36" si="1">AVERAGE(O6:S6)</f>
        <v>5.2374588477366242</v>
      </c>
      <c r="U6" s="91">
        <f>VLOOKUP(C:C,Figures!C:H,6,FALSE)</f>
        <v>5.3284399999999996</v>
      </c>
      <c r="V6" s="541">
        <f t="shared" ref="V6:V36" si="2">+N6*0.3+T6*0.4+U6*0.3</f>
        <v>4.7685155390946496</v>
      </c>
      <c r="W6" s="149">
        <f>IFERROR(VLOOKUP(E:E,'Grids Kids'!Z:AA,2,FALSE),1)</f>
        <v>1.1000000000000001</v>
      </c>
      <c r="X6" s="151">
        <f>V6*IFERROR(VLOOKUP(E:E,'Grids Kids'!Z:AA,2,FALSE),1)</f>
        <v>5.2453670930041154</v>
      </c>
      <c r="Y6" s="538">
        <f t="shared" ref="Y6:Y69" si="3">X6</f>
        <v>5.2453670930041154</v>
      </c>
      <c r="Z6" s="147"/>
    </row>
    <row r="7" spans="1:26" ht="13.9" customHeight="1" x14ac:dyDescent="0.35">
      <c r="A7" s="148"/>
      <c r="B7" s="50">
        <v>3</v>
      </c>
      <c r="C7" s="95" t="str">
        <f>VLOOKUP(B:B,'Start List Kids'!C:F,2,FALSE)</f>
        <v>ZINGER Sofia</v>
      </c>
      <c r="D7" s="465">
        <f>VLOOKUP(B:B,'Start List Kids'!C:F,3,FALSE)</f>
        <v>2015</v>
      </c>
      <c r="E7" s="114" t="str">
        <f>VLOOKUP(B:B,'Start List Kids'!C:F,4,FALSE)</f>
        <v>GN1885</v>
      </c>
      <c r="F7" s="149">
        <f>VLOOKUP(C:C,'Upper-Lower Body'!C:N,12,FALSE)</f>
        <v>6.5</v>
      </c>
      <c r="G7" s="150">
        <f>VLOOKUP(C:C,'Upper-Lower Body'!C:O,13,FALSE)</f>
        <v>6.166666666666667</v>
      </c>
      <c r="H7" s="150">
        <f>VLOOKUP(C:C,'Core Strength'!C:H,6,FALSE)</f>
        <v>6.666666666666667</v>
      </c>
      <c r="I7" s="150">
        <f>VLOOKUP(C:C,'Flex-Extension'!C:Q,15,FALSE)</f>
        <v>3</v>
      </c>
      <c r="J7" s="150">
        <f>VLOOKUP(C:C,'Flex-Extension'!C:R,16,FALSE)</f>
        <v>5</v>
      </c>
      <c r="K7" s="150">
        <f>VLOOKUP(C:C,'Flex-Extension'!C:S,17,FALSE)</f>
        <v>4.5</v>
      </c>
      <c r="L7" s="150">
        <f>VLOOKUP(C:C,'Stand Leg Ext'!C:G,5,FALSE)</f>
        <v>1</v>
      </c>
      <c r="M7" s="150">
        <f>VLOOKUP(C:C,'Basic Acro'!C:G,5,FALSE)</f>
        <v>0.5</v>
      </c>
      <c r="N7" s="151">
        <f t="shared" si="0"/>
        <v>4.166666666666667</v>
      </c>
      <c r="O7" s="149">
        <f>VLOOKUP(C:C,'Propulsion combination'!C:AS,43,FALSE)</f>
        <v>5.2777777777777768</v>
      </c>
      <c r="P7" s="150">
        <f>VLOOKUP(C:C,'Bodyboost Baracuda'!C:AT,44,FALSE)</f>
        <v>5.6273148148148149</v>
      </c>
      <c r="Q7" s="150">
        <f>VLOOKUP(C:C,Height!C:AH,32,FALSE)</f>
        <v>4.4833333333333334</v>
      </c>
      <c r="R7" s="152">
        <f>VLOOKUP(C:C,'Routine Set'!C:BD,54,FALSE)</f>
        <v>3.7249999999999996</v>
      </c>
      <c r="S7" s="150">
        <f>VLOOKUP(C:C,'Flexibility in water'!C:U,19,FALSE)</f>
        <v>5.2111111111111112</v>
      </c>
      <c r="T7" s="151">
        <f t="shared" si="1"/>
        <v>4.864907407407407</v>
      </c>
      <c r="U7" s="91">
        <f>VLOOKUP(C:C,Figures!C:H,6,FALSE)</f>
        <v>5.14133</v>
      </c>
      <c r="V7" s="541">
        <f t="shared" si="2"/>
        <v>4.738361962962963</v>
      </c>
      <c r="W7" s="149">
        <f>IFERROR(VLOOKUP(E:E,'Grids Kids'!Z:AA,2,FALSE),1)</f>
        <v>1.1000000000000001</v>
      </c>
      <c r="X7" s="151">
        <f>V7*IFERROR(VLOOKUP(E:E,'Grids Kids'!Z:AA,2,FALSE),1)</f>
        <v>5.2121981592592599</v>
      </c>
      <c r="Y7" s="538">
        <f t="shared" si="3"/>
        <v>5.2121981592592599</v>
      </c>
      <c r="Z7" s="147"/>
    </row>
    <row r="8" spans="1:26" ht="13.9" customHeight="1" x14ac:dyDescent="0.35">
      <c r="A8" s="148"/>
      <c r="B8" s="50">
        <v>4</v>
      </c>
      <c r="C8" s="95" t="str">
        <f>VLOOKUP(B:B,'Start List Kids'!C:F,2,FALSE)</f>
        <v>BEREZA Eva</v>
      </c>
      <c r="D8" s="465">
        <f>VLOOKUP(B:B,'Start List Kids'!C:F,3,FALSE)</f>
        <v>2014</v>
      </c>
      <c r="E8" s="114" t="str">
        <f>VLOOKUP(B:B,'Start List Kids'!C:F,4,FALSE)</f>
        <v>ASB</v>
      </c>
      <c r="F8" s="149">
        <f>VLOOKUP(C:C,'Upper-Lower Body'!C:N,12,FALSE)</f>
        <v>4.75</v>
      </c>
      <c r="G8" s="150">
        <f>VLOOKUP(C:C,'Upper-Lower Body'!C:O,13,FALSE)</f>
        <v>5.333333333333333</v>
      </c>
      <c r="H8" s="150">
        <f>VLOOKUP(C:C,'Core Strength'!C:H,6,FALSE)</f>
        <v>8.3333333333333339</v>
      </c>
      <c r="I8" s="150">
        <f>VLOOKUP(C:C,'Flex-Extension'!C:Q,15,FALSE)</f>
        <v>2</v>
      </c>
      <c r="J8" s="150">
        <f>VLOOKUP(C:C,'Flex-Extension'!C:R,16,FALSE)</f>
        <v>5</v>
      </c>
      <c r="K8" s="150">
        <f>VLOOKUP(C:C,'Flex-Extension'!C:S,17,FALSE)</f>
        <v>6.75</v>
      </c>
      <c r="L8" s="150">
        <f>VLOOKUP(C:C,'Stand Leg Ext'!C:G,5,FALSE)</f>
        <v>7.5</v>
      </c>
      <c r="M8" s="150">
        <f>VLOOKUP(C:C,'Basic Acro'!C:G,5,FALSE)</f>
        <v>0</v>
      </c>
      <c r="N8" s="151">
        <f t="shared" si="0"/>
        <v>4.958333333333333</v>
      </c>
      <c r="O8" s="149">
        <f>VLOOKUP(C:C,'Propulsion combination'!C:AS,43,FALSE)</f>
        <v>5.8222222222222229</v>
      </c>
      <c r="P8" s="150">
        <f>VLOOKUP(C:C,'Bodyboost Baracuda'!C:AT,44,FALSE)</f>
        <v>5.2802983539094637</v>
      </c>
      <c r="Q8" s="150">
        <f>VLOOKUP(C:C,Height!C:AH,32,FALSE)</f>
        <v>4.4000000000000004</v>
      </c>
      <c r="R8" s="152">
        <f>VLOOKUP(C:C,'Routine Set'!C:BD,54,FALSE)</f>
        <v>2.3680555555555558</v>
      </c>
      <c r="S8" s="150">
        <f>VLOOKUP(C:C,'Flexibility in water'!C:U,19,FALSE)</f>
        <v>5.8777777777777782</v>
      </c>
      <c r="T8" s="151">
        <f t="shared" si="1"/>
        <v>4.7496707818930046</v>
      </c>
      <c r="U8" s="91">
        <f>VLOOKUP(C:C,Figures!C:H,6,FALSE)</f>
        <v>5.1719200000000001</v>
      </c>
      <c r="V8" s="541">
        <f t="shared" si="2"/>
        <v>4.9389443127572017</v>
      </c>
      <c r="W8" s="149">
        <f>IFERROR(VLOOKUP(E:E,'Grids Kids'!Z:AA,2,FALSE),1)</f>
        <v>1.1000000000000001</v>
      </c>
      <c r="X8" s="151">
        <f>V8*IFERROR(VLOOKUP(E:E,'Grids Kids'!Z:AA,2,FALSE),1)</f>
        <v>5.4328387440329227</v>
      </c>
      <c r="Y8" s="538">
        <f t="shared" si="3"/>
        <v>5.4328387440329227</v>
      </c>
      <c r="Z8" s="147"/>
    </row>
    <row r="9" spans="1:26" ht="13.9" customHeight="1" x14ac:dyDescent="0.35">
      <c r="A9" s="148"/>
      <c r="B9" s="50">
        <v>5</v>
      </c>
      <c r="C9" s="95" t="str">
        <f>VLOOKUP(B:B,'Start List Kids'!C:F,2,FALSE)</f>
        <v>MATHYS Lorena</v>
      </c>
      <c r="D9" s="465">
        <f>VLOOKUP(B:B,'Start List Kids'!C:F,3,FALSE)</f>
        <v>2014</v>
      </c>
      <c r="E9" s="114" t="str">
        <f>VLOOKUP(B:B,'Start List Kids'!C:F,4,FALSE)</f>
        <v>LNZ</v>
      </c>
      <c r="F9" s="149">
        <f>VLOOKUP(C:C,'Upper-Lower Body'!C:N,12,FALSE)</f>
        <v>2.5</v>
      </c>
      <c r="G9" s="150">
        <f>VLOOKUP(C:C,'Upper-Lower Body'!C:O,13,FALSE)</f>
        <v>5.666666666666667</v>
      </c>
      <c r="H9" s="150">
        <f>VLOOKUP(C:C,'Core Strength'!C:H,6,FALSE)</f>
        <v>2.6666666666666665</v>
      </c>
      <c r="I9" s="150">
        <f>VLOOKUP(C:C,'Flex-Extension'!C:Q,15,FALSE)</f>
        <v>2</v>
      </c>
      <c r="J9" s="150">
        <f>VLOOKUP(C:C,'Flex-Extension'!C:R,16,FALSE)</f>
        <v>4</v>
      </c>
      <c r="K9" s="150">
        <f>VLOOKUP(C:C,'Flex-Extension'!C:S,17,FALSE)</f>
        <v>5.25</v>
      </c>
      <c r="L9" s="150">
        <f>VLOOKUP(C:C,'Stand Leg Ext'!C:G,5,FALSE)</f>
        <v>2</v>
      </c>
      <c r="M9" s="150">
        <f>VLOOKUP(C:C,'Basic Acro'!C:G,5,FALSE)</f>
        <v>0</v>
      </c>
      <c r="N9" s="151">
        <f>AVERAGE(F9:M9)</f>
        <v>3.010416666666667</v>
      </c>
      <c r="O9" s="149">
        <f>VLOOKUP(C:C,'Propulsion combination'!C:AS,43,FALSE)</f>
        <v>5.9444444444444446</v>
      </c>
      <c r="P9" s="150">
        <f>VLOOKUP(C:C,'Bodyboost Baracuda'!C:AT,44,FALSE)</f>
        <v>5.6793209876543207</v>
      </c>
      <c r="Q9" s="150">
        <f>VLOOKUP(C:C,Height!C:AH,32,FALSE)</f>
        <v>5.1166666666666671</v>
      </c>
      <c r="R9" s="152">
        <f>VLOOKUP(C:C,'Routine Set'!C:BD,54,FALSE)</f>
        <v>5.5833333333333339</v>
      </c>
      <c r="S9" s="150">
        <f>VLOOKUP(C:C,'Flexibility in water'!C:U,19,FALSE)</f>
        <v>5.2722222222222213</v>
      </c>
      <c r="T9" s="151">
        <f t="shared" si="1"/>
        <v>5.5191975308641981</v>
      </c>
      <c r="U9" s="91">
        <f>VLOOKUP(C:C,Figures!C:H,6,FALSE)</f>
        <v>5.7115499999999999</v>
      </c>
      <c r="V9" s="541">
        <f t="shared" si="2"/>
        <v>4.8242690123456793</v>
      </c>
      <c r="W9" s="149">
        <f>IFERROR(VLOOKUP(E:E,'Grids Kids'!Z:AA,2,FALSE),1)</f>
        <v>1.1000000000000001</v>
      </c>
      <c r="X9" s="151">
        <f>V9*IFERROR(VLOOKUP(E:E,'Grids Kids'!Z:AA,2,FALSE),1)</f>
        <v>5.3066959135802474</v>
      </c>
      <c r="Y9" s="538">
        <f t="shared" si="3"/>
        <v>5.3066959135802474</v>
      </c>
      <c r="Z9" s="147"/>
    </row>
    <row r="10" spans="1:26" ht="13.9" customHeight="1" x14ac:dyDescent="0.35">
      <c r="A10" s="148"/>
      <c r="B10" s="50">
        <v>6</v>
      </c>
      <c r="C10" s="95" t="str">
        <f>VLOOKUP(B:B,'Start List Kids'!C:F,2,FALSE)</f>
        <v>MORIN Rebecca</v>
      </c>
      <c r="D10" s="465">
        <f>VLOOKUP(B:B,'Start List Kids'!C:F,3,FALSE)</f>
        <v>2015</v>
      </c>
      <c r="E10" s="114" t="str">
        <f>VLOOKUP(B:B,'Start List Kids'!C:F,4,FALSE)</f>
        <v>MORG</v>
      </c>
      <c r="F10" s="149">
        <f>VLOOKUP(C:C,'Upper-Lower Body'!C:N,12,FALSE)</f>
        <v>5.5</v>
      </c>
      <c r="G10" s="150">
        <f>VLOOKUP(C:C,'Upper-Lower Body'!C:O,13,FALSE)</f>
        <v>5.5</v>
      </c>
      <c r="H10" s="150">
        <f>VLOOKUP(C:C,'Core Strength'!C:H,6,FALSE)</f>
        <v>3.6666666666666665</v>
      </c>
      <c r="I10" s="150">
        <f>VLOOKUP(C:C,'Flex-Extension'!C:Q,15,FALSE)</f>
        <v>3.3333333333333335</v>
      </c>
      <c r="J10" s="150">
        <f>VLOOKUP(C:C,'Flex-Extension'!C:R,16,FALSE)</f>
        <v>5</v>
      </c>
      <c r="K10" s="150">
        <f>VLOOKUP(C:C,'Flex-Extension'!C:S,17,FALSE)</f>
        <v>7.25</v>
      </c>
      <c r="L10" s="150">
        <f>VLOOKUP(C:C,'Stand Leg Ext'!C:G,5,FALSE)</f>
        <v>0</v>
      </c>
      <c r="M10" s="150">
        <f>VLOOKUP(C:C,'Basic Acro'!C:G,5,FALSE)</f>
        <v>0</v>
      </c>
      <c r="N10" s="151">
        <f t="shared" si="0"/>
        <v>3.78125</v>
      </c>
      <c r="O10" s="149">
        <f>VLOOKUP(C:C,'Propulsion combination'!C:AS,43,FALSE)</f>
        <v>5.905555555555555</v>
      </c>
      <c r="P10" s="150">
        <f>VLOOKUP(C:C,'Bodyboost Baracuda'!C:AT,44,FALSE)</f>
        <v>5.9570473251028799</v>
      </c>
      <c r="Q10" s="150">
        <f>VLOOKUP(C:C,Height!C:AH,32,FALSE)</f>
        <v>5.2</v>
      </c>
      <c r="R10" s="152">
        <f>VLOOKUP(C:C,'Routine Set'!C:BD,54,FALSE)</f>
        <v>5.4652777777777786</v>
      </c>
      <c r="S10" s="150">
        <f>VLOOKUP(C:C,'Flexibility in water'!C:U,19,FALSE)</f>
        <v>5.4388888888888882</v>
      </c>
      <c r="T10" s="151">
        <f t="shared" si="1"/>
        <v>5.5933539094650202</v>
      </c>
      <c r="U10" s="91">
        <f>VLOOKUP(C:C,Figures!C:H,6,FALSE)</f>
        <v>5.8482900000000004</v>
      </c>
      <c r="V10" s="541">
        <f t="shared" si="2"/>
        <v>5.1262035637860084</v>
      </c>
      <c r="W10" s="149">
        <f>IFERROR(VLOOKUP(E:E,'Grids Kids'!Z:AA,2,FALSE),1)</f>
        <v>1.1000000000000001</v>
      </c>
      <c r="X10" s="151">
        <f>V10*IFERROR(VLOOKUP(E:E,'Grids Kids'!Z:AA,2,FALSE),1)</f>
        <v>5.6388239201646098</v>
      </c>
      <c r="Y10" s="538">
        <f t="shared" si="3"/>
        <v>5.6388239201646098</v>
      </c>
      <c r="Z10" s="147"/>
    </row>
    <row r="11" spans="1:26" ht="13.9" customHeight="1" x14ac:dyDescent="0.35">
      <c r="A11" s="148"/>
      <c r="B11" s="50">
        <v>7</v>
      </c>
      <c r="C11" s="95" t="str">
        <f>VLOOKUP(B:B,'Start List Kids'!C:F,2,FALSE)</f>
        <v>BIENEK Victoria</v>
      </c>
      <c r="D11" s="465">
        <f>VLOOKUP(B:B,'Start List Kids'!C:F,3,FALSE)</f>
        <v>2014</v>
      </c>
      <c r="E11" s="114" t="str">
        <f>VLOOKUP(B:B,'Start List Kids'!C:F,4,FALSE)</f>
        <v>LNZ</v>
      </c>
      <c r="F11" s="149">
        <f>VLOOKUP(C:C,'Upper-Lower Body'!C:N,12,FALSE)</f>
        <v>4.5</v>
      </c>
      <c r="G11" s="150">
        <f>VLOOKUP(C:C,'Upper-Lower Body'!C:O,13,FALSE)</f>
        <v>6.666666666666667</v>
      </c>
      <c r="H11" s="150">
        <f>VLOOKUP(C:C,'Core Strength'!C:H,6,FALSE)</f>
        <v>6.666666666666667</v>
      </c>
      <c r="I11" s="150">
        <f>VLOOKUP(C:C,'Flex-Extension'!C:Q,15,FALSE)</f>
        <v>5.333333333333333</v>
      </c>
      <c r="J11" s="150">
        <f>VLOOKUP(C:C,'Flex-Extension'!C:R,16,FALSE)</f>
        <v>8</v>
      </c>
      <c r="K11" s="150">
        <f>VLOOKUP(C:C,'Flex-Extension'!C:S,17,FALSE)</f>
        <v>6</v>
      </c>
      <c r="L11" s="150">
        <f>VLOOKUP(C:C,'Stand Leg Ext'!C:G,5,FALSE)</f>
        <v>5</v>
      </c>
      <c r="M11" s="150">
        <f>VLOOKUP(C:C,'Basic Acro'!C:G,5,FALSE)</f>
        <v>0</v>
      </c>
      <c r="N11" s="151">
        <f t="shared" si="0"/>
        <v>5.2708333333333339</v>
      </c>
      <c r="O11" s="149">
        <f>VLOOKUP(C:C,'Propulsion combination'!C:AS,43,FALSE)</f>
        <v>5.7555555555555546</v>
      </c>
      <c r="P11" s="150">
        <f>VLOOKUP(C:C,'Bodyboost Baracuda'!C:AT,44,FALSE)</f>
        <v>6.4365226337448558</v>
      </c>
      <c r="Q11" s="150">
        <f>VLOOKUP(C:C,Height!C:AH,32,FALSE)</f>
        <v>5.05</v>
      </c>
      <c r="R11" s="152">
        <f>VLOOKUP(C:C,'Routine Set'!C:BD,54,FALSE)</f>
        <v>5.7708333333333321</v>
      </c>
      <c r="S11" s="150">
        <f>VLOOKUP(C:C,'Flexibility in water'!C:U,19,FALSE)</f>
        <v>6.2611111111111111</v>
      </c>
      <c r="T11" s="151">
        <f t="shared" si="1"/>
        <v>5.8548045267489712</v>
      </c>
      <c r="U11" s="91">
        <f>VLOOKUP(C:C,Figures!C:H,6,FALSE)</f>
        <v>5.7062100000000004</v>
      </c>
      <c r="V11" s="541">
        <f t="shared" si="2"/>
        <v>5.6350348106995884</v>
      </c>
      <c r="W11" s="149">
        <f>IFERROR(VLOOKUP(E:E,'Grids Kids'!Z:AA,2,FALSE),1)</f>
        <v>1.1000000000000001</v>
      </c>
      <c r="X11" s="151">
        <f>V11*IFERROR(VLOOKUP(E:E,'Grids Kids'!Z:AA,2,FALSE),1)</f>
        <v>6.1985382917695482</v>
      </c>
      <c r="Y11" s="538">
        <f t="shared" si="3"/>
        <v>6.1985382917695482</v>
      </c>
      <c r="Z11" s="147"/>
    </row>
    <row r="12" spans="1:26" ht="13.9" customHeight="1" x14ac:dyDescent="0.35">
      <c r="A12" s="148"/>
      <c r="B12" s="50">
        <v>8</v>
      </c>
      <c r="C12" s="95" t="str">
        <f>VLOOKUP(B:B,'Start List Kids'!C:F,2,FALSE)</f>
        <v>GEORGI Giada</v>
      </c>
      <c r="D12" s="465">
        <f>VLOOKUP(B:B,'Start List Kids'!C:F,3,FALSE)</f>
        <v>2014</v>
      </c>
      <c r="E12" s="114" t="str">
        <f>VLOOKUP(B:B,'Start List Kids'!C:F,4,FALSE)</f>
        <v>LNZ</v>
      </c>
      <c r="F12" s="149">
        <f>VLOOKUP(C:C,'Upper-Lower Body'!C:N,12,FALSE)</f>
        <v>5</v>
      </c>
      <c r="G12" s="150">
        <f>VLOOKUP(C:C,'Upper-Lower Body'!C:O,13,FALSE)</f>
        <v>6</v>
      </c>
      <c r="H12" s="150">
        <f>VLOOKUP(C:C,'Core Strength'!C:H,6,FALSE)</f>
        <v>6.666666666666667</v>
      </c>
      <c r="I12" s="150">
        <f>VLOOKUP(C:C,'Flex-Extension'!C:Q,15,FALSE)</f>
        <v>2.6666666666666665</v>
      </c>
      <c r="J12" s="150">
        <f>VLOOKUP(C:C,'Flex-Extension'!C:R,16,FALSE)</f>
        <v>5.5</v>
      </c>
      <c r="K12" s="150">
        <f>VLOOKUP(C:C,'Flex-Extension'!C:S,17,FALSE)</f>
        <v>7</v>
      </c>
      <c r="L12" s="150">
        <f>VLOOKUP(C:C,'Stand Leg Ext'!C:G,5,FALSE)</f>
        <v>5</v>
      </c>
      <c r="M12" s="150">
        <f>VLOOKUP(C:C,'Basic Acro'!C:G,5,FALSE)</f>
        <v>0</v>
      </c>
      <c r="N12" s="151">
        <f t="shared" si="0"/>
        <v>4.729166666666667</v>
      </c>
      <c r="O12" s="149">
        <f>VLOOKUP(C:C,'Propulsion combination'!C:AS,43,FALSE)</f>
        <v>5.511111111111112</v>
      </c>
      <c r="P12" s="150">
        <f>VLOOKUP(C:C,'Bodyboost Baracuda'!C:AT,44,FALSE)</f>
        <v>5.5355967078189297</v>
      </c>
      <c r="Q12" s="150">
        <f>VLOOKUP(C:C,Height!C:AH,32,FALSE)</f>
        <v>4.8666666666666671</v>
      </c>
      <c r="R12" s="152">
        <f>VLOOKUP(C:C,'Routine Set'!C:BD,54,FALSE)</f>
        <v>4.9902777777777789</v>
      </c>
      <c r="S12" s="150">
        <f>VLOOKUP(C:C,'Flexibility in water'!C:U,19,FALSE)</f>
        <v>5.9888888888888898</v>
      </c>
      <c r="T12" s="151">
        <f t="shared" si="1"/>
        <v>5.3785082304526757</v>
      </c>
      <c r="U12" s="91">
        <f>VLOOKUP(C:C,Figures!C:H,6,FALSE)</f>
        <v>5.9441800000000002</v>
      </c>
      <c r="V12" s="541">
        <f t="shared" si="2"/>
        <v>5.3534072921810703</v>
      </c>
      <c r="W12" s="149">
        <f>IFERROR(VLOOKUP(E:E,'Grids Kids'!Z:AA,2,FALSE),1)</f>
        <v>1.1000000000000001</v>
      </c>
      <c r="X12" s="151">
        <f>V12*IFERROR(VLOOKUP(E:E,'Grids Kids'!Z:AA,2,FALSE),1)</f>
        <v>5.8887480213991781</v>
      </c>
      <c r="Y12" s="538">
        <f t="shared" si="3"/>
        <v>5.8887480213991781</v>
      </c>
      <c r="Z12" s="147"/>
    </row>
    <row r="13" spans="1:26" ht="13.9" customHeight="1" x14ac:dyDescent="0.35">
      <c r="A13" s="148"/>
      <c r="B13" s="50">
        <v>9</v>
      </c>
      <c r="C13" s="95" t="str">
        <f>VLOOKUP(B:B,'Start List Kids'!C:F,2,FALSE)</f>
        <v>PRALONG Léonie</v>
      </c>
      <c r="D13" s="465">
        <f>VLOOKUP(B:B,'Start List Kids'!C:F,3,FALSE)</f>
        <v>2014</v>
      </c>
      <c r="E13" s="114" t="str">
        <f>VLOOKUP(B:B,'Start List Kids'!C:F,4,FALSE)</f>
        <v>SION</v>
      </c>
      <c r="F13" s="149">
        <f>VLOOKUP(C:C,'Upper-Lower Body'!C:N,12,FALSE)</f>
        <v>5</v>
      </c>
      <c r="G13" s="150">
        <f>VLOOKUP(C:C,'Upper-Lower Body'!C:O,13,FALSE)</f>
        <v>6.333333333333333</v>
      </c>
      <c r="H13" s="150">
        <f>VLOOKUP(C:C,'Core Strength'!C:H,6,FALSE)</f>
        <v>2</v>
      </c>
      <c r="I13" s="150">
        <f>VLOOKUP(C:C,'Flex-Extension'!C:Q,15,FALSE)</f>
        <v>4</v>
      </c>
      <c r="J13" s="150">
        <f>VLOOKUP(C:C,'Flex-Extension'!C:R,16,FALSE)</f>
        <v>6</v>
      </c>
      <c r="K13" s="150">
        <f>VLOOKUP(C:C,'Flex-Extension'!C:S,17,FALSE)</f>
        <v>6.25</v>
      </c>
      <c r="L13" s="150">
        <f>VLOOKUP(C:C,'Stand Leg Ext'!C:G,5,FALSE)</f>
        <v>5</v>
      </c>
      <c r="M13" s="150">
        <f>VLOOKUP(C:C,'Basic Acro'!C:G,5,FALSE)</f>
        <v>1.5</v>
      </c>
      <c r="N13" s="151">
        <f t="shared" si="0"/>
        <v>4.5104166666666661</v>
      </c>
      <c r="O13" s="149">
        <f>VLOOKUP(C:C,'Propulsion combination'!C:AS,43,FALSE)</f>
        <v>5.1277777777777773</v>
      </c>
      <c r="P13" s="150">
        <f>VLOOKUP(C:C,'Bodyboost Baracuda'!C:AT,44,FALSE)</f>
        <v>4.8387860082304526</v>
      </c>
      <c r="Q13" s="150">
        <f>VLOOKUP(C:C,Height!C:AH,32,FALSE)</f>
        <v>3.8166666666666673</v>
      </c>
      <c r="R13" s="152">
        <f>VLOOKUP(C:C,'Routine Set'!C:BD,54,FALSE)</f>
        <v>3.7888888888888896</v>
      </c>
      <c r="S13" s="150">
        <f>VLOOKUP(C:C,'Flexibility in water'!C:U,19,FALSE)</f>
        <v>5.6777777777777771</v>
      </c>
      <c r="T13" s="151">
        <f t="shared" si="1"/>
        <v>4.6499794238683121</v>
      </c>
      <c r="U13" s="91">
        <f>VLOOKUP(C:C,Figures!C:H,6,FALSE)</f>
        <v>5.3737699999999995</v>
      </c>
      <c r="V13" s="541">
        <f t="shared" si="2"/>
        <v>4.8252477695473246</v>
      </c>
      <c r="W13" s="149">
        <f>IFERROR(VLOOKUP(E:E,'Grids Kids'!Z:AA,2,FALSE),1)</f>
        <v>1</v>
      </c>
      <c r="X13" s="151">
        <f>V13*IFERROR(VLOOKUP(E:E,'Grids Kids'!Z:AA,2,FALSE),1)</f>
        <v>4.8252477695473246</v>
      </c>
      <c r="Y13" s="538">
        <f t="shared" si="3"/>
        <v>4.8252477695473246</v>
      </c>
      <c r="Z13" s="147"/>
    </row>
    <row r="14" spans="1:26" ht="13.9" customHeight="1" x14ac:dyDescent="0.35">
      <c r="A14" s="148"/>
      <c r="B14" s="50">
        <v>10</v>
      </c>
      <c r="C14" s="95" t="str">
        <f>VLOOKUP(B:B,'Start List Kids'!C:F,2,FALSE)</f>
        <v>KERN Leslie Janeth</v>
      </c>
      <c r="D14" s="465">
        <f>VLOOKUP(B:B,'Start List Kids'!C:F,3,FALSE)</f>
        <v>2014</v>
      </c>
      <c r="E14" s="114" t="str">
        <f>VLOOKUP(B:B,'Start List Kids'!C:F,4,FALSE)</f>
        <v>VA</v>
      </c>
      <c r="F14" s="149">
        <f>VLOOKUP(C:C,'Upper-Lower Body'!C:N,12,FALSE)</f>
        <v>1.5</v>
      </c>
      <c r="G14" s="150">
        <f>VLOOKUP(C:C,'Upper-Lower Body'!C:O,13,FALSE)</f>
        <v>2.3333333333333335</v>
      </c>
      <c r="H14" s="150">
        <f>VLOOKUP(C:C,'Core Strength'!C:H,6,FALSE)</f>
        <v>2.6666666666666665</v>
      </c>
      <c r="I14" s="150">
        <f>VLOOKUP(C:C,'Flex-Extension'!C:Q,15,FALSE)</f>
        <v>2.6666666666666665</v>
      </c>
      <c r="J14" s="150">
        <f>VLOOKUP(C:C,'Flex-Extension'!C:R,16,FALSE)</f>
        <v>4</v>
      </c>
      <c r="K14" s="150">
        <f>VLOOKUP(C:C,'Flex-Extension'!C:S,17,FALSE)</f>
        <v>7.25</v>
      </c>
      <c r="L14" s="150">
        <f>VLOOKUP(C:C,'Stand Leg Ext'!C:G,5,FALSE)</f>
        <v>1</v>
      </c>
      <c r="M14" s="150">
        <f>VLOOKUP(C:C,'Basic Acro'!C:G,5,FALSE)</f>
        <v>0</v>
      </c>
      <c r="N14" s="151">
        <f t="shared" si="0"/>
        <v>2.677083333333333</v>
      </c>
      <c r="O14" s="149">
        <f>VLOOKUP(C:C,'Propulsion combination'!C:AS,43,FALSE)</f>
        <v>4.6166666666666671</v>
      </c>
      <c r="P14" s="150">
        <f>VLOOKUP(C:C,'Bodyboost Baracuda'!C:AT,44,FALSE)</f>
        <v>4.8951646090534968</v>
      </c>
      <c r="Q14" s="150">
        <f>VLOOKUP(C:C,Height!C:AH,32,FALSE)</f>
        <v>1.5166666666666664</v>
      </c>
      <c r="R14" s="152">
        <f>VLOOKUP(C:C,'Routine Set'!C:BD,54,FALSE)</f>
        <v>0.75972222222222219</v>
      </c>
      <c r="S14" s="150">
        <f>VLOOKUP(C:C,'Flexibility in water'!C:U,19,FALSE)</f>
        <v>3.166666666666667</v>
      </c>
      <c r="T14" s="151">
        <f t="shared" si="1"/>
        <v>2.9909773662551435</v>
      </c>
      <c r="U14" s="91">
        <f>VLOOKUP(C:C,Figures!C:H,6,FALSE)</f>
        <v>3.9818500000000001</v>
      </c>
      <c r="V14" s="541">
        <f t="shared" si="2"/>
        <v>3.1940709465020571</v>
      </c>
      <c r="W14" s="149">
        <f>IFERROR(VLOOKUP(E:E,'Grids Kids'!Z:AA,2,FALSE),1)</f>
        <v>1.1000000000000001</v>
      </c>
      <c r="X14" s="151">
        <f>V14*IFERROR(VLOOKUP(E:E,'Grids Kids'!Z:AA,2,FALSE),1)</f>
        <v>3.513478041152263</v>
      </c>
      <c r="Y14" s="538">
        <f t="shared" si="3"/>
        <v>3.513478041152263</v>
      </c>
      <c r="Z14" s="147"/>
    </row>
    <row r="15" spans="1:26" ht="13.9" customHeight="1" x14ac:dyDescent="0.35">
      <c r="A15" s="148"/>
      <c r="B15" s="50">
        <v>11</v>
      </c>
      <c r="C15" s="95" t="str">
        <f>VLOOKUP(B:B,'Start List Kids'!C:F,2,FALSE)</f>
        <v>LAFOSSE Margot</v>
      </c>
      <c r="D15" s="465">
        <f>VLOOKUP(B:B,'Start List Kids'!C:F,3,FALSE)</f>
        <v>2014</v>
      </c>
      <c r="E15" s="114" t="str">
        <f>VLOOKUP(B:B,'Start List Kids'!C:F,4,FALSE)</f>
        <v>LNZ</v>
      </c>
      <c r="F15" s="149">
        <f>VLOOKUP(C:C,'Upper-Lower Body'!C:N,12,FALSE)</f>
        <v>1.5</v>
      </c>
      <c r="G15" s="150">
        <f>VLOOKUP(C:C,'Upper-Lower Body'!C:O,13,FALSE)</f>
        <v>5.333333333333333</v>
      </c>
      <c r="H15" s="150">
        <f>VLOOKUP(C:C,'Core Strength'!C:H,6,FALSE)</f>
        <v>3.6666666666666665</v>
      </c>
      <c r="I15" s="150">
        <f>VLOOKUP(C:C,'Flex-Extension'!C:Q,15,FALSE)</f>
        <v>6.333333333333333</v>
      </c>
      <c r="J15" s="150">
        <f>VLOOKUP(C:C,'Flex-Extension'!C:R,16,FALSE)</f>
        <v>4</v>
      </c>
      <c r="K15" s="150">
        <f>VLOOKUP(C:C,'Flex-Extension'!C:S,17,FALSE)</f>
        <v>5</v>
      </c>
      <c r="L15" s="150">
        <f>VLOOKUP(C:C,'Stand Leg Ext'!C:G,5,FALSE)</f>
        <v>2</v>
      </c>
      <c r="M15" s="150">
        <f>VLOOKUP(C:C,'Basic Acro'!C:G,5,FALSE)</f>
        <v>0</v>
      </c>
      <c r="N15" s="151">
        <f t="shared" si="0"/>
        <v>3.4791666666666665</v>
      </c>
      <c r="O15" s="149">
        <f>VLOOKUP(C:C,'Propulsion combination'!C:AS,43,FALSE)</f>
        <v>5.5611111111111118</v>
      </c>
      <c r="P15" s="150">
        <f>VLOOKUP(C:C,'Bodyboost Baracuda'!C:AT,44,FALSE)</f>
        <v>5.744187242798354</v>
      </c>
      <c r="Q15" s="150">
        <f>VLOOKUP(C:C,Height!C:AH,32,FALSE)</f>
        <v>5.0166666666666675</v>
      </c>
      <c r="R15" s="152">
        <f>VLOOKUP(C:C,'Routine Set'!C:BD,54,FALSE)</f>
        <v>4.2611111111111111</v>
      </c>
      <c r="S15" s="150">
        <f>VLOOKUP(C:C,'Flexibility in water'!C:U,19,FALSE)</f>
        <v>6.4222222222222225</v>
      </c>
      <c r="T15" s="151">
        <f>AVERAGE(O15:S15)</f>
        <v>5.4010596707818932</v>
      </c>
      <c r="U15" s="91">
        <f>VLOOKUP(C:C,Figures!C:H,6,FALSE)</f>
        <v>5.48116</v>
      </c>
      <c r="V15" s="541">
        <f>+N15*0.3+T15*0.4+U15*0.3</f>
        <v>4.8485218683127576</v>
      </c>
      <c r="W15" s="149">
        <f>IFERROR(VLOOKUP(E:E,'Grids Kids'!Z:AA,2,FALSE),1)</f>
        <v>1.1000000000000001</v>
      </c>
      <c r="X15" s="151">
        <f>V15*IFERROR(VLOOKUP(E:E,'Grids Kids'!Z:AA,2,FALSE),1)</f>
        <v>5.3333740551440334</v>
      </c>
      <c r="Y15" s="538">
        <f t="shared" si="3"/>
        <v>5.3333740551440334</v>
      </c>
      <c r="Z15" s="147"/>
    </row>
    <row r="16" spans="1:26" ht="13.9" customHeight="1" x14ac:dyDescent="0.35">
      <c r="A16" s="148"/>
      <c r="B16" s="50">
        <v>12</v>
      </c>
      <c r="C16" s="95" t="str">
        <f>VLOOKUP(B:B,'Start List Kids'!C:F,2,FALSE)</f>
        <v>WEDRYCHOWSKI Ana</v>
      </c>
      <c r="D16" s="465">
        <f>VLOOKUP(B:B,'Start List Kids'!C:F,3,FALSE)</f>
        <v>2014</v>
      </c>
      <c r="E16" s="114" t="str">
        <f>VLOOKUP(B:B,'Start List Kids'!C:F,4,FALSE)</f>
        <v>GN1885</v>
      </c>
      <c r="F16" s="149">
        <f>VLOOKUP(C:C,'Upper-Lower Body'!C:N,12,FALSE)</f>
        <v>1.5</v>
      </c>
      <c r="G16" s="150">
        <f>VLOOKUP(C:C,'Upper-Lower Body'!C:O,13,FALSE)</f>
        <v>5.166666666666667</v>
      </c>
      <c r="H16" s="150">
        <f>VLOOKUP(C:C,'Core Strength'!C:H,6,FALSE)</f>
        <v>2.6666666666666665</v>
      </c>
      <c r="I16" s="150">
        <f>VLOOKUP(C:C,'Flex-Extension'!C:Q,15,FALSE)</f>
        <v>2</v>
      </c>
      <c r="J16" s="150">
        <f>VLOOKUP(C:C,'Flex-Extension'!C:R,16,FALSE)</f>
        <v>6</v>
      </c>
      <c r="K16" s="150">
        <f>VLOOKUP(C:C,'Flex-Extension'!C:S,17,FALSE)</f>
        <v>5.75</v>
      </c>
      <c r="L16" s="150">
        <f>VLOOKUP(C:C,'Stand Leg Ext'!C:G,5,FALSE)</f>
        <v>2</v>
      </c>
      <c r="M16" s="150">
        <f>VLOOKUP(C:C,'Basic Acro'!C:G,5,FALSE)</f>
        <v>0</v>
      </c>
      <c r="N16" s="151">
        <f t="shared" si="0"/>
        <v>3.135416666666667</v>
      </c>
      <c r="O16" s="149">
        <f>VLOOKUP(C:C,'Propulsion combination'!C:AS,43,FALSE)</f>
        <v>5.572222222222222</v>
      </c>
      <c r="P16" s="150">
        <f>VLOOKUP(C:C,'Bodyboost Baracuda'!C:AT,44,FALSE)</f>
        <v>5.8104938271604931</v>
      </c>
      <c r="Q16" s="150">
        <f>VLOOKUP(C:C,Height!C:AH,32,FALSE)</f>
        <v>4.3</v>
      </c>
      <c r="R16" s="152">
        <f>VLOOKUP(C:C,'Routine Set'!C:BD,54,FALSE)</f>
        <v>2.9763888888888888</v>
      </c>
      <c r="S16" s="150">
        <f>VLOOKUP(C:C,'Flexibility in water'!C:U,19,FALSE)</f>
        <v>5.0333333333333332</v>
      </c>
      <c r="T16" s="151">
        <f t="shared" si="1"/>
        <v>4.7384876543209868</v>
      </c>
      <c r="U16" s="91">
        <f>VLOOKUP(C:C,Figures!C:H,6,FALSE)</f>
        <v>5.468</v>
      </c>
      <c r="V16" s="541">
        <f t="shared" si="2"/>
        <v>4.4764200617283949</v>
      </c>
      <c r="W16" s="149">
        <f>IFERROR(VLOOKUP(E:E,'Grids Kids'!Z:AA,2,FALSE),1)</f>
        <v>1.1000000000000001</v>
      </c>
      <c r="X16" s="151">
        <f>V16*IFERROR(VLOOKUP(E:E,'Grids Kids'!Z:AA,2,FALSE),1)</f>
        <v>4.924062067901235</v>
      </c>
      <c r="Y16" s="538">
        <f t="shared" si="3"/>
        <v>4.924062067901235</v>
      </c>
      <c r="Z16" s="147"/>
    </row>
    <row r="17" spans="1:26" ht="13.9" customHeight="1" x14ac:dyDescent="0.35">
      <c r="A17" s="148"/>
      <c r="B17" s="50">
        <v>13</v>
      </c>
      <c r="C17" s="95" t="str">
        <f>VLOOKUP(B:B,'Start List Kids'!C:F,2,FALSE)</f>
        <v>JAQUET Lucie</v>
      </c>
      <c r="D17" s="465">
        <f>VLOOKUP(B:B,'Start List Kids'!C:F,3,FALSE)</f>
        <v>2014</v>
      </c>
      <c r="E17" s="114" t="str">
        <f>VLOOKUP(B:B,'Start List Kids'!C:F,4,FALSE)</f>
        <v>SVB</v>
      </c>
      <c r="F17" s="149">
        <f>VLOOKUP(C:C,'Upper-Lower Body'!C:N,12,FALSE)</f>
        <v>2.5</v>
      </c>
      <c r="G17" s="150">
        <f>VLOOKUP(C:C,'Upper-Lower Body'!C:O,13,FALSE)</f>
        <v>4.666666666666667</v>
      </c>
      <c r="H17" s="150">
        <f>VLOOKUP(C:C,'Core Strength'!C:H,6,FALSE)</f>
        <v>3.6666666666666665</v>
      </c>
      <c r="I17" s="150">
        <f>VLOOKUP(C:C,'Flex-Extension'!C:Q,15,FALSE)</f>
        <v>2</v>
      </c>
      <c r="J17" s="150">
        <f>VLOOKUP(C:C,'Flex-Extension'!C:R,16,FALSE)</f>
        <v>4.5</v>
      </c>
      <c r="K17" s="150">
        <f>VLOOKUP(C:C,'Flex-Extension'!C:S,17,FALSE)</f>
        <v>5.5</v>
      </c>
      <c r="L17" s="150">
        <f>VLOOKUP(C:C,'Stand Leg Ext'!C:G,5,FALSE)</f>
        <v>1</v>
      </c>
      <c r="M17" s="150">
        <f>VLOOKUP(C:C,'Basic Acro'!C:G,5,FALSE)</f>
        <v>0.5</v>
      </c>
      <c r="N17" s="151">
        <f t="shared" si="0"/>
        <v>3.041666666666667</v>
      </c>
      <c r="O17" s="149">
        <f>VLOOKUP(C:C,'Propulsion combination'!C:AS,43,FALSE)</f>
        <v>5.7444444444444436</v>
      </c>
      <c r="P17" s="150">
        <f>VLOOKUP(C:C,'Bodyboost Baracuda'!C:AT,44,FALSE)</f>
        <v>5.5074588477366264</v>
      </c>
      <c r="Q17" s="150">
        <f>VLOOKUP(C:C,Height!C:AH,32,FALSE)</f>
        <v>4.2</v>
      </c>
      <c r="R17" s="152">
        <f>VLOOKUP(C:C,'Routine Set'!C:BD,54,FALSE)</f>
        <v>4.3805555555555564</v>
      </c>
      <c r="S17" s="150">
        <f>VLOOKUP(C:C,'Flexibility in water'!C:U,19,FALSE)</f>
        <v>5.5611111111111118</v>
      </c>
      <c r="T17" s="151">
        <f t="shared" si="1"/>
        <v>5.078713991769547</v>
      </c>
      <c r="U17" s="91">
        <f>VLOOKUP(C:C,Figures!C:H,6,FALSE)</f>
        <v>5.1102699999999999</v>
      </c>
      <c r="V17" s="541">
        <f t="shared" si="2"/>
        <v>4.4770665967078189</v>
      </c>
      <c r="W17" s="149">
        <f>IFERROR(VLOOKUP(E:E,'Grids Kids'!Z:AA,2,FALSE),1)</f>
        <v>1.1000000000000001</v>
      </c>
      <c r="X17" s="151">
        <f>V17*IFERROR(VLOOKUP(E:E,'Grids Kids'!Z:AA,2,FALSE),1)</f>
        <v>4.9247732563786011</v>
      </c>
      <c r="Y17" s="538">
        <f t="shared" si="3"/>
        <v>4.9247732563786011</v>
      </c>
      <c r="Z17" s="147"/>
    </row>
    <row r="18" spans="1:26" ht="13.9" customHeight="1" x14ac:dyDescent="0.35">
      <c r="A18" s="148"/>
      <c r="B18" s="50">
        <v>14</v>
      </c>
      <c r="C18" s="95" t="str">
        <f>VLOOKUP(B:B,'Start List Kids'!C:F,2,FALSE)</f>
        <v>CLAVEL Margot</v>
      </c>
      <c r="D18" s="465">
        <f>VLOOKUP(B:B,'Start List Kids'!C:F,3,FALSE)</f>
        <v>2015</v>
      </c>
      <c r="E18" s="114" t="str">
        <f>VLOOKUP(B:B,'Start List Kids'!C:F,4,FALSE)</f>
        <v>ASB</v>
      </c>
      <c r="F18" s="149">
        <f>VLOOKUP(C:C,'Upper-Lower Body'!C:N,12,FALSE)</f>
        <v>2.5</v>
      </c>
      <c r="G18" s="150">
        <f>VLOOKUP(C:C,'Upper-Lower Body'!C:O,13,FALSE)</f>
        <v>4.166666666666667</v>
      </c>
      <c r="H18" s="150">
        <f>VLOOKUP(C:C,'Core Strength'!C:H,6,FALSE)</f>
        <v>2</v>
      </c>
      <c r="I18" s="150">
        <f>VLOOKUP(C:C,'Flex-Extension'!C:Q,15,FALSE)</f>
        <v>2.6666666666666665</v>
      </c>
      <c r="J18" s="150">
        <f>VLOOKUP(C:C,'Flex-Extension'!C:R,16,FALSE)</f>
        <v>5.5</v>
      </c>
      <c r="K18" s="150">
        <f>VLOOKUP(C:C,'Flex-Extension'!C:S,17,FALSE)</f>
        <v>6.75</v>
      </c>
      <c r="L18" s="150">
        <f>VLOOKUP(C:C,'Stand Leg Ext'!C:G,5,FALSE)</f>
        <v>7.5</v>
      </c>
      <c r="M18" s="150">
        <f>VLOOKUP(C:C,'Basic Acro'!C:G,5,FALSE)</f>
        <v>0</v>
      </c>
      <c r="N18" s="151">
        <f t="shared" si="0"/>
        <v>3.885416666666667</v>
      </c>
      <c r="O18" s="149">
        <f>VLOOKUP(C:C,'Propulsion combination'!C:AS,43,FALSE)</f>
        <v>5.1222222222222227</v>
      </c>
      <c r="P18" s="150">
        <f>VLOOKUP(C:C,'Bodyboost Baracuda'!C:AT,44,FALSE)</f>
        <v>4.6032407407407403</v>
      </c>
      <c r="Q18" s="150">
        <f>VLOOKUP(C:C,Height!C:AH,32,FALSE)</f>
        <v>3.0666666666666669</v>
      </c>
      <c r="R18" s="152">
        <f>VLOOKUP(C:C,'Routine Set'!C:BD,54,FALSE)</f>
        <v>2.2555555555555551</v>
      </c>
      <c r="S18" s="150">
        <f>VLOOKUP(C:C,'Flexibility in water'!C:U,19,FALSE)</f>
        <v>5.427777777777778</v>
      </c>
      <c r="T18" s="151">
        <f t="shared" si="1"/>
        <v>4.0950925925925921</v>
      </c>
      <c r="U18" s="91">
        <f>VLOOKUP(C:C,Figures!C:H,6,FALSE)</f>
        <v>4.5960000000000001</v>
      </c>
      <c r="V18" s="541">
        <f t="shared" si="2"/>
        <v>4.1824620370370376</v>
      </c>
      <c r="W18" s="149">
        <f>IFERROR(VLOOKUP(E:E,'Grids Kids'!Z:AA,2,FALSE),1)</f>
        <v>1.1000000000000001</v>
      </c>
      <c r="X18" s="151">
        <f>V18*IFERROR(VLOOKUP(E:E,'Grids Kids'!Z:AA,2,FALSE),1)</f>
        <v>4.600708240740742</v>
      </c>
      <c r="Y18" s="538">
        <f t="shared" si="3"/>
        <v>4.600708240740742</v>
      </c>
      <c r="Z18" s="147"/>
    </row>
    <row r="19" spans="1:26" ht="13.9" customHeight="1" x14ac:dyDescent="0.35">
      <c r="A19" s="148"/>
      <c r="B19" s="50">
        <v>15</v>
      </c>
      <c r="C19" s="95" t="str">
        <f>VLOOKUP(B:B,'Start List Kids'!C:F,2,FALSE)</f>
        <v>REICHENBACH Anna</v>
      </c>
      <c r="D19" s="465">
        <f>VLOOKUP(B:B,'Start List Kids'!C:F,3,FALSE)</f>
        <v>2014</v>
      </c>
      <c r="E19" s="114" t="str">
        <f>VLOOKUP(B:B,'Start List Kids'!C:F,4,FALSE)</f>
        <v>SVB</v>
      </c>
      <c r="F19" s="149">
        <f>VLOOKUP(C:C,'Upper-Lower Body'!C:N,12,FALSE)</f>
        <v>1.5</v>
      </c>
      <c r="G19" s="150">
        <f>VLOOKUP(C:C,'Upper-Lower Body'!C:O,13,FALSE)</f>
        <v>5.166666666666667</v>
      </c>
      <c r="H19" s="150">
        <f>VLOOKUP(C:C,'Core Strength'!C:H,6,FALSE)</f>
        <v>3.3333333333333335</v>
      </c>
      <c r="I19" s="150">
        <f>VLOOKUP(C:C,'Flex-Extension'!C:Q,15,FALSE)</f>
        <v>5</v>
      </c>
      <c r="J19" s="150">
        <f>VLOOKUP(C:C,'Flex-Extension'!C:R,16,FALSE)</f>
        <v>5</v>
      </c>
      <c r="K19" s="150">
        <f>VLOOKUP(C:C,'Flex-Extension'!C:S,17,FALSE)</f>
        <v>6.75</v>
      </c>
      <c r="L19" s="150">
        <f>VLOOKUP(C:C,'Stand Leg Ext'!C:G,5,FALSE)</f>
        <v>1</v>
      </c>
      <c r="M19" s="150">
        <f>VLOOKUP(C:C,'Basic Acro'!C:G,5,FALSE)</f>
        <v>0</v>
      </c>
      <c r="N19" s="151">
        <f t="shared" si="0"/>
        <v>3.46875</v>
      </c>
      <c r="O19" s="149">
        <f>VLOOKUP(C:C,'Propulsion combination'!C:AS,43,FALSE)</f>
        <v>5.4555555555555557</v>
      </c>
      <c r="P19" s="150">
        <f>VLOOKUP(C:C,'Bodyboost Baracuda'!C:AT,44,FALSE)</f>
        <v>5.8317386831275719</v>
      </c>
      <c r="Q19" s="150">
        <f>VLOOKUP(C:C,Height!C:AH,32,FALSE)</f>
        <v>3.7833333333333328</v>
      </c>
      <c r="R19" s="152">
        <f>VLOOKUP(C:C,'Routine Set'!C:BD,54,FALSE)</f>
        <v>3.8236111111111111</v>
      </c>
      <c r="S19" s="150">
        <f>VLOOKUP(C:C,'Flexibility in water'!C:U,19,FALSE)</f>
        <v>6.1166666666666654</v>
      </c>
      <c r="T19" s="151">
        <f t="shared" si="1"/>
        <v>5.0021810699588469</v>
      </c>
      <c r="U19" s="91">
        <f>VLOOKUP(C:C,Figures!C:H,6,FALSE)</f>
        <v>5.1551200000000001</v>
      </c>
      <c r="V19" s="541">
        <f t="shared" si="2"/>
        <v>4.5880334279835386</v>
      </c>
      <c r="W19" s="149">
        <f>IFERROR(VLOOKUP(E:E,'Grids Kids'!Z:AA,2,FALSE),1)</f>
        <v>1.1000000000000001</v>
      </c>
      <c r="X19" s="151">
        <f>V19*IFERROR(VLOOKUP(E:E,'Grids Kids'!Z:AA,2,FALSE),1)</f>
        <v>5.0468367707818933</v>
      </c>
      <c r="Y19" s="538">
        <f t="shared" si="3"/>
        <v>5.0468367707818933</v>
      </c>
      <c r="Z19" s="147"/>
    </row>
    <row r="20" spans="1:26" ht="13.9" customHeight="1" x14ac:dyDescent="0.35">
      <c r="A20" s="148"/>
      <c r="B20" s="50">
        <v>16</v>
      </c>
      <c r="C20" s="95" t="str">
        <f>VLOOKUP(B:B,'Start List Kids'!C:F,2,FALSE)</f>
        <v>HÄFLIGER Louise</v>
      </c>
      <c r="D20" s="465">
        <f>VLOOKUP(B:B,'Start List Kids'!C:F,3,FALSE)</f>
        <v>2015</v>
      </c>
      <c r="E20" s="114" t="str">
        <f>VLOOKUP(B:B,'Start List Kids'!C:F,4,FALSE)</f>
        <v>LNZ</v>
      </c>
      <c r="F20" s="149">
        <f>VLOOKUP(C:C,'Upper-Lower Body'!C:N,12,FALSE)</f>
        <v>1.5</v>
      </c>
      <c r="G20" s="150">
        <f>VLOOKUP(C:C,'Upper-Lower Body'!C:O,13,FALSE)</f>
        <v>6.333333333333333</v>
      </c>
      <c r="H20" s="150">
        <f>VLOOKUP(C:C,'Core Strength'!C:H,6,FALSE)</f>
        <v>4</v>
      </c>
      <c r="I20" s="150">
        <f>VLOOKUP(C:C,'Flex-Extension'!C:Q,15,FALSE)</f>
        <v>2</v>
      </c>
      <c r="J20" s="150">
        <f>VLOOKUP(C:C,'Flex-Extension'!C:R,16,FALSE)</f>
        <v>5</v>
      </c>
      <c r="K20" s="150">
        <f>VLOOKUP(C:C,'Flex-Extension'!C:S,17,FALSE)</f>
        <v>7.25</v>
      </c>
      <c r="L20" s="150">
        <f>VLOOKUP(C:C,'Stand Leg Ext'!C:G,5,FALSE)</f>
        <v>2</v>
      </c>
      <c r="M20" s="150">
        <f>VLOOKUP(C:C,'Basic Acro'!C:G,5,FALSE)</f>
        <v>0</v>
      </c>
      <c r="N20" s="151">
        <f>AVERAGE(F20:M20)</f>
        <v>3.5104166666666665</v>
      </c>
      <c r="O20" s="149">
        <f>VLOOKUP(C:C,'Propulsion combination'!C:AS,43,FALSE)</f>
        <v>5.9</v>
      </c>
      <c r="P20" s="150">
        <f>VLOOKUP(C:C,'Bodyboost Baracuda'!C:AT,44,FALSE)</f>
        <v>5.4862654320987652</v>
      </c>
      <c r="Q20" s="150">
        <f>VLOOKUP(C:C,Height!C:AH,32,FALSE)</f>
        <v>5.15</v>
      </c>
      <c r="R20" s="152">
        <f>VLOOKUP(C:C,'Routine Set'!C:BD,54,FALSE)</f>
        <v>5.5763888888888884</v>
      </c>
      <c r="S20" s="150">
        <f>VLOOKUP(C:C,'Flexibility in water'!C:U,19,FALSE)</f>
        <v>6.166666666666667</v>
      </c>
      <c r="T20" s="151">
        <f t="shared" si="1"/>
        <v>5.6558641975308648</v>
      </c>
      <c r="U20" s="91">
        <f>VLOOKUP(C:C,Figures!C:H,6,FALSE)</f>
        <v>5.6571899999999999</v>
      </c>
      <c r="V20" s="541">
        <f t="shared" si="2"/>
        <v>5.0126276790123461</v>
      </c>
      <c r="W20" s="149">
        <f>IFERROR(VLOOKUP(E:E,'Grids Kids'!Z:AA,2,FALSE),1)</f>
        <v>1.1000000000000001</v>
      </c>
      <c r="X20" s="151">
        <f>V20*IFERROR(VLOOKUP(E:E,'Grids Kids'!Z:AA,2,FALSE),1)</f>
        <v>5.5138904469135808</v>
      </c>
      <c r="Y20" s="538">
        <f t="shared" si="3"/>
        <v>5.5138904469135808</v>
      </c>
      <c r="Z20" s="147"/>
    </row>
    <row r="21" spans="1:26" ht="13.9" customHeight="1" x14ac:dyDescent="0.35">
      <c r="A21" s="148"/>
      <c r="B21" s="50">
        <v>17</v>
      </c>
      <c r="C21" s="95" t="str">
        <f>VLOOKUP(B:B,'Start List Kids'!C:F,2,FALSE)</f>
        <v>MÖBES Nora</v>
      </c>
      <c r="D21" s="465">
        <f>VLOOKUP(B:B,'Start List Kids'!C:F,3,FALSE)</f>
        <v>2015</v>
      </c>
      <c r="E21" s="114" t="str">
        <f>VLOOKUP(B:B,'Start List Kids'!C:F,4,FALSE)</f>
        <v>LNZ</v>
      </c>
      <c r="F21" s="149">
        <f>VLOOKUP(C:C,'Upper-Lower Body'!C:N,12,FALSE)</f>
        <v>1.5</v>
      </c>
      <c r="G21" s="150">
        <f>VLOOKUP(C:C,'Upper-Lower Body'!C:O,13,FALSE)</f>
        <v>6</v>
      </c>
      <c r="H21" s="150">
        <f>VLOOKUP(C:C,'Core Strength'!C:H,6,FALSE)</f>
        <v>3.3333333333333335</v>
      </c>
      <c r="I21" s="150">
        <f>VLOOKUP(C:C,'Flex-Extension'!C:Q,15,FALSE)</f>
        <v>2</v>
      </c>
      <c r="J21" s="150">
        <f>VLOOKUP(C:C,'Flex-Extension'!C:R,16,FALSE)</f>
        <v>4.5</v>
      </c>
      <c r="K21" s="150">
        <f>VLOOKUP(C:C,'Flex-Extension'!C:S,17,FALSE)</f>
        <v>5.5</v>
      </c>
      <c r="L21" s="150">
        <f>VLOOKUP(C:C,'Stand Leg Ext'!C:G,5,FALSE)</f>
        <v>1</v>
      </c>
      <c r="M21" s="150">
        <f>VLOOKUP(C:C,'Basic Acro'!C:G,5,FALSE)</f>
        <v>0.5</v>
      </c>
      <c r="N21" s="151">
        <f t="shared" si="0"/>
        <v>3.041666666666667</v>
      </c>
      <c r="O21" s="149">
        <f>VLOOKUP(C:C,'Propulsion combination'!C:AS,43,FALSE)</f>
        <v>5.6388888888888893</v>
      </c>
      <c r="P21" s="150">
        <f>VLOOKUP(C:C,'Bodyboost Baracuda'!C:AT,44,FALSE)</f>
        <v>5.4320473251028796</v>
      </c>
      <c r="Q21" s="150">
        <f>VLOOKUP(C:C,Height!C:AH,32,FALSE)</f>
        <v>5.15</v>
      </c>
      <c r="R21" s="152">
        <f>VLOOKUP(C:C,'Routine Set'!C:BD,54,FALSE)</f>
        <v>5.25</v>
      </c>
      <c r="S21" s="150">
        <f>VLOOKUP(C:C,'Flexibility in water'!C:U,19,FALSE)</f>
        <v>5.7944444444444443</v>
      </c>
      <c r="T21" s="151">
        <f t="shared" si="1"/>
        <v>5.4530761316872427</v>
      </c>
      <c r="U21" s="91">
        <f>VLOOKUP(C:C,Figures!C:H,6,FALSE)</f>
        <v>5.1368899999999993</v>
      </c>
      <c r="V21" s="541">
        <f t="shared" si="2"/>
        <v>4.6347974526748974</v>
      </c>
      <c r="W21" s="149">
        <f>IFERROR(VLOOKUP(E:E,'Grids Kids'!Z:AA,2,FALSE),1)</f>
        <v>1.1000000000000001</v>
      </c>
      <c r="X21" s="151">
        <f>V21*IFERROR(VLOOKUP(E:E,'Grids Kids'!Z:AA,2,FALSE),1)</f>
        <v>5.0982771979423873</v>
      </c>
      <c r="Y21" s="538">
        <f t="shared" si="3"/>
        <v>5.0982771979423873</v>
      </c>
      <c r="Z21" s="147"/>
    </row>
    <row r="22" spans="1:26" ht="13.9" customHeight="1" x14ac:dyDescent="0.35">
      <c r="A22" s="148"/>
      <c r="B22" s="50">
        <v>18</v>
      </c>
      <c r="C22" s="95" t="str">
        <f>VLOOKUP(B:B,'Start List Kids'!C:F,2,FALSE)</f>
        <v>RONCI Jaya</v>
      </c>
      <c r="D22" s="465">
        <f>VLOOKUP(B:B,'Start List Kids'!C:F,3,FALSE)</f>
        <v>2014</v>
      </c>
      <c r="E22" s="114" t="str">
        <f>VLOOKUP(B:B,'Start List Kids'!C:F,4,FALSE)</f>
        <v>MORG</v>
      </c>
      <c r="F22" s="149">
        <f>VLOOKUP(C:C,'Upper-Lower Body'!C:N,12,FALSE)</f>
        <v>6.5</v>
      </c>
      <c r="G22" s="150">
        <f>VLOOKUP(C:C,'Upper-Lower Body'!C:O,13,FALSE)</f>
        <v>3.6666666666666665</v>
      </c>
      <c r="H22" s="150">
        <f>VLOOKUP(C:C,'Core Strength'!C:H,6,FALSE)</f>
        <v>6</v>
      </c>
      <c r="I22" s="150">
        <f>VLOOKUP(C:C,'Flex-Extension'!C:Q,15,FALSE)</f>
        <v>5</v>
      </c>
      <c r="J22" s="150">
        <f>VLOOKUP(C:C,'Flex-Extension'!C:R,16,FALSE)</f>
        <v>4.5</v>
      </c>
      <c r="K22" s="150">
        <f>VLOOKUP(C:C,'Flex-Extension'!C:S,17,FALSE)</f>
        <v>5.5</v>
      </c>
      <c r="L22" s="150">
        <f>VLOOKUP(C:C,'Stand Leg Ext'!C:G,5,FALSE)</f>
        <v>0</v>
      </c>
      <c r="M22" s="150">
        <f>VLOOKUP(C:C,'Basic Acro'!C:G,5,FALSE)</f>
        <v>0</v>
      </c>
      <c r="N22" s="151">
        <f t="shared" si="0"/>
        <v>3.895833333333333</v>
      </c>
      <c r="O22" s="149">
        <f>VLOOKUP(C:C,'Propulsion combination'!C:AS,43,FALSE)</f>
        <v>5.6</v>
      </c>
      <c r="P22" s="150">
        <f>VLOOKUP(C:C,'Bodyboost Baracuda'!C:AT,44,FALSE)</f>
        <v>5.7937242798353914</v>
      </c>
      <c r="Q22" s="150">
        <f>VLOOKUP(C:C,Height!C:AH,32,FALSE)</f>
        <v>5.4</v>
      </c>
      <c r="R22" s="152">
        <f>VLOOKUP(C:C,'Routine Set'!C:BD,54,FALSE)</f>
        <v>4.9722222222222214</v>
      </c>
      <c r="S22" s="150">
        <f>VLOOKUP(C:C,'Flexibility in water'!C:U,19,FALSE)</f>
        <v>5.0722222222222211</v>
      </c>
      <c r="T22" s="151">
        <f t="shared" si="1"/>
        <v>5.3676337448559668</v>
      </c>
      <c r="U22" s="91">
        <f>VLOOKUP(C:C,Figures!C:H,6,FALSE)</f>
        <v>5.7140399999999998</v>
      </c>
      <c r="V22" s="541">
        <f t="shared" si="2"/>
        <v>5.0300154979423866</v>
      </c>
      <c r="W22" s="149">
        <f>IFERROR(VLOOKUP(E:E,'Grids Kids'!Z:AA,2,FALSE),1)</f>
        <v>1.1000000000000001</v>
      </c>
      <c r="X22" s="151">
        <f>V22*IFERROR(VLOOKUP(E:E,'Grids Kids'!Z:AA,2,FALSE),1)</f>
        <v>5.5330170477366254</v>
      </c>
      <c r="Y22" s="538">
        <f t="shared" si="3"/>
        <v>5.5330170477366254</v>
      </c>
      <c r="Z22" s="147"/>
    </row>
    <row r="23" spans="1:26" ht="13.9" customHeight="1" x14ac:dyDescent="0.35">
      <c r="A23" s="148"/>
      <c r="B23" s="50">
        <v>19</v>
      </c>
      <c r="C23" s="95" t="str">
        <f>VLOOKUP(B:B,'Start List Kids'!C:F,2,FALSE)</f>
        <v>MARCOTTI Beatrice</v>
      </c>
      <c r="D23" s="465">
        <f>VLOOKUP(B:B,'Start List Kids'!C:F,3,FALSE)</f>
        <v>2014</v>
      </c>
      <c r="E23" s="114" t="str">
        <f>VLOOKUP(B:B,'Start List Kids'!C:F,4,FALSE)</f>
        <v>GN1885</v>
      </c>
      <c r="F23" s="149">
        <f>VLOOKUP(C:C,'Upper-Lower Body'!C:N,12,FALSE)</f>
        <v>4.5</v>
      </c>
      <c r="G23" s="150">
        <f>VLOOKUP(C:C,'Upper-Lower Body'!C:O,13,FALSE)</f>
        <v>2</v>
      </c>
      <c r="H23" s="150">
        <f>VLOOKUP(C:C,'Core Strength'!C:H,6,FALSE)</f>
        <v>4.333333333333333</v>
      </c>
      <c r="I23" s="150">
        <f>VLOOKUP(C:C,'Flex-Extension'!C:Q,15,FALSE)</f>
        <v>2</v>
      </c>
      <c r="J23" s="150">
        <f>VLOOKUP(C:C,'Flex-Extension'!C:R,16,FALSE)</f>
        <v>4</v>
      </c>
      <c r="K23" s="150">
        <f>VLOOKUP(C:C,'Flex-Extension'!C:S,17,FALSE)</f>
        <v>5.75</v>
      </c>
      <c r="L23" s="150">
        <f>VLOOKUP(C:C,'Stand Leg Ext'!C:G,5,FALSE)</f>
        <v>1</v>
      </c>
      <c r="M23" s="150">
        <f>VLOOKUP(C:C,'Basic Acro'!C:G,5,FALSE)</f>
        <v>0.5</v>
      </c>
      <c r="N23" s="151">
        <f t="shared" si="0"/>
        <v>3.0104166666666665</v>
      </c>
      <c r="O23" s="149">
        <f>VLOOKUP(C:C,'Propulsion combination'!C:AS,43,FALSE)</f>
        <v>6.0388888888888888</v>
      </c>
      <c r="P23" s="150">
        <f>VLOOKUP(C:C,'Bodyboost Baracuda'!C:AT,44,FALSE)</f>
        <v>6.1695473251028803</v>
      </c>
      <c r="Q23" s="150">
        <f>VLOOKUP(C:C,Height!C:AH,32,FALSE)</f>
        <v>4.5333333333333332</v>
      </c>
      <c r="R23" s="152">
        <f>VLOOKUP(C:C,'Routine Set'!C:BD,54,FALSE)</f>
        <v>6.2083333333333339</v>
      </c>
      <c r="S23" s="150">
        <f>VLOOKUP(C:C,'Flexibility in water'!C:U,19,FALSE)</f>
        <v>5.8611111111111116</v>
      </c>
      <c r="T23" s="151">
        <f t="shared" si="1"/>
        <v>5.7622427983539088</v>
      </c>
      <c r="U23" s="91">
        <f>VLOOKUP(C:C,Figures!C:H,6,FALSE)</f>
        <v>6.2008899999999993</v>
      </c>
      <c r="V23" s="541">
        <f t="shared" si="2"/>
        <v>5.0682891193415633</v>
      </c>
      <c r="W23" s="149">
        <f>IFERROR(VLOOKUP(E:E,'Grids Kids'!Z:AA,2,FALSE),1)</f>
        <v>1.1000000000000001</v>
      </c>
      <c r="X23" s="151">
        <f>V23*IFERROR(VLOOKUP(E:E,'Grids Kids'!Z:AA,2,FALSE),1)</f>
        <v>5.5751180312757205</v>
      </c>
      <c r="Y23" s="538">
        <f t="shared" si="3"/>
        <v>5.5751180312757205</v>
      </c>
      <c r="Z23" s="147"/>
    </row>
    <row r="24" spans="1:26" ht="13.9" customHeight="1" x14ac:dyDescent="0.35">
      <c r="A24" s="148"/>
      <c r="B24" s="50">
        <v>20</v>
      </c>
      <c r="C24" s="95" t="str">
        <f>VLOOKUP(B:B,'Start List Kids'!C:F,2,FALSE)</f>
        <v>ZIEGLER Emily</v>
      </c>
      <c r="D24" s="465">
        <f>VLOOKUP(B:B,'Start List Kids'!C:F,3,FALSE)</f>
        <v>2015</v>
      </c>
      <c r="E24" s="114" t="str">
        <f>VLOOKUP(B:B,'Start List Kids'!C:F,4,FALSE)</f>
        <v>ASB</v>
      </c>
      <c r="F24" s="149">
        <f>VLOOKUP(C:C,'Upper-Lower Body'!C:N,12,FALSE)</f>
        <v>0.5</v>
      </c>
      <c r="G24" s="150">
        <f>VLOOKUP(C:C,'Upper-Lower Body'!C:O,13,FALSE)</f>
        <v>5.833333333333333</v>
      </c>
      <c r="H24" s="150">
        <f>VLOOKUP(C:C,'Core Strength'!C:H,6,FALSE)</f>
        <v>6.333333333333333</v>
      </c>
      <c r="I24" s="150">
        <f>VLOOKUP(C:C,'Flex-Extension'!C:Q,15,FALSE)</f>
        <v>4.333333333333333</v>
      </c>
      <c r="J24" s="150">
        <f>VLOOKUP(C:C,'Flex-Extension'!C:R,16,FALSE)</f>
        <v>6</v>
      </c>
      <c r="K24" s="150">
        <f>VLOOKUP(C:C,'Flex-Extension'!C:S,17,FALSE)</f>
        <v>6.5</v>
      </c>
      <c r="L24" s="150">
        <f>VLOOKUP(C:C,'Stand Leg Ext'!C:G,5,FALSE)</f>
        <v>7.5</v>
      </c>
      <c r="M24" s="150">
        <f>VLOOKUP(C:C,'Basic Acro'!C:G,5,FALSE)</f>
        <v>2</v>
      </c>
      <c r="N24" s="151">
        <f t="shared" si="0"/>
        <v>4.875</v>
      </c>
      <c r="O24" s="149">
        <f>VLOOKUP(C:C,'Propulsion combination'!C:AS,43,FALSE)</f>
        <v>5.8055555555555562</v>
      </c>
      <c r="P24" s="150">
        <f>VLOOKUP(C:C,'Bodyboost Baracuda'!C:AT,44,FALSE)</f>
        <v>6.0890946502057615</v>
      </c>
      <c r="Q24" s="150">
        <f>VLOOKUP(C:C,Height!C:AH,32,FALSE)</f>
        <v>5.25</v>
      </c>
      <c r="R24" s="152">
        <f>VLOOKUP(C:C,'Routine Set'!C:BD,54,FALSE)</f>
        <v>5.5263888888888903</v>
      </c>
      <c r="S24" s="150">
        <f>VLOOKUP(C:C,'Flexibility in water'!C:U,19,FALSE)</f>
        <v>6.1944444444444446</v>
      </c>
      <c r="T24" s="151">
        <f t="shared" si="1"/>
        <v>5.7730967078189295</v>
      </c>
      <c r="U24" s="91">
        <f>VLOOKUP(C:C,Figures!C:H,6,FALSE)</f>
        <v>6.0212300000000001</v>
      </c>
      <c r="V24" s="541">
        <f t="shared" si="2"/>
        <v>5.5781076831275715</v>
      </c>
      <c r="W24" s="149">
        <f>IFERROR(VLOOKUP(E:E,'Grids Kids'!Z:AA,2,FALSE),1)</f>
        <v>1.1000000000000001</v>
      </c>
      <c r="X24" s="151">
        <f>V24*IFERROR(VLOOKUP(E:E,'Grids Kids'!Z:AA,2,FALSE),1)</f>
        <v>6.1359184514403289</v>
      </c>
      <c r="Y24" s="538">
        <f t="shared" si="3"/>
        <v>6.1359184514403289</v>
      </c>
      <c r="Z24" s="147"/>
    </row>
    <row r="25" spans="1:26" ht="13.9" customHeight="1" x14ac:dyDescent="0.35">
      <c r="A25" s="148"/>
      <c r="B25" s="50">
        <v>21</v>
      </c>
      <c r="C25" s="95" t="str">
        <f>VLOOKUP(B:B,'Start List Kids'!C:F,2,FALSE)</f>
        <v>USHAKOVA Ekaterina</v>
      </c>
      <c r="D25" s="465">
        <f>VLOOKUP(B:B,'Start List Kids'!C:F,3,FALSE)</f>
        <v>2014</v>
      </c>
      <c r="E25" s="114" t="str">
        <f>VLOOKUP(B:B,'Start List Kids'!C:F,4,FALSE)</f>
        <v>GN1885</v>
      </c>
      <c r="F25" s="149">
        <f>VLOOKUP(C:C,'Upper-Lower Body'!C:N,12,FALSE)</f>
        <v>5</v>
      </c>
      <c r="G25" s="150">
        <f>VLOOKUP(C:C,'Upper-Lower Body'!C:O,13,FALSE)</f>
        <v>5.166666666666667</v>
      </c>
      <c r="H25" s="150">
        <f>VLOOKUP(C:C,'Core Strength'!C:H,6,FALSE)</f>
        <v>5.666666666666667</v>
      </c>
      <c r="I25" s="150">
        <f>VLOOKUP(C:C,'Flex-Extension'!C:Q,15,FALSE)</f>
        <v>2</v>
      </c>
      <c r="J25" s="150">
        <f>VLOOKUP(C:C,'Flex-Extension'!C:R,16,FALSE)</f>
        <v>3</v>
      </c>
      <c r="K25" s="150">
        <f>VLOOKUP(C:C,'Flex-Extension'!C:S,17,FALSE)</f>
        <v>3.75</v>
      </c>
      <c r="L25" s="150">
        <f>VLOOKUP(C:C,'Stand Leg Ext'!C:G,5,FALSE)</f>
        <v>1</v>
      </c>
      <c r="M25" s="150">
        <f>VLOOKUP(C:C,'Basic Acro'!C:G,5,FALSE)</f>
        <v>0</v>
      </c>
      <c r="N25" s="151">
        <f t="shared" si="0"/>
        <v>3.197916666666667</v>
      </c>
      <c r="O25" s="149">
        <f>VLOOKUP(C:C,'Propulsion combination'!C:AS,43,FALSE)</f>
        <v>5.8944444444444448</v>
      </c>
      <c r="P25" s="150">
        <f>VLOOKUP(C:C,'Bodyboost Baracuda'!C:AT,44,FALSE)</f>
        <v>6.1069444444444434</v>
      </c>
      <c r="Q25" s="150">
        <f>VLOOKUP(C:C,Height!C:AH,32,FALSE)</f>
        <v>5.2</v>
      </c>
      <c r="R25" s="152">
        <f>VLOOKUP(C:C,'Routine Set'!C:BD,54,FALSE)</f>
        <v>5.4375</v>
      </c>
      <c r="S25" s="150">
        <f>VLOOKUP(C:C,'Flexibility in water'!C:U,19,FALSE)</f>
        <v>5.1611111111111114</v>
      </c>
      <c r="T25" s="151">
        <f t="shared" si="1"/>
        <v>5.5600000000000005</v>
      </c>
      <c r="U25" s="91">
        <f>VLOOKUP(C:C,Figures!C:H,6,FALSE)</f>
        <v>5.3955599999999997</v>
      </c>
      <c r="V25" s="541">
        <f t="shared" si="2"/>
        <v>4.8020430000000003</v>
      </c>
      <c r="W25" s="149">
        <f>IFERROR(VLOOKUP(E:E,'Grids Kids'!Z:AA,2,FALSE),1)</f>
        <v>1.1000000000000001</v>
      </c>
      <c r="X25" s="151">
        <f>V25*IFERROR(VLOOKUP(E:E,'Grids Kids'!Z:AA,2,FALSE),1)</f>
        <v>5.2822473000000008</v>
      </c>
      <c r="Y25" s="538">
        <f t="shared" si="3"/>
        <v>5.2822473000000008</v>
      </c>
      <c r="Z25" s="147"/>
    </row>
    <row r="26" spans="1:26" ht="13.9" customHeight="1" x14ac:dyDescent="0.35">
      <c r="A26" s="148"/>
      <c r="B26" s="50">
        <v>22</v>
      </c>
      <c r="C26" s="95" t="str">
        <f>VLOOKUP(B:B,'Start List Kids'!C:F,2,FALSE)</f>
        <v>WÖHRLE Celeste</v>
      </c>
      <c r="D26" s="465">
        <f>VLOOKUP(B:B,'Start List Kids'!C:F,3,FALSE)</f>
        <v>2014</v>
      </c>
      <c r="E26" s="114" t="str">
        <f>VLOOKUP(B:B,'Start List Kids'!C:F,4,FALSE)</f>
        <v>ASB</v>
      </c>
      <c r="F26" s="149">
        <f>VLOOKUP(C:C,'Upper-Lower Body'!C:N,12,FALSE)</f>
        <v>3.5</v>
      </c>
      <c r="G26" s="150">
        <f>VLOOKUP(C:C,'Upper-Lower Body'!C:O,13,FALSE)</f>
        <v>5.5</v>
      </c>
      <c r="H26" s="150">
        <f>VLOOKUP(C:C,'Core Strength'!C:H,6,FALSE)</f>
        <v>3.3333333333333335</v>
      </c>
      <c r="I26" s="150">
        <f>VLOOKUP(C:C,'Flex-Extension'!C:Q,15,FALSE)</f>
        <v>3.6666666666666665</v>
      </c>
      <c r="J26" s="150">
        <f>VLOOKUP(C:C,'Flex-Extension'!C:R,16,FALSE)</f>
        <v>4.5</v>
      </c>
      <c r="K26" s="150">
        <f>VLOOKUP(C:C,'Flex-Extension'!C:S,17,FALSE)</f>
        <v>7.75</v>
      </c>
      <c r="L26" s="150">
        <f>VLOOKUP(C:C,'Stand Leg Ext'!C:G,5,FALSE)</f>
        <v>3.5</v>
      </c>
      <c r="M26" s="150">
        <f>VLOOKUP(C:C,'Basic Acro'!C:G,5,FALSE)</f>
        <v>0</v>
      </c>
      <c r="N26" s="151">
        <f t="shared" si="0"/>
        <v>3.96875</v>
      </c>
      <c r="O26" s="149">
        <f>VLOOKUP(C:C,'Propulsion combination'!C:AS,43,FALSE)</f>
        <v>5.9666666666666677</v>
      </c>
      <c r="P26" s="150">
        <f>VLOOKUP(C:C,'Bodyboost Baracuda'!C:AT,44,FALSE)</f>
        <v>5.2402777777777771</v>
      </c>
      <c r="Q26" s="150">
        <f>VLOOKUP(C:C,Height!C:AH,32,FALSE)</f>
        <v>3.4</v>
      </c>
      <c r="R26" s="152">
        <f>VLOOKUP(C:C,'Routine Set'!C:BD,54,FALSE)</f>
        <v>4.4916666666666654</v>
      </c>
      <c r="S26" s="150">
        <f>VLOOKUP(C:C,'Flexibility in water'!C:U,19,FALSE)</f>
        <v>4.7833333333333332</v>
      </c>
      <c r="T26" s="151">
        <f t="shared" si="1"/>
        <v>4.7763888888888886</v>
      </c>
      <c r="U26" s="91">
        <f>VLOOKUP(C:C,Figures!C:H,6,FALSE)</f>
        <v>5.3680099999999999</v>
      </c>
      <c r="V26" s="541">
        <f t="shared" si="2"/>
        <v>4.7115835555555554</v>
      </c>
      <c r="W26" s="149">
        <f>IFERROR(VLOOKUP(E:E,'Grids Kids'!Z:AA,2,FALSE),1)</f>
        <v>1.1000000000000001</v>
      </c>
      <c r="X26" s="151">
        <f>V26*IFERROR(VLOOKUP(E:E,'Grids Kids'!Z:AA,2,FALSE),1)</f>
        <v>5.182741911111111</v>
      </c>
      <c r="Y26" s="538">
        <f t="shared" si="3"/>
        <v>5.182741911111111</v>
      </c>
      <c r="Z26" s="147"/>
    </row>
    <row r="27" spans="1:26" ht="13.9" customHeight="1" x14ac:dyDescent="0.35">
      <c r="A27" s="148"/>
      <c r="B27" s="50">
        <v>23</v>
      </c>
      <c r="C27" s="95" t="str">
        <f>VLOOKUP(B:B,'Start List Kids'!C:F,2,FALSE)</f>
        <v>SICHKA Erica</v>
      </c>
      <c r="D27" s="465">
        <f>VLOOKUP(B:B,'Start List Kids'!C:F,3,FALSE)</f>
        <v>2014</v>
      </c>
      <c r="E27" s="114" t="str">
        <f>VLOOKUP(B:B,'Start List Kids'!C:F,4,FALSE)</f>
        <v>GN1885</v>
      </c>
      <c r="F27" s="149">
        <f>VLOOKUP(C:C,'Upper-Lower Body'!C:N,12,FALSE)</f>
        <v>1.5</v>
      </c>
      <c r="G27" s="150">
        <f>VLOOKUP(C:C,'Upper-Lower Body'!C:O,13,FALSE)</f>
        <v>0.66666666666666663</v>
      </c>
      <c r="H27" s="150">
        <f>VLOOKUP(C:C,'Core Strength'!C:H,6,FALSE)</f>
        <v>5.333333333333333</v>
      </c>
      <c r="I27" s="150">
        <f>VLOOKUP(C:C,'Flex-Extension'!C:Q,15,FALSE)</f>
        <v>2</v>
      </c>
      <c r="J27" s="150">
        <f>VLOOKUP(C:C,'Flex-Extension'!C:R,16,FALSE)</f>
        <v>4.5</v>
      </c>
      <c r="K27" s="150">
        <f>VLOOKUP(C:C,'Flex-Extension'!C:S,17,FALSE)</f>
        <v>6.75</v>
      </c>
      <c r="L27" s="150">
        <f>VLOOKUP(C:C,'Stand Leg Ext'!C:G,5,FALSE)</f>
        <v>1</v>
      </c>
      <c r="M27" s="150">
        <f>VLOOKUP(C:C,'Basic Acro'!C:G,5,FALSE)</f>
        <v>0.5</v>
      </c>
      <c r="N27" s="151">
        <f t="shared" si="0"/>
        <v>2.78125</v>
      </c>
      <c r="O27" s="149">
        <f>VLOOKUP(C:C,'Propulsion combination'!C:AS,43,FALSE)</f>
        <v>5.6222222222222227</v>
      </c>
      <c r="P27" s="150">
        <f>VLOOKUP(C:C,'Bodyboost Baracuda'!C:AT,44,FALSE)</f>
        <v>5.4056584362139919</v>
      </c>
      <c r="Q27" s="150">
        <f>VLOOKUP(C:C,Height!C:AH,32,FALSE)</f>
        <v>4.55</v>
      </c>
      <c r="R27" s="152">
        <f>VLOOKUP(C:C,'Routine Set'!C:BD,54,FALSE)</f>
        <v>3.9916666666666671</v>
      </c>
      <c r="S27" s="150">
        <f>VLOOKUP(C:C,'Flexibility in water'!C:U,19,FALSE)</f>
        <v>4.8055555555555554</v>
      </c>
      <c r="T27" s="151">
        <f t="shared" si="1"/>
        <v>4.8750205761316874</v>
      </c>
      <c r="U27" s="91">
        <f>VLOOKUP(C:C,Figures!C:H,6,FALSE)</f>
        <v>4.4130099999999999</v>
      </c>
      <c r="V27" s="541">
        <f t="shared" si="2"/>
        <v>4.1082862304526753</v>
      </c>
      <c r="W27" s="149">
        <f>IFERROR(VLOOKUP(E:E,'Grids Kids'!Z:AA,2,FALSE),1)</f>
        <v>1.1000000000000001</v>
      </c>
      <c r="X27" s="151">
        <f>V27*IFERROR(VLOOKUP(E:E,'Grids Kids'!Z:AA,2,FALSE),1)</f>
        <v>4.5191148534979435</v>
      </c>
      <c r="Y27" s="538">
        <f t="shared" si="3"/>
        <v>4.5191148534979435</v>
      </c>
      <c r="Z27" s="147"/>
    </row>
    <row r="28" spans="1:26" ht="13.9" customHeight="1" x14ac:dyDescent="0.35">
      <c r="A28" s="148"/>
      <c r="B28" s="50">
        <v>24</v>
      </c>
      <c r="C28" s="95" t="str">
        <f>VLOOKUP(B:B,'Start List Kids'!C:F,2,FALSE)</f>
        <v>SCALIA Giada</v>
      </c>
      <c r="D28" s="465">
        <f>VLOOKUP(B:B,'Start List Kids'!C:F,3,FALSE)</f>
        <v>2014</v>
      </c>
      <c r="E28" s="114" t="str">
        <f>VLOOKUP(B:B,'Start List Kids'!C:F,4,FALSE)</f>
        <v>MORG</v>
      </c>
      <c r="F28" s="149">
        <f>VLOOKUP(C:C,'Upper-Lower Body'!C:N,12,FALSE)</f>
        <v>1.5</v>
      </c>
      <c r="G28" s="150">
        <f>VLOOKUP(C:C,'Upper-Lower Body'!C:O,13,FALSE)</f>
        <v>3.5</v>
      </c>
      <c r="H28" s="150">
        <f>VLOOKUP(C:C,'Core Strength'!C:H,6,FALSE)</f>
        <v>3.3333333333333335</v>
      </c>
      <c r="I28" s="150">
        <f>VLOOKUP(C:C,'Flex-Extension'!C:Q,15,FALSE)</f>
        <v>3.3333333333333335</v>
      </c>
      <c r="J28" s="150">
        <f>VLOOKUP(C:C,'Flex-Extension'!C:R,16,FALSE)</f>
        <v>4</v>
      </c>
      <c r="K28" s="150">
        <f>VLOOKUP(C:C,'Flex-Extension'!C:S,17,FALSE)</f>
        <v>6</v>
      </c>
      <c r="L28" s="150">
        <f>VLOOKUP(C:C,'Stand Leg Ext'!C:G,5,FALSE)</f>
        <v>2</v>
      </c>
      <c r="M28" s="150">
        <f>VLOOKUP(C:C,'Basic Acro'!C:G,5,FALSE)</f>
        <v>0</v>
      </c>
      <c r="N28" s="151">
        <f t="shared" si="0"/>
        <v>2.9583333333333335</v>
      </c>
      <c r="O28" s="149">
        <f>VLOOKUP(C:C,'Propulsion combination'!C:AS,43,FALSE)</f>
        <v>5.7277777777777761</v>
      </c>
      <c r="P28" s="150">
        <f>VLOOKUP(C:C,'Bodyboost Baracuda'!C:AT,44,FALSE)</f>
        <v>6.0466563786008232</v>
      </c>
      <c r="Q28" s="150">
        <f>VLOOKUP(C:C,Height!C:AH,32,FALSE)</f>
        <v>5.15</v>
      </c>
      <c r="R28" s="152">
        <f>VLOOKUP(C:C,'Routine Set'!C:BD,54,FALSE)</f>
        <v>4.0888888888888895</v>
      </c>
      <c r="S28" s="150">
        <f>VLOOKUP(C:C,'Flexibility in water'!C:U,19,FALSE)</f>
        <v>5.2333333333333334</v>
      </c>
      <c r="T28" s="151">
        <f t="shared" si="1"/>
        <v>5.2493312757201647</v>
      </c>
      <c r="U28" s="91">
        <f>VLOOKUP(C:C,Figures!C:H,6,FALSE)</f>
        <v>5.1486299999999998</v>
      </c>
      <c r="V28" s="541">
        <f t="shared" si="2"/>
        <v>4.5318215102880659</v>
      </c>
      <c r="W28" s="149">
        <f>IFERROR(VLOOKUP(E:E,'Grids Kids'!Z:AA,2,FALSE),1)</f>
        <v>1.1000000000000001</v>
      </c>
      <c r="X28" s="151">
        <f>V28*IFERROR(VLOOKUP(E:E,'Grids Kids'!Z:AA,2,FALSE),1)</f>
        <v>4.9850036613168731</v>
      </c>
      <c r="Y28" s="538">
        <f t="shared" si="3"/>
        <v>4.9850036613168731</v>
      </c>
      <c r="Z28" s="147"/>
    </row>
    <row r="29" spans="1:26" ht="13.9" customHeight="1" x14ac:dyDescent="0.35">
      <c r="A29" s="148"/>
      <c r="B29" s="50">
        <v>25</v>
      </c>
      <c r="C29" s="95" t="str">
        <f>VLOOKUP(B:B,'Start List Kids'!C:F,2,FALSE)</f>
        <v>DE PAOLI Nicolò</v>
      </c>
      <c r="D29" s="465">
        <f>VLOOKUP(B:B,'Start List Kids'!C:F,3,FALSE)</f>
        <v>2015</v>
      </c>
      <c r="E29" s="114" t="str">
        <f>VLOOKUP(B:B,'Start List Kids'!C:F,4,FALSE)</f>
        <v>MORG</v>
      </c>
      <c r="F29" s="149">
        <f>VLOOKUP(C:C,'Upper-Lower Body'!C:N,12,FALSE)</f>
        <v>5.5</v>
      </c>
      <c r="G29" s="150">
        <f>VLOOKUP(C:C,'Upper-Lower Body'!C:O,13,FALSE)</f>
        <v>6.333333333333333</v>
      </c>
      <c r="H29" s="150">
        <f>VLOOKUP(C:C,'Core Strength'!C:H,6,FALSE)</f>
        <v>2.6666666666666665</v>
      </c>
      <c r="I29" s="150">
        <f>VLOOKUP(C:C,'Flex-Extension'!C:Q,15,FALSE)</f>
        <v>2</v>
      </c>
      <c r="J29" s="150">
        <f>VLOOKUP(C:C,'Flex-Extension'!C:R,16,FALSE)</f>
        <v>5</v>
      </c>
      <c r="K29" s="150">
        <f>VLOOKUP(C:C,'Flex-Extension'!C:S,17,FALSE)</f>
        <v>5</v>
      </c>
      <c r="L29" s="150">
        <f>VLOOKUP(C:C,'Stand Leg Ext'!C:G,5,FALSE)</f>
        <v>0</v>
      </c>
      <c r="M29" s="150">
        <f>VLOOKUP(C:C,'Basic Acro'!C:G,5,FALSE)</f>
        <v>0</v>
      </c>
      <c r="N29" s="151">
        <f t="shared" si="0"/>
        <v>3.3125</v>
      </c>
      <c r="O29" s="149">
        <f>VLOOKUP(C:C,'Propulsion combination'!C:AS,43,FALSE)</f>
        <v>5.5222222222222221</v>
      </c>
      <c r="P29" s="150">
        <f>VLOOKUP(C:C,'Bodyboost Baracuda'!C:AT,44,FALSE)</f>
        <v>5.8301954732510293</v>
      </c>
      <c r="Q29" s="150">
        <f>VLOOKUP(C:C,Height!C:AH,32,FALSE)</f>
        <v>5.7666666666666675</v>
      </c>
      <c r="R29" s="152">
        <f>VLOOKUP(C:C,'Routine Set'!C:BD,54,FALSE)</f>
        <v>4.5263888888888886</v>
      </c>
      <c r="S29" s="150">
        <f>VLOOKUP(C:C,'Flexibility in water'!C:U,19,FALSE)</f>
        <v>5.2222222222222232</v>
      </c>
      <c r="T29" s="151">
        <f t="shared" si="1"/>
        <v>5.3735390946502068</v>
      </c>
      <c r="U29" s="91">
        <f>VLOOKUP(C:C,Figures!C:H,6,FALSE)</f>
        <v>6.0167799999999998</v>
      </c>
      <c r="V29" s="541">
        <f t="shared" si="2"/>
        <v>4.9481996378600828</v>
      </c>
      <c r="W29" s="149">
        <f>IFERROR(VLOOKUP(E:E,'Grids Kids'!Z:AA,2,FALSE),1)</f>
        <v>1.1000000000000001</v>
      </c>
      <c r="X29" s="151">
        <f>V29*IFERROR(VLOOKUP(E:E,'Grids Kids'!Z:AA,2,FALSE),1)</f>
        <v>5.4430196016460917</v>
      </c>
      <c r="Y29" s="538">
        <f t="shared" si="3"/>
        <v>5.4430196016460917</v>
      </c>
      <c r="Z29" s="147"/>
    </row>
    <row r="30" spans="1:26" ht="13.9" customHeight="1" x14ac:dyDescent="0.35">
      <c r="A30" s="148"/>
      <c r="B30" s="50">
        <v>26</v>
      </c>
      <c r="C30" s="95" t="str">
        <f>VLOOKUP(B:B,'Start List Kids'!C:F,2,FALSE)</f>
        <v>KEELY Leia</v>
      </c>
      <c r="D30" s="465">
        <f>VLOOKUP(B:B,'Start List Kids'!C:F,3,FALSE)</f>
        <v>2014</v>
      </c>
      <c r="E30" s="114" t="str">
        <f>VLOOKUP(B:B,'Start List Kids'!C:F,4,FALSE)</f>
        <v>LNZ</v>
      </c>
      <c r="F30" s="149">
        <f>VLOOKUP(C:C,'Upper-Lower Body'!C:N,12,FALSE)</f>
        <v>6.5</v>
      </c>
      <c r="G30" s="150">
        <f>VLOOKUP(C:C,'Upper-Lower Body'!C:O,13,FALSE)</f>
        <v>6.5</v>
      </c>
      <c r="H30" s="150">
        <f>VLOOKUP(C:C,'Core Strength'!C:H,6,FALSE)</f>
        <v>8.3333333333333339</v>
      </c>
      <c r="I30" s="150">
        <f>VLOOKUP(C:C,'Flex-Extension'!C:Q,15,FALSE)</f>
        <v>6</v>
      </c>
      <c r="J30" s="150">
        <f>VLOOKUP(C:C,'Flex-Extension'!C:R,16,FALSE)</f>
        <v>6.5</v>
      </c>
      <c r="K30" s="150">
        <f>VLOOKUP(C:C,'Flex-Extension'!C:S,17,FALSE)</f>
        <v>5.75</v>
      </c>
      <c r="L30" s="150">
        <f>VLOOKUP(C:C,'Stand Leg Ext'!C:G,5,FALSE)</f>
        <v>7.5</v>
      </c>
      <c r="M30" s="150">
        <f>VLOOKUP(C:C,'Basic Acro'!C:G,5,FALSE)</f>
        <v>1.5</v>
      </c>
      <c r="N30" s="151">
        <f t="shared" si="0"/>
        <v>6.072916666666667</v>
      </c>
      <c r="O30" s="149">
        <f>VLOOKUP(C:C,'Propulsion combination'!C:AS,43,FALSE)</f>
        <v>6.1555555555555568</v>
      </c>
      <c r="P30" s="150">
        <f>VLOOKUP(C:C,'Bodyboost Baracuda'!C:AT,44,FALSE)</f>
        <v>7.028137860082305</v>
      </c>
      <c r="Q30" s="150">
        <f>VLOOKUP(C:C,Height!C:AH,32,FALSE)</f>
        <v>6.5666666666666655</v>
      </c>
      <c r="R30" s="152">
        <f>VLOOKUP(C:C,'Routine Set'!C:BD,54,FALSE)</f>
        <v>7.0069444444444446</v>
      </c>
      <c r="S30" s="150">
        <f>VLOOKUP(C:C,'Flexibility in water'!C:U,19,FALSE)</f>
        <v>6.8666666666666654</v>
      </c>
      <c r="T30" s="151">
        <f t="shared" si="1"/>
        <v>6.7247942386831285</v>
      </c>
      <c r="U30" s="91">
        <f>VLOOKUP(C:C,Figures!C:H,6,FALSE)</f>
        <v>6.57911</v>
      </c>
      <c r="V30" s="541">
        <f t="shared" si="2"/>
        <v>6.4855256954732523</v>
      </c>
      <c r="W30" s="149">
        <f>IFERROR(VLOOKUP(E:E,'Grids Kids'!Z:AA,2,FALSE),1)</f>
        <v>1.1000000000000001</v>
      </c>
      <c r="X30" s="151">
        <f>V30*IFERROR(VLOOKUP(E:E,'Grids Kids'!Z:AA,2,FALSE),1)</f>
        <v>7.1340782650205785</v>
      </c>
      <c r="Y30" s="538">
        <f t="shared" si="3"/>
        <v>7.1340782650205785</v>
      </c>
      <c r="Z30" s="147"/>
    </row>
    <row r="31" spans="1:26" ht="13.9" customHeight="1" x14ac:dyDescent="0.35">
      <c r="A31" s="148"/>
      <c r="B31" s="50">
        <v>27</v>
      </c>
      <c r="C31" s="95" t="str">
        <f>VLOOKUP(B:B,'Start List Kids'!C:F,2,FALSE)</f>
        <v>ELRAFIE Farida</v>
      </c>
      <c r="D31" s="465">
        <f>VLOOKUP(B:B,'Start List Kids'!C:F,3,FALSE)</f>
        <v>2014</v>
      </c>
      <c r="E31" s="114" t="str">
        <f>VLOOKUP(B:B,'Start List Kids'!C:F,4,FALSE)</f>
        <v>SVB</v>
      </c>
      <c r="F31" s="149">
        <f>VLOOKUP(C:C,'Upper-Lower Body'!C:N,12,FALSE)</f>
        <v>1.5</v>
      </c>
      <c r="G31" s="150">
        <f>VLOOKUP(C:C,'Upper-Lower Body'!C:O,13,FALSE)</f>
        <v>5.166666666666667</v>
      </c>
      <c r="H31" s="150">
        <f>VLOOKUP(C:C,'Core Strength'!C:H,6,FALSE)</f>
        <v>4.333333333333333</v>
      </c>
      <c r="I31" s="150">
        <f>VLOOKUP(C:C,'Flex-Extension'!C:Q,15,FALSE)</f>
        <v>2</v>
      </c>
      <c r="J31" s="150">
        <f>VLOOKUP(C:C,'Flex-Extension'!C:R,16,FALSE)</f>
        <v>5.5</v>
      </c>
      <c r="K31" s="150">
        <f>VLOOKUP(C:C,'Flex-Extension'!C:S,17,FALSE)</f>
        <v>5.75</v>
      </c>
      <c r="L31" s="150">
        <f>VLOOKUP(C:C,'Stand Leg Ext'!C:G,5,FALSE)</f>
        <v>5</v>
      </c>
      <c r="M31" s="150">
        <f>VLOOKUP(C:C,'Basic Acro'!C:G,5,FALSE)</f>
        <v>0.5</v>
      </c>
      <c r="N31" s="151">
        <f t="shared" si="0"/>
        <v>3.71875</v>
      </c>
      <c r="O31" s="149">
        <f>VLOOKUP(C:C,'Propulsion combination'!C:AS,43,FALSE)</f>
        <v>5.4888888888888889</v>
      </c>
      <c r="P31" s="150">
        <f>VLOOKUP(C:C,'Bodyboost Baracuda'!C:AT,44,FALSE)</f>
        <v>5.1829218106995878</v>
      </c>
      <c r="Q31" s="150">
        <f>VLOOKUP(C:C,Height!C:AH,32,FALSE)</f>
        <v>2.5333333333333332</v>
      </c>
      <c r="R31" s="152">
        <f>VLOOKUP(C:C,'Routine Set'!C:BD,54,FALSE)</f>
        <v>4.4444444444444446</v>
      </c>
      <c r="S31" s="150">
        <f>VLOOKUP(C:C,'Flexibility in water'!C:U,19,FALSE)</f>
        <v>5.7166666666666668</v>
      </c>
      <c r="T31" s="151">
        <f t="shared" si="1"/>
        <v>4.6732510288065843</v>
      </c>
      <c r="U31" s="91">
        <f>VLOOKUP(C:C,Figures!C:H,6,FALSE)</f>
        <v>4.9226700000000001</v>
      </c>
      <c r="V31" s="541">
        <f t="shared" si="2"/>
        <v>4.4617264115226334</v>
      </c>
      <c r="W31" s="149">
        <f>IFERROR(VLOOKUP(E:E,'Grids Kids'!Z:AA,2,FALSE),1)</f>
        <v>1.1000000000000001</v>
      </c>
      <c r="X31" s="151">
        <f>V31*IFERROR(VLOOKUP(E:E,'Grids Kids'!Z:AA,2,FALSE),1)</f>
        <v>4.9078990526748969</v>
      </c>
      <c r="Y31" s="538">
        <f t="shared" si="3"/>
        <v>4.9078990526748969</v>
      </c>
      <c r="Z31" s="147"/>
    </row>
    <row r="32" spans="1:26" ht="13.9" customHeight="1" x14ac:dyDescent="0.35">
      <c r="A32" s="148"/>
      <c r="B32" s="50">
        <v>28</v>
      </c>
      <c r="C32" s="95" t="str">
        <f>VLOOKUP(B:B,'Start List Kids'!C:F,2,FALSE)</f>
        <v>BONGNI Elin</v>
      </c>
      <c r="D32" s="465">
        <f>VLOOKUP(B:B,'Start List Kids'!C:F,3,FALSE)</f>
        <v>2014</v>
      </c>
      <c r="E32" s="114" t="str">
        <f>VLOOKUP(B:B,'Start List Kids'!C:F,4,FALSE)</f>
        <v>ASB</v>
      </c>
      <c r="F32" s="149">
        <f>VLOOKUP(C:C,'Upper-Lower Body'!C:N,12,FALSE)</f>
        <v>2.5</v>
      </c>
      <c r="G32" s="150">
        <f>VLOOKUP(C:C,'Upper-Lower Body'!C:O,13,FALSE)</f>
        <v>4.5</v>
      </c>
      <c r="H32" s="150">
        <f>VLOOKUP(C:C,'Core Strength'!C:H,6,FALSE)</f>
        <v>2.6666666666666665</v>
      </c>
      <c r="I32" s="150">
        <f>VLOOKUP(C:C,'Flex-Extension'!C:Q,15,FALSE)</f>
        <v>2</v>
      </c>
      <c r="J32" s="150">
        <f>VLOOKUP(C:C,'Flex-Extension'!C:R,16,FALSE)</f>
        <v>6</v>
      </c>
      <c r="K32" s="150">
        <f>VLOOKUP(C:C,'Flex-Extension'!C:S,17,FALSE)</f>
        <v>4.75</v>
      </c>
      <c r="L32" s="150">
        <f>VLOOKUP(C:C,'Stand Leg Ext'!C:G,5,FALSE)</f>
        <v>1</v>
      </c>
      <c r="M32" s="150">
        <f>VLOOKUP(C:C,'Basic Acro'!C:G,5,FALSE)</f>
        <v>0</v>
      </c>
      <c r="N32" s="151">
        <f t="shared" si="0"/>
        <v>2.927083333333333</v>
      </c>
      <c r="O32" s="149">
        <f>VLOOKUP(C:C,'Propulsion combination'!C:AS,43,FALSE)</f>
        <v>4.6500000000000004</v>
      </c>
      <c r="P32" s="150">
        <f>VLOOKUP(C:C,'Bodyboost Baracuda'!C:AT,44,FALSE)</f>
        <v>4.7487139917695469</v>
      </c>
      <c r="Q32" s="150">
        <f>VLOOKUP(C:C,Height!C:AH,32,FALSE)</f>
        <v>1.5333333333333337</v>
      </c>
      <c r="R32" s="152">
        <f>VLOOKUP(C:C,'Routine Set'!C:BD,54,FALSE)</f>
        <v>2.3236111111111115</v>
      </c>
      <c r="S32" s="150">
        <f>VLOOKUP(C:C,'Flexibility in water'!C:U,19,FALSE)</f>
        <v>5.5</v>
      </c>
      <c r="T32" s="151">
        <f t="shared" si="1"/>
        <v>3.7511316872427982</v>
      </c>
      <c r="U32" s="91">
        <f>VLOOKUP(C:C,Figures!C:H,6,FALSE)</f>
        <v>4.7482899999999999</v>
      </c>
      <c r="V32" s="541">
        <f t="shared" si="2"/>
        <v>3.8030646748971195</v>
      </c>
      <c r="W32" s="149">
        <f>IFERROR(VLOOKUP(E:E,'Grids Kids'!Z:AA,2,FALSE),1)</f>
        <v>1.1000000000000001</v>
      </c>
      <c r="X32" s="151">
        <f>V32*IFERROR(VLOOKUP(E:E,'Grids Kids'!Z:AA,2,FALSE),1)</f>
        <v>4.1833711423868314</v>
      </c>
      <c r="Y32" s="538">
        <f t="shared" si="3"/>
        <v>4.1833711423868314</v>
      </c>
      <c r="Z32" s="147"/>
    </row>
    <row r="33" spans="1:26" ht="13.9" customHeight="1" x14ac:dyDescent="0.35">
      <c r="A33" s="148"/>
      <c r="B33" s="50">
        <v>29</v>
      </c>
      <c r="C33" s="95" t="str">
        <f>VLOOKUP(B:B,'Start List Kids'!C:F,2,FALSE)</f>
        <v>RIMA Selina</v>
      </c>
      <c r="D33" s="465">
        <f>VLOOKUP(B:B,'Start List Kids'!C:F,3,FALSE)</f>
        <v>2014</v>
      </c>
      <c r="E33" s="114" t="str">
        <f>VLOOKUP(B:B,'Start List Kids'!C:F,4,FALSE)</f>
        <v>LNZ</v>
      </c>
      <c r="F33" s="149">
        <f>VLOOKUP(C:C,'Upper-Lower Body'!C:N,12,FALSE)</f>
        <v>6.25</v>
      </c>
      <c r="G33" s="150">
        <f>VLOOKUP(C:C,'Upper-Lower Body'!C:O,13,FALSE)</f>
        <v>6.166666666666667</v>
      </c>
      <c r="H33" s="150">
        <f>VLOOKUP(C:C,'Core Strength'!C:H,6,FALSE)</f>
        <v>3.3333333333333335</v>
      </c>
      <c r="I33" s="150">
        <f>VLOOKUP(C:C,'Flex-Extension'!C:Q,15,FALSE)</f>
        <v>3.6666666666666665</v>
      </c>
      <c r="J33" s="150">
        <f>VLOOKUP(C:C,'Flex-Extension'!C:R,16,FALSE)</f>
        <v>5.5</v>
      </c>
      <c r="K33" s="150">
        <f>VLOOKUP(C:C,'Flex-Extension'!C:S,17,FALSE)</f>
        <v>5.75</v>
      </c>
      <c r="L33" s="150">
        <f>VLOOKUP(C:C,'Stand Leg Ext'!C:G,5,FALSE)</f>
        <v>3.5</v>
      </c>
      <c r="M33" s="150">
        <f>VLOOKUP(C:C,'Basic Acro'!C:G,5,FALSE)</f>
        <v>2</v>
      </c>
      <c r="N33" s="151">
        <f t="shared" si="0"/>
        <v>4.5208333333333339</v>
      </c>
      <c r="O33" s="149">
        <f>VLOOKUP(C:C,'Propulsion combination'!C:AS,43,FALSE)</f>
        <v>5.5888888888888895</v>
      </c>
      <c r="P33" s="150">
        <f>VLOOKUP(C:C,'Bodyboost Baracuda'!C:AT,44,FALSE)</f>
        <v>5.7250514403292181</v>
      </c>
      <c r="Q33" s="150">
        <f>VLOOKUP(C:C,Height!C:AH,32,FALSE)</f>
        <v>5.0333333333333332</v>
      </c>
      <c r="R33" s="152">
        <f>VLOOKUP(C:C,'Routine Set'!C:BD,54,FALSE)</f>
        <v>4.554166666666668</v>
      </c>
      <c r="S33" s="150">
        <f>VLOOKUP(C:C,'Flexibility in water'!C:U,19,FALSE)</f>
        <v>5.8388888888888886</v>
      </c>
      <c r="T33" s="151">
        <f t="shared" si="1"/>
        <v>5.3480658436213995</v>
      </c>
      <c r="U33" s="91">
        <f>VLOOKUP(C:C,Figures!C:H,6,FALSE)</f>
        <v>5.52705</v>
      </c>
      <c r="V33" s="541">
        <f t="shared" si="2"/>
        <v>5.1535913374485602</v>
      </c>
      <c r="W33" s="149">
        <f>IFERROR(VLOOKUP(E:E,'Grids Kids'!Z:AA,2,FALSE),1)</f>
        <v>1.1000000000000001</v>
      </c>
      <c r="X33" s="151">
        <f>V33*IFERROR(VLOOKUP(E:E,'Grids Kids'!Z:AA,2,FALSE),1)</f>
        <v>5.6689504711934164</v>
      </c>
      <c r="Y33" s="538">
        <f t="shared" si="3"/>
        <v>5.6689504711934164</v>
      </c>
      <c r="Z33" s="147"/>
    </row>
    <row r="34" spans="1:26" ht="13.9" customHeight="1" x14ac:dyDescent="0.35">
      <c r="A34" s="542" t="s">
        <v>258</v>
      </c>
      <c r="B34" s="543">
        <v>30</v>
      </c>
      <c r="C34" s="544" t="str">
        <f>VLOOKUP(B:B,'Start List Kids'!C:F,2,FALSE)</f>
        <v>LEIGH Clara</v>
      </c>
      <c r="D34" s="545">
        <f>VLOOKUP(B:B,'Start List Kids'!C:F,3,FALSE)</f>
        <v>2014</v>
      </c>
      <c r="E34" s="545" t="str">
        <f>VLOOKUP(B:B,'Start List Kids'!C:F,4,FALSE)</f>
        <v>SVB</v>
      </c>
      <c r="F34" s="546">
        <f>VLOOKUP(C:C,'Upper-Lower Body'!C:N,12,FALSE)</f>
        <v>0</v>
      </c>
      <c r="G34" s="547">
        <f>VLOOKUP(C:C,'Upper-Lower Body'!C:O,13,FALSE)</f>
        <v>0</v>
      </c>
      <c r="H34" s="547">
        <f>VLOOKUP(C:C,'Core Strength'!C:H,6,FALSE)</f>
        <v>0</v>
      </c>
      <c r="I34" s="547">
        <f>VLOOKUP(C:C,'Flex-Extension'!C:Q,15,FALSE)</f>
        <v>0</v>
      </c>
      <c r="J34" s="547">
        <f>VLOOKUP(C:C,'Flex-Extension'!C:R,16,FALSE)</f>
        <v>0</v>
      </c>
      <c r="K34" s="547">
        <f>VLOOKUP(C:C,'Flex-Extension'!C:S,17,FALSE)</f>
        <v>0</v>
      </c>
      <c r="L34" s="547">
        <f>VLOOKUP(C:C,'Stand Leg Ext'!C:G,5,FALSE)</f>
        <v>0</v>
      </c>
      <c r="M34" s="547">
        <f>VLOOKUP(C:C,'Basic Acro'!C:G,5,FALSE)</f>
        <v>0</v>
      </c>
      <c r="N34" s="548">
        <f t="shared" si="0"/>
        <v>0</v>
      </c>
      <c r="O34" s="546">
        <f>VLOOKUP(C:C,'Propulsion combination'!C:AS,43,FALSE)</f>
        <v>0</v>
      </c>
      <c r="P34" s="547">
        <f>VLOOKUP(C:C,'Bodyboost Baracuda'!C:AT,44,FALSE)</f>
        <v>0</v>
      </c>
      <c r="Q34" s="547">
        <f>VLOOKUP(C:C,Height!C:AH,32,FALSE)</f>
        <v>0</v>
      </c>
      <c r="R34" s="549">
        <f>VLOOKUP(C:C,'Routine Set'!C:BD,54,FALSE)</f>
        <v>0</v>
      </c>
      <c r="S34" s="547">
        <f>VLOOKUP(C:C,'Flexibility in water'!C:U,19,FALSE)</f>
        <v>0</v>
      </c>
      <c r="T34" s="548">
        <f t="shared" si="1"/>
        <v>0</v>
      </c>
      <c r="U34" s="550">
        <f>VLOOKUP(C:C,Figures!C:H,6,FALSE)</f>
        <v>4.4999899999999995</v>
      </c>
      <c r="V34" s="551">
        <f t="shared" si="2"/>
        <v>1.3499969999999999</v>
      </c>
      <c r="W34" s="546">
        <f>IFERROR(VLOOKUP(E:E,'Grids Kids'!Z:AA,2,FALSE),1)</f>
        <v>1.1000000000000001</v>
      </c>
      <c r="X34" s="548">
        <f>V34*IFERROR(VLOOKUP(E:E,'Grids Kids'!Z:AA,2,FALSE),1)</f>
        <v>1.4849966999999999</v>
      </c>
      <c r="Y34" s="548">
        <f t="shared" si="3"/>
        <v>1.4849966999999999</v>
      </c>
      <c r="Z34" s="669"/>
    </row>
    <row r="35" spans="1:26" ht="13.9" customHeight="1" x14ac:dyDescent="0.35">
      <c r="A35" s="148"/>
      <c r="B35" s="50">
        <v>31</v>
      </c>
      <c r="C35" s="95" t="str">
        <f>VLOOKUP(B:B,'Start List Kids'!C:F,2,FALSE)</f>
        <v>DROZ Amélie</v>
      </c>
      <c r="D35" s="465">
        <f>VLOOKUP(B:B,'Start List Kids'!C:F,3,FALSE)</f>
        <v>2014</v>
      </c>
      <c r="E35" s="114" t="str">
        <f>VLOOKUP(B:B,'Start List Kids'!C:F,4,FALSE)</f>
        <v>LA</v>
      </c>
      <c r="F35" s="149">
        <f>VLOOKUP(C:C,'Upper-Lower Body'!C:N,12,FALSE)</f>
        <v>5.5</v>
      </c>
      <c r="G35" s="150">
        <f>VLOOKUP(C:C,'Upper-Lower Body'!C:O,13,FALSE)</f>
        <v>3.8333333333333335</v>
      </c>
      <c r="H35" s="150">
        <f>VLOOKUP(C:C,'Core Strength'!C:H,6,FALSE)</f>
        <v>2</v>
      </c>
      <c r="I35" s="150">
        <f>VLOOKUP(C:C,'Flex-Extension'!C:Q,15,FALSE)</f>
        <v>2</v>
      </c>
      <c r="J35" s="150">
        <f>VLOOKUP(C:C,'Flex-Extension'!C:R,16,FALSE)</f>
        <v>5</v>
      </c>
      <c r="K35" s="150">
        <f>VLOOKUP(C:C,'Flex-Extension'!C:S,17,FALSE)</f>
        <v>7.5</v>
      </c>
      <c r="L35" s="150">
        <f>VLOOKUP(C:C,'Stand Leg Ext'!C:G,5,FALSE)</f>
        <v>2</v>
      </c>
      <c r="M35" s="150">
        <f>VLOOKUP(C:C,'Basic Acro'!C:G,5,FALSE)</f>
        <v>1.5</v>
      </c>
      <c r="N35" s="151">
        <f>AVERAGE(F35:M35)</f>
        <v>3.666666666666667</v>
      </c>
      <c r="O35" s="149">
        <f>VLOOKUP(C:C,'Propulsion combination'!C:AS,43,FALSE)</f>
        <v>5.7055555555555566</v>
      </c>
      <c r="P35" s="150">
        <f>VLOOKUP(C:C,'Bodyboost Baracuda'!C:AT,44,FALSE)</f>
        <v>5.4122427983539092</v>
      </c>
      <c r="Q35" s="150">
        <f>VLOOKUP(C:C,Height!C:AH,32,FALSE)</f>
        <v>3.9333333333333327</v>
      </c>
      <c r="R35" s="152">
        <f>VLOOKUP(C:C,'Routine Set'!C:BD,54,FALSE)</f>
        <v>4.7847222222222214</v>
      </c>
      <c r="S35" s="150">
        <f>VLOOKUP(C:C,'Flexibility in water'!C:U,19,FALSE)</f>
        <v>4.8944444444444439</v>
      </c>
      <c r="T35" s="151">
        <f t="shared" si="1"/>
        <v>4.9460596707818922</v>
      </c>
      <c r="U35" s="91">
        <f>VLOOKUP(C:C,Figures!C:H,6,FALSE)</f>
        <v>5.0640000000000001</v>
      </c>
      <c r="V35" s="541">
        <f t="shared" si="2"/>
        <v>4.5976238683127573</v>
      </c>
      <c r="W35" s="149">
        <f>IFERROR(VLOOKUP(E:E,'Grids Kids'!Z:AA,2,FALSE),1)</f>
        <v>1</v>
      </c>
      <c r="X35" s="151">
        <f>V35*IFERROR(VLOOKUP(E:E,'Grids Kids'!Z:AA,2,FALSE),1)</f>
        <v>4.5976238683127573</v>
      </c>
      <c r="Y35" s="538">
        <f t="shared" si="3"/>
        <v>4.5976238683127573</v>
      </c>
      <c r="Z35" s="147"/>
    </row>
    <row r="36" spans="1:26" hidden="1" x14ac:dyDescent="0.35">
      <c r="A36" s="148"/>
      <c r="B36" s="50">
        <v>32</v>
      </c>
      <c r="C36" s="95">
        <f>VLOOKUP(B:B,'Start List Kids'!C:F,2,FALSE)</f>
        <v>0</v>
      </c>
      <c r="D36" s="465">
        <f>VLOOKUP(B:B,'Start List Kids'!C:F,3,FALSE)</f>
        <v>0</v>
      </c>
      <c r="E36" s="114">
        <f>VLOOKUP(B:B,'Start List Kids'!C:F,4,FALSE)</f>
        <v>0</v>
      </c>
      <c r="F36" s="149" t="e">
        <f>VLOOKUP(C:C,'Upper-Lower Body'!C:N,12,FALSE)</f>
        <v>#N/A</v>
      </c>
      <c r="G36" s="150" t="e">
        <f>VLOOKUP(C:C,'Upper-Lower Body'!C:O,13,FALSE)</f>
        <v>#N/A</v>
      </c>
      <c r="H36" s="150" t="e">
        <f>VLOOKUP(C:C,'Core Strength'!C:H,6,FALSE)</f>
        <v>#DIV/0!</v>
      </c>
      <c r="I36" s="150">
        <f>VLOOKUP(C:C,'Flex-Extension'!C:Q,15,FALSE)</f>
        <v>4</v>
      </c>
      <c r="J36" s="150">
        <f>VLOOKUP(C:C,'Flex-Extension'!C:R,16,FALSE)</f>
        <v>6</v>
      </c>
      <c r="K36" s="150">
        <f>VLOOKUP(C:C,'Flex-Extension'!C:S,17,FALSE)</f>
        <v>7.25</v>
      </c>
      <c r="L36" s="150" t="e">
        <f>VLOOKUP(C:C,'Stand Leg Ext'!C:G,5,FALSE)</f>
        <v>#DIV/0!</v>
      </c>
      <c r="M36" s="150" t="e">
        <f>VLOOKUP(C:C,'Basic Acro'!C:G,5,FALSE)</f>
        <v>#DIV/0!</v>
      </c>
      <c r="N36" s="151" t="e">
        <f t="shared" si="0"/>
        <v>#N/A</v>
      </c>
      <c r="O36" s="149">
        <f>VLOOKUP(C:C,'Propulsion combination'!C:AS,43,FALSE)</f>
        <v>0</v>
      </c>
      <c r="P36" s="150">
        <f>VLOOKUP(C:C,'Bodyboost Baracuda'!C:AT,44,FALSE)</f>
        <v>0</v>
      </c>
      <c r="Q36" s="150">
        <f>VLOOKUP(C:C,Height!C:AH,32,FALSE)</f>
        <v>0</v>
      </c>
      <c r="R36" s="152">
        <f>VLOOKUP(C:C,'Routine Set'!C:BD,54,FALSE)</f>
        <v>0</v>
      </c>
      <c r="S36" s="150">
        <f>VLOOKUP(C:C,'Flexibility in water'!C:U,19,FALSE)</f>
        <v>0</v>
      </c>
      <c r="T36" s="151">
        <f t="shared" si="1"/>
        <v>0</v>
      </c>
      <c r="U36" s="91">
        <f>VLOOKUP(C:C,Figures!C:H,6,FALSE)</f>
        <v>0</v>
      </c>
      <c r="V36" s="541" t="e">
        <f t="shared" si="2"/>
        <v>#N/A</v>
      </c>
      <c r="W36" s="149">
        <f>IFERROR(VLOOKUP(E:E,'Grids Kids'!Z:AA,2,FALSE),1)</f>
        <v>1</v>
      </c>
      <c r="X36" s="151" t="e">
        <f>V36*IFERROR(VLOOKUP(E:E,'Grids Kids'!Z:AA,2,FALSE),1)</f>
        <v>#N/A</v>
      </c>
      <c r="Y36" s="538" t="e">
        <f t="shared" si="3"/>
        <v>#N/A</v>
      </c>
      <c r="Z36" s="147"/>
    </row>
    <row r="37" spans="1:26" hidden="1" x14ac:dyDescent="0.35">
      <c r="A37" s="148"/>
      <c r="B37" s="50">
        <v>33</v>
      </c>
      <c r="C37" s="95">
        <f>VLOOKUP(B:B,'Start List Kids'!C:F,2,FALSE)</f>
        <v>0</v>
      </c>
      <c r="D37" s="465">
        <f>VLOOKUP(B:B,'Start List Kids'!C:F,3,FALSE)</f>
        <v>0</v>
      </c>
      <c r="E37" s="114">
        <f>VLOOKUP(B:B,'Start List Kids'!C:F,4,FALSE)</f>
        <v>0</v>
      </c>
      <c r="F37" s="149" t="e">
        <f>VLOOKUP(C:C,'Upper-Lower Body'!C:N,12,FALSE)</f>
        <v>#N/A</v>
      </c>
      <c r="G37" s="150" t="e">
        <f>VLOOKUP(C:C,'Upper-Lower Body'!C:O,13,FALSE)</f>
        <v>#N/A</v>
      </c>
      <c r="H37" s="150" t="e">
        <f>VLOOKUP(C:C,'Core Strength'!C:H,6,FALSE)</f>
        <v>#DIV/0!</v>
      </c>
      <c r="I37" s="150">
        <f>VLOOKUP(C:C,'Flex-Extension'!C:Q,15,FALSE)</f>
        <v>4</v>
      </c>
      <c r="J37" s="150">
        <f>VLOOKUP(C:C,'Flex-Extension'!C:R,16,FALSE)</f>
        <v>6</v>
      </c>
      <c r="K37" s="150">
        <f>VLOOKUP(C:C,'Flex-Extension'!C:S,17,FALSE)</f>
        <v>7.25</v>
      </c>
      <c r="L37" s="150" t="e">
        <f>VLOOKUP(C:C,'Stand Leg Ext'!C:G,5,FALSE)</f>
        <v>#DIV/0!</v>
      </c>
      <c r="M37" s="150" t="e">
        <f>VLOOKUP(C:C,'Basic Acro'!C:G,5,FALSE)</f>
        <v>#DIV/0!</v>
      </c>
      <c r="N37" s="151" t="e">
        <f t="shared" ref="N37:N68" si="4">AVERAGE(F37:M37)</f>
        <v>#N/A</v>
      </c>
      <c r="O37" s="149">
        <f>VLOOKUP(C:C,'Propulsion combination'!C:AS,43,FALSE)</f>
        <v>0</v>
      </c>
      <c r="P37" s="150">
        <f>VLOOKUP(C:C,'Bodyboost Baracuda'!C:AT,44,FALSE)</f>
        <v>0</v>
      </c>
      <c r="Q37" s="150">
        <f>VLOOKUP(C:C,Height!C:AH,32,FALSE)</f>
        <v>0</v>
      </c>
      <c r="R37" s="152">
        <f>VLOOKUP(C:C,'Routine Set'!C:BD,54,FALSE)</f>
        <v>0</v>
      </c>
      <c r="S37" s="150">
        <f>VLOOKUP(C:C,'Flexibility in water'!C:U,19,FALSE)</f>
        <v>0</v>
      </c>
      <c r="T37" s="151">
        <f t="shared" ref="T37:T68" si="5">AVERAGE(O37:S37)</f>
        <v>0</v>
      </c>
      <c r="U37" s="91">
        <f>VLOOKUP(C:C,Figures!C:H,6,FALSE)</f>
        <v>0</v>
      </c>
      <c r="V37" s="541" t="e">
        <f t="shared" ref="V37:V68" si="6">+N37*0.3+T37*0.4+U37*0.3</f>
        <v>#N/A</v>
      </c>
      <c r="W37" s="149">
        <f>IFERROR(VLOOKUP(E:E,'Grids Kids'!Z:AA,2,FALSE),1)</f>
        <v>1</v>
      </c>
      <c r="X37" s="151" t="e">
        <f>V37*IFERROR(VLOOKUP(E:E,'Grids Kids'!Z:AA,2,FALSE),1)</f>
        <v>#N/A</v>
      </c>
      <c r="Y37" s="538" t="e">
        <f t="shared" si="3"/>
        <v>#N/A</v>
      </c>
      <c r="Z37" s="147"/>
    </row>
    <row r="38" spans="1:26" hidden="1" x14ac:dyDescent="0.35">
      <c r="A38" s="148"/>
      <c r="B38" s="50">
        <v>34</v>
      </c>
      <c r="C38" s="95">
        <f>VLOOKUP(B:B,'Start List Kids'!C:F,2,FALSE)</f>
        <v>0</v>
      </c>
      <c r="D38" s="465">
        <f>VLOOKUP(B:B,'Start List Kids'!C:F,3,FALSE)</f>
        <v>0</v>
      </c>
      <c r="E38" s="114">
        <f>VLOOKUP(B:B,'Start List Kids'!C:F,4,FALSE)</f>
        <v>0</v>
      </c>
      <c r="F38" s="149" t="e">
        <f>VLOOKUP(C:C,'Upper-Lower Body'!C:N,12,FALSE)</f>
        <v>#N/A</v>
      </c>
      <c r="G38" s="150" t="e">
        <f>VLOOKUP(C:C,'Upper-Lower Body'!C:O,13,FALSE)</f>
        <v>#N/A</v>
      </c>
      <c r="H38" s="150" t="e">
        <f>VLOOKUP(C:C,'Core Strength'!C:H,6,FALSE)</f>
        <v>#DIV/0!</v>
      </c>
      <c r="I38" s="150">
        <f>VLOOKUP(C:C,'Flex-Extension'!C:Q,15,FALSE)</f>
        <v>4</v>
      </c>
      <c r="J38" s="150">
        <f>VLOOKUP(C:C,'Flex-Extension'!C:R,16,FALSE)</f>
        <v>6</v>
      </c>
      <c r="K38" s="150">
        <f>VLOOKUP(C:C,'Flex-Extension'!C:S,17,FALSE)</f>
        <v>7.25</v>
      </c>
      <c r="L38" s="150" t="e">
        <f>VLOOKUP(C:C,'Stand Leg Ext'!C:G,5,FALSE)</f>
        <v>#DIV/0!</v>
      </c>
      <c r="M38" s="150" t="e">
        <f>VLOOKUP(C:C,'Basic Acro'!C:G,5,FALSE)</f>
        <v>#DIV/0!</v>
      </c>
      <c r="N38" s="151" t="e">
        <f t="shared" si="4"/>
        <v>#N/A</v>
      </c>
      <c r="O38" s="149">
        <f>VLOOKUP(C:C,'Propulsion combination'!C:AS,43,FALSE)</f>
        <v>0</v>
      </c>
      <c r="P38" s="150">
        <f>VLOOKUP(C:C,'Bodyboost Baracuda'!C:AT,44,FALSE)</f>
        <v>0</v>
      </c>
      <c r="Q38" s="150">
        <f>VLOOKUP(C:C,Height!C:AH,32,FALSE)</f>
        <v>0</v>
      </c>
      <c r="R38" s="152">
        <f>VLOOKUP(C:C,'Routine Set'!C:BD,54,FALSE)</f>
        <v>0</v>
      </c>
      <c r="S38" s="150">
        <f>VLOOKUP(C:C,'Flexibility in water'!C:U,19,FALSE)</f>
        <v>0</v>
      </c>
      <c r="T38" s="151">
        <f t="shared" si="5"/>
        <v>0</v>
      </c>
      <c r="U38" s="91">
        <f>VLOOKUP(C:C,Figures!C:H,6,FALSE)</f>
        <v>0</v>
      </c>
      <c r="V38" s="541" t="e">
        <f t="shared" si="6"/>
        <v>#N/A</v>
      </c>
      <c r="W38" s="149">
        <f>IFERROR(VLOOKUP(E:E,'Grids Kids'!Z:AA,2,FALSE),1)</f>
        <v>1</v>
      </c>
      <c r="X38" s="151" t="e">
        <f>V38*IFERROR(VLOOKUP(E:E,'Grids Kids'!Z:AA,2,FALSE),1)</f>
        <v>#N/A</v>
      </c>
      <c r="Y38" s="538" t="e">
        <f t="shared" si="3"/>
        <v>#N/A</v>
      </c>
      <c r="Z38" s="147"/>
    </row>
    <row r="39" spans="1:26" hidden="1" x14ac:dyDescent="0.35">
      <c r="A39" s="148"/>
      <c r="B39" s="50">
        <v>35</v>
      </c>
      <c r="C39" s="95">
        <f>VLOOKUP(B:B,'Start List Kids'!C:F,2,FALSE)</f>
        <v>0</v>
      </c>
      <c r="D39" s="465">
        <f>VLOOKUP(B:B,'Start List Kids'!C:F,3,FALSE)</f>
        <v>0</v>
      </c>
      <c r="E39" s="114">
        <f>VLOOKUP(B:B,'Start List Kids'!C:F,4,FALSE)</f>
        <v>0</v>
      </c>
      <c r="F39" s="149" t="e">
        <f>VLOOKUP(C:C,'Upper-Lower Body'!C:N,12,FALSE)</f>
        <v>#N/A</v>
      </c>
      <c r="G39" s="150" t="e">
        <f>VLOOKUP(C:C,'Upper-Lower Body'!C:O,13,FALSE)</f>
        <v>#N/A</v>
      </c>
      <c r="H39" s="150" t="e">
        <f>VLOOKUP(C:C,'Core Strength'!C:H,6,FALSE)</f>
        <v>#DIV/0!</v>
      </c>
      <c r="I39" s="150">
        <f>VLOOKUP(C:C,'Flex-Extension'!C:Q,15,FALSE)</f>
        <v>4</v>
      </c>
      <c r="J39" s="150">
        <f>VLOOKUP(C:C,'Flex-Extension'!C:R,16,FALSE)</f>
        <v>6</v>
      </c>
      <c r="K39" s="150">
        <f>VLOOKUP(C:C,'Flex-Extension'!C:S,17,FALSE)</f>
        <v>7.25</v>
      </c>
      <c r="L39" s="150" t="e">
        <f>VLOOKUP(C:C,'Stand Leg Ext'!C:G,5,FALSE)</f>
        <v>#DIV/0!</v>
      </c>
      <c r="M39" s="150" t="e">
        <f>VLOOKUP(C:C,'Basic Acro'!C:G,5,FALSE)</f>
        <v>#DIV/0!</v>
      </c>
      <c r="N39" s="151" t="e">
        <f t="shared" si="4"/>
        <v>#N/A</v>
      </c>
      <c r="O39" s="149">
        <f>VLOOKUP(C:C,'Propulsion combination'!C:AS,43,FALSE)</f>
        <v>0</v>
      </c>
      <c r="P39" s="150">
        <f>VLOOKUP(C:C,'Bodyboost Baracuda'!C:AT,44,FALSE)</f>
        <v>0</v>
      </c>
      <c r="Q39" s="150">
        <f>VLOOKUP(C:C,Height!C:AH,32,FALSE)</f>
        <v>0</v>
      </c>
      <c r="R39" s="152">
        <f>VLOOKUP(C:C,'Routine Set'!C:BD,54,FALSE)</f>
        <v>0</v>
      </c>
      <c r="S39" s="150">
        <f>VLOOKUP(C:C,'Flexibility in water'!C:U,19,FALSE)</f>
        <v>0</v>
      </c>
      <c r="T39" s="151">
        <f t="shared" si="5"/>
        <v>0</v>
      </c>
      <c r="U39" s="91">
        <f>VLOOKUP(C:C,Figures!C:H,6,FALSE)</f>
        <v>0</v>
      </c>
      <c r="V39" s="541" t="e">
        <f t="shared" si="6"/>
        <v>#N/A</v>
      </c>
      <c r="W39" s="149">
        <f>IFERROR(VLOOKUP(E:E,'Grids Kids'!Z:AA,2,FALSE),1)</f>
        <v>1</v>
      </c>
      <c r="X39" s="151" t="e">
        <f>V39*IFERROR(VLOOKUP(E:E,'Grids Kids'!Z:AA,2,FALSE),1)</f>
        <v>#N/A</v>
      </c>
      <c r="Y39" s="538" t="e">
        <f t="shared" si="3"/>
        <v>#N/A</v>
      </c>
      <c r="Z39" s="147"/>
    </row>
    <row r="40" spans="1:26" hidden="1" x14ac:dyDescent="0.35">
      <c r="A40" s="148"/>
      <c r="B40" s="50">
        <v>36</v>
      </c>
      <c r="C40" s="95">
        <f>VLOOKUP(B:B,'Start List Kids'!C:F,2,FALSE)</f>
        <v>0</v>
      </c>
      <c r="D40" s="465">
        <f>VLOOKUP(B:B,'Start List Kids'!C:F,3,FALSE)</f>
        <v>0</v>
      </c>
      <c r="E40" s="114">
        <f>VLOOKUP(B:B,'Start List Kids'!C:F,4,FALSE)</f>
        <v>0</v>
      </c>
      <c r="F40" s="149" t="e">
        <f>VLOOKUP(C:C,'Upper-Lower Body'!C:N,12,FALSE)</f>
        <v>#N/A</v>
      </c>
      <c r="G40" s="150" t="e">
        <f>VLOOKUP(C:C,'Upper-Lower Body'!C:O,13,FALSE)</f>
        <v>#N/A</v>
      </c>
      <c r="H40" s="150" t="e">
        <f>VLOOKUP(C:C,'Core Strength'!C:H,6,FALSE)</f>
        <v>#DIV/0!</v>
      </c>
      <c r="I40" s="150">
        <f>VLOOKUP(C:C,'Flex-Extension'!C:Q,15,FALSE)</f>
        <v>4</v>
      </c>
      <c r="J40" s="150">
        <f>VLOOKUP(C:C,'Flex-Extension'!C:R,16,FALSE)</f>
        <v>6</v>
      </c>
      <c r="K40" s="150">
        <f>VLOOKUP(C:C,'Flex-Extension'!C:S,17,FALSE)</f>
        <v>7.25</v>
      </c>
      <c r="L40" s="150" t="e">
        <f>VLOOKUP(C:C,'Stand Leg Ext'!C:G,5,FALSE)</f>
        <v>#DIV/0!</v>
      </c>
      <c r="M40" s="150" t="e">
        <f>VLOOKUP(C:C,'Basic Acro'!C:G,5,FALSE)</f>
        <v>#DIV/0!</v>
      </c>
      <c r="N40" s="151" t="e">
        <f t="shared" si="4"/>
        <v>#N/A</v>
      </c>
      <c r="O40" s="149">
        <f>VLOOKUP(C:C,'Propulsion combination'!C:AS,43,FALSE)</f>
        <v>0</v>
      </c>
      <c r="P40" s="150">
        <f>VLOOKUP(C:C,'Bodyboost Baracuda'!C:AT,44,FALSE)</f>
        <v>0</v>
      </c>
      <c r="Q40" s="150">
        <f>VLOOKUP(C:C,Height!C:AH,32,FALSE)</f>
        <v>0</v>
      </c>
      <c r="R40" s="152">
        <f>VLOOKUP(C:C,'Routine Set'!C:BD,54,FALSE)</f>
        <v>0</v>
      </c>
      <c r="S40" s="150">
        <f>VLOOKUP(C:C,'Flexibility in water'!C:U,19,FALSE)</f>
        <v>0</v>
      </c>
      <c r="T40" s="151">
        <f t="shared" si="5"/>
        <v>0</v>
      </c>
      <c r="U40" s="91">
        <f>VLOOKUP(C:C,Figures!C:H,6,FALSE)</f>
        <v>0</v>
      </c>
      <c r="V40" s="541" t="e">
        <f t="shared" si="6"/>
        <v>#N/A</v>
      </c>
      <c r="W40" s="149">
        <f>IFERROR(VLOOKUP(E:E,'Grids Kids'!Z:AA,2,FALSE),1)</f>
        <v>1</v>
      </c>
      <c r="X40" s="151" t="e">
        <f>V40*IFERROR(VLOOKUP(E:E,'Grids Kids'!Z:AA,2,FALSE),1)</f>
        <v>#N/A</v>
      </c>
      <c r="Y40" s="538" t="e">
        <f t="shared" si="3"/>
        <v>#N/A</v>
      </c>
      <c r="Z40" s="147"/>
    </row>
    <row r="41" spans="1:26" hidden="1" x14ac:dyDescent="0.35">
      <c r="A41" s="148"/>
      <c r="B41" s="50">
        <v>37</v>
      </c>
      <c r="C41" s="95">
        <f>VLOOKUP(B:B,'Start List Kids'!C:F,2,FALSE)</f>
        <v>0</v>
      </c>
      <c r="D41" s="465">
        <f>VLOOKUP(B:B,'Start List Kids'!C:F,3,FALSE)</f>
        <v>0</v>
      </c>
      <c r="E41" s="114">
        <f>VLOOKUP(B:B,'Start List Kids'!C:F,4,FALSE)</f>
        <v>0</v>
      </c>
      <c r="F41" s="149" t="e">
        <f>VLOOKUP(C:C,'Upper-Lower Body'!C:N,12,FALSE)</f>
        <v>#N/A</v>
      </c>
      <c r="G41" s="150" t="e">
        <f>VLOOKUP(C:C,'Upper-Lower Body'!C:O,13,FALSE)</f>
        <v>#N/A</v>
      </c>
      <c r="H41" s="150" t="e">
        <f>VLOOKUP(C:C,'Core Strength'!C:H,6,FALSE)</f>
        <v>#DIV/0!</v>
      </c>
      <c r="I41" s="150">
        <f>VLOOKUP(C:C,'Flex-Extension'!C:Q,15,FALSE)</f>
        <v>4</v>
      </c>
      <c r="J41" s="150">
        <f>VLOOKUP(C:C,'Flex-Extension'!C:R,16,FALSE)</f>
        <v>6</v>
      </c>
      <c r="K41" s="150">
        <f>VLOOKUP(C:C,'Flex-Extension'!C:S,17,FALSE)</f>
        <v>7.25</v>
      </c>
      <c r="L41" s="150" t="e">
        <f>VLOOKUP(C:C,'Stand Leg Ext'!C:G,5,FALSE)</f>
        <v>#DIV/0!</v>
      </c>
      <c r="M41" s="150" t="e">
        <f>VLOOKUP(C:C,'Basic Acro'!C:G,5,FALSE)</f>
        <v>#DIV/0!</v>
      </c>
      <c r="N41" s="151" t="e">
        <f t="shared" si="4"/>
        <v>#N/A</v>
      </c>
      <c r="O41" s="149">
        <f>VLOOKUP(C:C,'Propulsion combination'!C:AS,43,FALSE)</f>
        <v>0</v>
      </c>
      <c r="P41" s="150">
        <f>VLOOKUP(C:C,'Bodyboost Baracuda'!C:AT,44,FALSE)</f>
        <v>0</v>
      </c>
      <c r="Q41" s="150">
        <f>VLOOKUP(C:C,Height!C:AH,32,FALSE)</f>
        <v>0</v>
      </c>
      <c r="R41" s="152">
        <f>VLOOKUP(C:C,'Routine Set'!C:BD,54,FALSE)</f>
        <v>0</v>
      </c>
      <c r="S41" s="150">
        <f>VLOOKUP(C:C,'Flexibility in water'!C:U,19,FALSE)</f>
        <v>0</v>
      </c>
      <c r="T41" s="151">
        <f t="shared" si="5"/>
        <v>0</v>
      </c>
      <c r="U41" s="91">
        <f>VLOOKUP(C:C,Figures!C:H,6,FALSE)</f>
        <v>0</v>
      </c>
      <c r="V41" s="541" t="e">
        <f t="shared" si="6"/>
        <v>#N/A</v>
      </c>
      <c r="W41" s="149">
        <f>IFERROR(VLOOKUP(E:E,'Grids Kids'!Z:AA,2,FALSE),1)</f>
        <v>1</v>
      </c>
      <c r="X41" s="151" t="e">
        <f>V41*IFERROR(VLOOKUP(E:E,'Grids Kids'!Z:AA,2,FALSE),1)</f>
        <v>#N/A</v>
      </c>
      <c r="Y41" s="538" t="e">
        <f t="shared" si="3"/>
        <v>#N/A</v>
      </c>
      <c r="Z41" s="147"/>
    </row>
    <row r="42" spans="1:26" hidden="1" x14ac:dyDescent="0.35">
      <c r="A42" s="148"/>
      <c r="B42" s="50">
        <v>38</v>
      </c>
      <c r="C42" s="95">
        <f>VLOOKUP(B:B,'Start List Kids'!C:F,2,FALSE)</f>
        <v>0</v>
      </c>
      <c r="D42" s="465">
        <f>VLOOKUP(B:B,'Start List Kids'!C:F,3,FALSE)</f>
        <v>0</v>
      </c>
      <c r="E42" s="114">
        <f>VLOOKUP(B:B,'Start List Kids'!C:F,4,FALSE)</f>
        <v>0</v>
      </c>
      <c r="F42" s="149" t="e">
        <f>VLOOKUP(C:C,'Upper-Lower Body'!C:N,12,FALSE)</f>
        <v>#N/A</v>
      </c>
      <c r="G42" s="150" t="e">
        <f>VLOOKUP(C:C,'Upper-Lower Body'!C:O,13,FALSE)</f>
        <v>#N/A</v>
      </c>
      <c r="H42" s="150" t="e">
        <f>VLOOKUP(C:C,'Core Strength'!C:H,6,FALSE)</f>
        <v>#DIV/0!</v>
      </c>
      <c r="I42" s="150">
        <f>VLOOKUP(C:C,'Flex-Extension'!C:Q,15,FALSE)</f>
        <v>4</v>
      </c>
      <c r="J42" s="150">
        <f>VLOOKUP(C:C,'Flex-Extension'!C:R,16,FALSE)</f>
        <v>6</v>
      </c>
      <c r="K42" s="150">
        <f>VLOOKUP(C:C,'Flex-Extension'!C:S,17,FALSE)</f>
        <v>7.25</v>
      </c>
      <c r="L42" s="150" t="e">
        <f>VLOOKUP(C:C,'Stand Leg Ext'!C:G,5,FALSE)</f>
        <v>#DIV/0!</v>
      </c>
      <c r="M42" s="150" t="e">
        <f>VLOOKUP(C:C,'Basic Acro'!C:G,5,FALSE)</f>
        <v>#DIV/0!</v>
      </c>
      <c r="N42" s="151" t="e">
        <f t="shared" si="4"/>
        <v>#N/A</v>
      </c>
      <c r="O42" s="149">
        <f>VLOOKUP(C:C,'Propulsion combination'!C:AS,43,FALSE)</f>
        <v>0</v>
      </c>
      <c r="P42" s="150">
        <f>VLOOKUP(C:C,'Bodyboost Baracuda'!C:AT,44,FALSE)</f>
        <v>0</v>
      </c>
      <c r="Q42" s="150">
        <f>VLOOKUP(C:C,Height!C:AH,32,FALSE)</f>
        <v>0</v>
      </c>
      <c r="R42" s="152">
        <f>VLOOKUP(C:C,'Routine Set'!C:BD,54,FALSE)</f>
        <v>0</v>
      </c>
      <c r="S42" s="150">
        <f>VLOOKUP(C:C,'Flexibility in water'!C:U,19,FALSE)</f>
        <v>0</v>
      </c>
      <c r="T42" s="151">
        <f t="shared" si="5"/>
        <v>0</v>
      </c>
      <c r="U42" s="91">
        <f>VLOOKUP(C:C,Figures!C:H,6,FALSE)</f>
        <v>0</v>
      </c>
      <c r="V42" s="541" t="e">
        <f t="shared" si="6"/>
        <v>#N/A</v>
      </c>
      <c r="W42" s="149">
        <f>IFERROR(VLOOKUP(E:E,'Grids Kids'!Z:AA,2,FALSE),1)</f>
        <v>1</v>
      </c>
      <c r="X42" s="151" t="e">
        <f>V42*IFERROR(VLOOKUP(E:E,'Grids Kids'!Z:AA,2,FALSE),1)</f>
        <v>#N/A</v>
      </c>
      <c r="Y42" s="538" t="e">
        <f t="shared" si="3"/>
        <v>#N/A</v>
      </c>
      <c r="Z42" s="147"/>
    </row>
    <row r="43" spans="1:26" hidden="1" x14ac:dyDescent="0.35">
      <c r="A43" s="148"/>
      <c r="B43" s="50">
        <v>39</v>
      </c>
      <c r="C43" s="95">
        <f>VLOOKUP(B:B,'Start List Kids'!C:F,2,FALSE)</f>
        <v>0</v>
      </c>
      <c r="D43" s="465">
        <f>VLOOKUP(B:B,'Start List Kids'!C:F,3,FALSE)</f>
        <v>0</v>
      </c>
      <c r="E43" s="114">
        <f>VLOOKUP(B:B,'Start List Kids'!C:F,4,FALSE)</f>
        <v>0</v>
      </c>
      <c r="F43" s="149" t="e">
        <f>VLOOKUP(C:C,'Upper-Lower Body'!C:N,12,FALSE)</f>
        <v>#N/A</v>
      </c>
      <c r="G43" s="150" t="e">
        <f>VLOOKUP(C:C,'Upper-Lower Body'!C:O,13,FALSE)</f>
        <v>#N/A</v>
      </c>
      <c r="H43" s="150" t="e">
        <f>VLOOKUP(C:C,'Core Strength'!C:H,6,FALSE)</f>
        <v>#DIV/0!</v>
      </c>
      <c r="I43" s="150">
        <f>VLOOKUP(C:C,'Flex-Extension'!C:Q,15,FALSE)</f>
        <v>4</v>
      </c>
      <c r="J43" s="150">
        <f>VLOOKUP(C:C,'Flex-Extension'!C:R,16,FALSE)</f>
        <v>6</v>
      </c>
      <c r="K43" s="150">
        <f>VLOOKUP(C:C,'Flex-Extension'!C:S,17,FALSE)</f>
        <v>7.25</v>
      </c>
      <c r="L43" s="150" t="e">
        <f>VLOOKUP(C:C,'Stand Leg Ext'!C:G,5,FALSE)</f>
        <v>#DIV/0!</v>
      </c>
      <c r="M43" s="150" t="e">
        <f>VLOOKUP(C:C,'Basic Acro'!C:G,5,FALSE)</f>
        <v>#DIV/0!</v>
      </c>
      <c r="N43" s="151" t="e">
        <f t="shared" si="4"/>
        <v>#N/A</v>
      </c>
      <c r="O43" s="149">
        <f>VLOOKUP(C:C,'Propulsion combination'!C:AS,43,FALSE)</f>
        <v>0</v>
      </c>
      <c r="P43" s="150">
        <f>VLOOKUP(C:C,'Bodyboost Baracuda'!C:AT,44,FALSE)</f>
        <v>0</v>
      </c>
      <c r="Q43" s="150">
        <f>VLOOKUP(C:C,Height!C:AH,32,FALSE)</f>
        <v>0</v>
      </c>
      <c r="R43" s="152">
        <f>VLOOKUP(C:C,'Routine Set'!C:BD,54,FALSE)</f>
        <v>0</v>
      </c>
      <c r="S43" s="150">
        <f>VLOOKUP(C:C,'Flexibility in water'!C:U,19,FALSE)</f>
        <v>0</v>
      </c>
      <c r="T43" s="151">
        <f t="shared" si="5"/>
        <v>0</v>
      </c>
      <c r="U43" s="91">
        <f>VLOOKUP(C:C,Figures!C:H,6,FALSE)</f>
        <v>0</v>
      </c>
      <c r="V43" s="541" t="e">
        <f t="shared" si="6"/>
        <v>#N/A</v>
      </c>
      <c r="W43" s="149">
        <f>IFERROR(VLOOKUP(E:E,'Grids Kids'!Z:AA,2,FALSE),1)</f>
        <v>1</v>
      </c>
      <c r="X43" s="151" t="e">
        <f>V43*IFERROR(VLOOKUP(E:E,'Grids Kids'!Z:AA,2,FALSE),1)</f>
        <v>#N/A</v>
      </c>
      <c r="Y43" s="538" t="e">
        <f t="shared" si="3"/>
        <v>#N/A</v>
      </c>
      <c r="Z43" s="147"/>
    </row>
    <row r="44" spans="1:26" hidden="1" x14ac:dyDescent="0.35">
      <c r="A44" s="148"/>
      <c r="B44" s="50">
        <v>40</v>
      </c>
      <c r="C44" s="95">
        <f>VLOOKUP(B:B,'Start List Kids'!C:F,2,FALSE)</f>
        <v>0</v>
      </c>
      <c r="D44" s="465">
        <f>VLOOKUP(B:B,'Start List Kids'!C:F,3,FALSE)</f>
        <v>0</v>
      </c>
      <c r="E44" s="114">
        <f>VLOOKUP(B:B,'Start List Kids'!C:F,4,FALSE)</f>
        <v>0</v>
      </c>
      <c r="F44" s="149" t="e">
        <f>VLOOKUP(C:C,'Upper-Lower Body'!C:N,12,FALSE)</f>
        <v>#N/A</v>
      </c>
      <c r="G44" s="150" t="e">
        <f>VLOOKUP(C:C,'Upper-Lower Body'!C:O,13,FALSE)</f>
        <v>#N/A</v>
      </c>
      <c r="H44" s="150" t="e">
        <f>VLOOKUP(C:C,'Core Strength'!C:H,6,FALSE)</f>
        <v>#DIV/0!</v>
      </c>
      <c r="I44" s="150">
        <f>VLOOKUP(C:C,'Flex-Extension'!C:Q,15,FALSE)</f>
        <v>4</v>
      </c>
      <c r="J44" s="150">
        <f>VLOOKUP(C:C,'Flex-Extension'!C:R,16,FALSE)</f>
        <v>6</v>
      </c>
      <c r="K44" s="150">
        <f>VLOOKUP(C:C,'Flex-Extension'!C:S,17,FALSE)</f>
        <v>7.25</v>
      </c>
      <c r="L44" s="150" t="e">
        <f>VLOOKUP(C:C,'Stand Leg Ext'!C:G,5,FALSE)</f>
        <v>#DIV/0!</v>
      </c>
      <c r="M44" s="150" t="e">
        <f>VLOOKUP(C:C,'Basic Acro'!C:G,5,FALSE)</f>
        <v>#DIV/0!</v>
      </c>
      <c r="N44" s="151" t="e">
        <f t="shared" si="4"/>
        <v>#N/A</v>
      </c>
      <c r="O44" s="149">
        <f>VLOOKUP(C:C,'Propulsion combination'!C:AS,43,FALSE)</f>
        <v>0</v>
      </c>
      <c r="P44" s="150">
        <f>VLOOKUP(C:C,'Bodyboost Baracuda'!C:AT,44,FALSE)</f>
        <v>0</v>
      </c>
      <c r="Q44" s="150">
        <f>VLOOKUP(C:C,Height!C:AH,32,FALSE)</f>
        <v>0</v>
      </c>
      <c r="R44" s="152">
        <f>VLOOKUP(C:C,'Routine Set'!C:BD,54,FALSE)</f>
        <v>0</v>
      </c>
      <c r="S44" s="150">
        <f>VLOOKUP(C:C,'Flexibility in water'!C:U,19,FALSE)</f>
        <v>0</v>
      </c>
      <c r="T44" s="151">
        <f t="shared" si="5"/>
        <v>0</v>
      </c>
      <c r="U44" s="91">
        <f>VLOOKUP(C:C,Figures!C:H,6,FALSE)</f>
        <v>0</v>
      </c>
      <c r="V44" s="541" t="e">
        <f t="shared" si="6"/>
        <v>#N/A</v>
      </c>
      <c r="W44" s="149">
        <f>IFERROR(VLOOKUP(E:E,'Grids Kids'!Z:AA,2,FALSE),1)</f>
        <v>1</v>
      </c>
      <c r="X44" s="151" t="e">
        <f>V44*IFERROR(VLOOKUP(E:E,'Grids Kids'!Z:AA,2,FALSE),1)</f>
        <v>#N/A</v>
      </c>
      <c r="Y44" s="538" t="e">
        <f t="shared" si="3"/>
        <v>#N/A</v>
      </c>
      <c r="Z44" s="147"/>
    </row>
    <row r="45" spans="1:26" hidden="1" x14ac:dyDescent="0.35">
      <c r="A45" s="148"/>
      <c r="B45" s="50">
        <v>41</v>
      </c>
      <c r="C45" s="95">
        <f>VLOOKUP(B:B,'Start List Kids'!C:F,2,FALSE)</f>
        <v>0</v>
      </c>
      <c r="D45" s="465">
        <f>VLOOKUP(B:B,'Start List Kids'!C:F,3,FALSE)</f>
        <v>0</v>
      </c>
      <c r="E45" s="114">
        <f>VLOOKUP(B:B,'Start List Kids'!C:F,4,FALSE)</f>
        <v>0</v>
      </c>
      <c r="F45" s="149" t="e">
        <f>VLOOKUP(C:C,'Upper-Lower Body'!C:N,12,FALSE)</f>
        <v>#N/A</v>
      </c>
      <c r="G45" s="150" t="e">
        <f>VLOOKUP(C:C,'Upper-Lower Body'!C:O,13,FALSE)</f>
        <v>#N/A</v>
      </c>
      <c r="H45" s="150" t="e">
        <f>VLOOKUP(C:C,'Core Strength'!C:H,6,FALSE)</f>
        <v>#DIV/0!</v>
      </c>
      <c r="I45" s="150">
        <f>VLOOKUP(C:C,'Flex-Extension'!C:Q,15,FALSE)</f>
        <v>4</v>
      </c>
      <c r="J45" s="150">
        <f>VLOOKUP(C:C,'Flex-Extension'!C:R,16,FALSE)</f>
        <v>6</v>
      </c>
      <c r="K45" s="150">
        <f>VLOOKUP(C:C,'Flex-Extension'!C:S,17,FALSE)</f>
        <v>7.25</v>
      </c>
      <c r="L45" s="150" t="e">
        <f>VLOOKUP(C:C,'Stand Leg Ext'!C:G,5,FALSE)</f>
        <v>#DIV/0!</v>
      </c>
      <c r="M45" s="150" t="e">
        <f>VLOOKUP(C:C,'Basic Acro'!C:G,5,FALSE)</f>
        <v>#DIV/0!</v>
      </c>
      <c r="N45" s="151" t="e">
        <f t="shared" si="4"/>
        <v>#N/A</v>
      </c>
      <c r="O45" s="149">
        <f>VLOOKUP(C:C,'Propulsion combination'!C:AS,43,FALSE)</f>
        <v>0</v>
      </c>
      <c r="P45" s="150">
        <f>VLOOKUP(C:C,'Bodyboost Baracuda'!C:AT,44,FALSE)</f>
        <v>0</v>
      </c>
      <c r="Q45" s="150">
        <f>VLOOKUP(C:C,Height!C:AH,32,FALSE)</f>
        <v>0</v>
      </c>
      <c r="R45" s="152">
        <f>VLOOKUP(C:C,'Routine Set'!C:BD,54,FALSE)</f>
        <v>0</v>
      </c>
      <c r="S45" s="150">
        <f>VLOOKUP(C:C,'Flexibility in water'!C:U,19,FALSE)</f>
        <v>0</v>
      </c>
      <c r="T45" s="151">
        <f t="shared" si="5"/>
        <v>0</v>
      </c>
      <c r="U45" s="91">
        <f>VLOOKUP(C:C,Figures!C:H,6,FALSE)</f>
        <v>0</v>
      </c>
      <c r="V45" s="541" t="e">
        <f t="shared" si="6"/>
        <v>#N/A</v>
      </c>
      <c r="W45" s="149">
        <f>IFERROR(VLOOKUP(E:E,'Grids Kids'!Z:AA,2,FALSE),1)</f>
        <v>1</v>
      </c>
      <c r="X45" s="151" t="e">
        <f>V45*IFERROR(VLOOKUP(E:E,'Grids Kids'!Z:AA,2,FALSE),1)</f>
        <v>#N/A</v>
      </c>
      <c r="Y45" s="538" t="e">
        <f t="shared" si="3"/>
        <v>#N/A</v>
      </c>
      <c r="Z45" s="147"/>
    </row>
    <row r="46" spans="1:26" hidden="1" x14ac:dyDescent="0.35">
      <c r="A46" s="148"/>
      <c r="B46" s="50">
        <v>42</v>
      </c>
      <c r="C46" s="95">
        <f>VLOOKUP(B:B,'Start List Kids'!C:F,2,FALSE)</f>
        <v>0</v>
      </c>
      <c r="D46" s="465">
        <f>VLOOKUP(B:B,'Start List Kids'!C:F,3,FALSE)</f>
        <v>0</v>
      </c>
      <c r="E46" s="114">
        <f>VLOOKUP(B:B,'Start List Kids'!C:F,4,FALSE)</f>
        <v>0</v>
      </c>
      <c r="F46" s="149" t="e">
        <f>VLOOKUP(C:C,'Upper-Lower Body'!C:N,12,FALSE)</f>
        <v>#N/A</v>
      </c>
      <c r="G46" s="150" t="e">
        <f>VLOOKUP(C:C,'Upper-Lower Body'!C:O,13,FALSE)</f>
        <v>#N/A</v>
      </c>
      <c r="H46" s="150" t="e">
        <f>VLOOKUP(C:C,'Core Strength'!C:H,6,FALSE)</f>
        <v>#DIV/0!</v>
      </c>
      <c r="I46" s="150">
        <f>VLOOKUP(C:C,'Flex-Extension'!C:Q,15,FALSE)</f>
        <v>4</v>
      </c>
      <c r="J46" s="150">
        <f>VLOOKUP(C:C,'Flex-Extension'!C:R,16,FALSE)</f>
        <v>6</v>
      </c>
      <c r="K46" s="150">
        <f>VLOOKUP(C:C,'Flex-Extension'!C:S,17,FALSE)</f>
        <v>7.25</v>
      </c>
      <c r="L46" s="150" t="e">
        <f>VLOOKUP(C:C,'Stand Leg Ext'!C:G,5,FALSE)</f>
        <v>#DIV/0!</v>
      </c>
      <c r="M46" s="150" t="e">
        <f>VLOOKUP(C:C,'Basic Acro'!C:G,5,FALSE)</f>
        <v>#DIV/0!</v>
      </c>
      <c r="N46" s="151" t="e">
        <f t="shared" si="4"/>
        <v>#N/A</v>
      </c>
      <c r="O46" s="149">
        <f>VLOOKUP(C:C,'Propulsion combination'!C:AS,43,FALSE)</f>
        <v>0</v>
      </c>
      <c r="P46" s="150">
        <f>VLOOKUP(C:C,'Bodyboost Baracuda'!C:AT,44,FALSE)</f>
        <v>0</v>
      </c>
      <c r="Q46" s="150">
        <f>VLOOKUP(C:C,Height!C:AH,32,FALSE)</f>
        <v>0</v>
      </c>
      <c r="R46" s="152">
        <f>VLOOKUP(C:C,'Routine Set'!C:BD,54,FALSE)</f>
        <v>0</v>
      </c>
      <c r="S46" s="150">
        <f>VLOOKUP(C:C,'Flexibility in water'!C:U,19,FALSE)</f>
        <v>0</v>
      </c>
      <c r="T46" s="151">
        <f t="shared" si="5"/>
        <v>0</v>
      </c>
      <c r="U46" s="91">
        <f>VLOOKUP(C:C,Figures!C:H,6,FALSE)</f>
        <v>0</v>
      </c>
      <c r="V46" s="541" t="e">
        <f t="shared" si="6"/>
        <v>#N/A</v>
      </c>
      <c r="W46" s="149">
        <f>IFERROR(VLOOKUP(E:E,'Grids Kids'!Z:AA,2,FALSE),1)</f>
        <v>1</v>
      </c>
      <c r="X46" s="151" t="e">
        <f>V46*IFERROR(VLOOKUP(E:E,'Grids Kids'!Z:AA,2,FALSE),1)</f>
        <v>#N/A</v>
      </c>
      <c r="Y46" s="538" t="e">
        <f t="shared" si="3"/>
        <v>#N/A</v>
      </c>
      <c r="Z46" s="147"/>
    </row>
    <row r="47" spans="1:26" hidden="1" x14ac:dyDescent="0.35">
      <c r="A47" s="148"/>
      <c r="B47" s="50">
        <v>43</v>
      </c>
      <c r="C47" s="95">
        <f>VLOOKUP(B:B,'Start List Kids'!C:F,2,FALSE)</f>
        <v>0</v>
      </c>
      <c r="D47" s="465">
        <f>VLOOKUP(B:B,'Start List Kids'!C:F,3,FALSE)</f>
        <v>0</v>
      </c>
      <c r="E47" s="114">
        <f>VLOOKUP(B:B,'Start List Kids'!C:F,4,FALSE)</f>
        <v>0</v>
      </c>
      <c r="F47" s="149" t="e">
        <f>VLOOKUP(C:C,'Upper-Lower Body'!C:N,12,FALSE)</f>
        <v>#N/A</v>
      </c>
      <c r="G47" s="150" t="e">
        <f>VLOOKUP(C:C,'Upper-Lower Body'!C:O,13,FALSE)</f>
        <v>#N/A</v>
      </c>
      <c r="H47" s="150" t="e">
        <f>VLOOKUP(C:C,'Core Strength'!C:H,6,FALSE)</f>
        <v>#DIV/0!</v>
      </c>
      <c r="I47" s="150">
        <f>VLOOKUP(C:C,'Flex-Extension'!C:Q,15,FALSE)</f>
        <v>4</v>
      </c>
      <c r="J47" s="150">
        <f>VLOOKUP(C:C,'Flex-Extension'!C:R,16,FALSE)</f>
        <v>6</v>
      </c>
      <c r="K47" s="150">
        <f>VLOOKUP(C:C,'Flex-Extension'!C:S,17,FALSE)</f>
        <v>7.25</v>
      </c>
      <c r="L47" s="150" t="e">
        <f>VLOOKUP(C:C,'Stand Leg Ext'!C:G,5,FALSE)</f>
        <v>#DIV/0!</v>
      </c>
      <c r="M47" s="150" t="e">
        <f>VLOOKUP(C:C,'Basic Acro'!C:G,5,FALSE)</f>
        <v>#DIV/0!</v>
      </c>
      <c r="N47" s="151" t="e">
        <f t="shared" si="4"/>
        <v>#N/A</v>
      </c>
      <c r="O47" s="149">
        <f>VLOOKUP(C:C,'Propulsion combination'!C:AS,43,FALSE)</f>
        <v>0</v>
      </c>
      <c r="P47" s="150">
        <f>VLOOKUP(C:C,'Bodyboost Baracuda'!C:AT,44,FALSE)</f>
        <v>0</v>
      </c>
      <c r="Q47" s="150">
        <f>VLOOKUP(C:C,Height!C:AH,32,FALSE)</f>
        <v>0</v>
      </c>
      <c r="R47" s="152">
        <f>VLOOKUP(C:C,'Routine Set'!C:BD,54,FALSE)</f>
        <v>0</v>
      </c>
      <c r="S47" s="150">
        <f>VLOOKUP(C:C,'Flexibility in water'!C:U,19,FALSE)</f>
        <v>0</v>
      </c>
      <c r="T47" s="151">
        <f t="shared" si="5"/>
        <v>0</v>
      </c>
      <c r="U47" s="91">
        <f>VLOOKUP(C:C,Figures!C:H,6,FALSE)</f>
        <v>0</v>
      </c>
      <c r="V47" s="541" t="e">
        <f t="shared" si="6"/>
        <v>#N/A</v>
      </c>
      <c r="W47" s="149">
        <f>IFERROR(VLOOKUP(E:E,'Grids Kids'!Z:AA,2,FALSE),1)</f>
        <v>1</v>
      </c>
      <c r="X47" s="151" t="e">
        <f>V47*IFERROR(VLOOKUP(E:E,'Grids Kids'!Z:AA,2,FALSE),1)</f>
        <v>#N/A</v>
      </c>
      <c r="Y47" s="538" t="e">
        <f t="shared" si="3"/>
        <v>#N/A</v>
      </c>
      <c r="Z47" s="147"/>
    </row>
    <row r="48" spans="1:26" hidden="1" x14ac:dyDescent="0.35">
      <c r="A48" s="148"/>
      <c r="B48" s="50">
        <v>44</v>
      </c>
      <c r="C48" s="95">
        <f>VLOOKUP(B:B,'Start List Kids'!C:F,2,FALSE)</f>
        <v>0</v>
      </c>
      <c r="D48" s="465">
        <f>VLOOKUP(B:B,'Start List Kids'!C:F,3,FALSE)</f>
        <v>0</v>
      </c>
      <c r="E48" s="114">
        <f>VLOOKUP(B:B,'Start List Kids'!C:F,4,FALSE)</f>
        <v>0</v>
      </c>
      <c r="F48" s="149" t="e">
        <f>VLOOKUP(C:C,'Upper-Lower Body'!C:N,12,FALSE)</f>
        <v>#N/A</v>
      </c>
      <c r="G48" s="150" t="e">
        <f>VLOOKUP(C:C,'Upper-Lower Body'!C:O,13,FALSE)</f>
        <v>#N/A</v>
      </c>
      <c r="H48" s="150" t="e">
        <f>VLOOKUP(C:C,'Core Strength'!C:H,6,FALSE)</f>
        <v>#DIV/0!</v>
      </c>
      <c r="I48" s="150">
        <f>VLOOKUP(C:C,'Flex-Extension'!C:Q,15,FALSE)</f>
        <v>4</v>
      </c>
      <c r="J48" s="150">
        <f>VLOOKUP(C:C,'Flex-Extension'!C:R,16,FALSE)</f>
        <v>6</v>
      </c>
      <c r="K48" s="150">
        <f>VLOOKUP(C:C,'Flex-Extension'!C:S,17,FALSE)</f>
        <v>7.25</v>
      </c>
      <c r="L48" s="150" t="e">
        <f>VLOOKUP(C:C,'Stand Leg Ext'!C:G,5,FALSE)</f>
        <v>#DIV/0!</v>
      </c>
      <c r="M48" s="150" t="e">
        <f>VLOOKUP(C:C,'Basic Acro'!C:G,5,FALSE)</f>
        <v>#DIV/0!</v>
      </c>
      <c r="N48" s="151" t="e">
        <f t="shared" si="4"/>
        <v>#N/A</v>
      </c>
      <c r="O48" s="149">
        <f>VLOOKUP(C:C,'Propulsion combination'!C:AS,43,FALSE)</f>
        <v>0</v>
      </c>
      <c r="P48" s="150">
        <f>VLOOKUP(C:C,'Bodyboost Baracuda'!C:AT,44,FALSE)</f>
        <v>0</v>
      </c>
      <c r="Q48" s="150">
        <f>VLOOKUP(C:C,Height!C:AH,32,FALSE)</f>
        <v>0</v>
      </c>
      <c r="R48" s="152">
        <f>VLOOKUP(C:C,'Routine Set'!C:BD,54,FALSE)</f>
        <v>0</v>
      </c>
      <c r="S48" s="150">
        <f>VLOOKUP(C:C,'Flexibility in water'!C:U,19,FALSE)</f>
        <v>0</v>
      </c>
      <c r="T48" s="151">
        <f t="shared" si="5"/>
        <v>0</v>
      </c>
      <c r="U48" s="91">
        <f>VLOOKUP(C:C,Figures!C:H,6,FALSE)</f>
        <v>0</v>
      </c>
      <c r="V48" s="541" t="e">
        <f t="shared" si="6"/>
        <v>#N/A</v>
      </c>
      <c r="W48" s="149">
        <f>IFERROR(VLOOKUP(E:E,'Grids Kids'!Z:AA,2,FALSE),1)</f>
        <v>1</v>
      </c>
      <c r="X48" s="151" t="e">
        <f>V48*IFERROR(VLOOKUP(E:E,'Grids Kids'!Z:AA,2,FALSE),1)</f>
        <v>#N/A</v>
      </c>
      <c r="Y48" s="538" t="e">
        <f t="shared" si="3"/>
        <v>#N/A</v>
      </c>
      <c r="Z48" s="147"/>
    </row>
    <row r="49" spans="1:26" hidden="1" x14ac:dyDescent="0.35">
      <c r="A49" s="148"/>
      <c r="B49" s="50">
        <v>45</v>
      </c>
      <c r="C49" s="95">
        <f>VLOOKUP(B:B,'Start List Kids'!C:F,2,FALSE)</f>
        <v>0</v>
      </c>
      <c r="D49" s="465">
        <f>VLOOKUP(B:B,'Start List Kids'!C:F,3,FALSE)</f>
        <v>0</v>
      </c>
      <c r="E49" s="114">
        <f>VLOOKUP(B:B,'Start List Kids'!C:F,4,FALSE)</f>
        <v>0</v>
      </c>
      <c r="F49" s="149" t="e">
        <f>VLOOKUP(C:C,'Upper-Lower Body'!C:N,12,FALSE)</f>
        <v>#N/A</v>
      </c>
      <c r="G49" s="150" t="e">
        <f>VLOOKUP(C:C,'Upper-Lower Body'!C:O,13,FALSE)</f>
        <v>#N/A</v>
      </c>
      <c r="H49" s="150" t="e">
        <f>VLOOKUP(C:C,'Core Strength'!C:H,6,FALSE)</f>
        <v>#DIV/0!</v>
      </c>
      <c r="I49" s="150">
        <f>VLOOKUP(C:C,'Flex-Extension'!C:Q,15,FALSE)</f>
        <v>4</v>
      </c>
      <c r="J49" s="150">
        <f>VLOOKUP(C:C,'Flex-Extension'!C:R,16,FALSE)</f>
        <v>6</v>
      </c>
      <c r="K49" s="150">
        <f>VLOOKUP(C:C,'Flex-Extension'!C:S,17,FALSE)</f>
        <v>7.25</v>
      </c>
      <c r="L49" s="150" t="e">
        <f>VLOOKUP(C:C,'Stand Leg Ext'!C:G,5,FALSE)</f>
        <v>#DIV/0!</v>
      </c>
      <c r="M49" s="150" t="e">
        <f>VLOOKUP(C:C,'Basic Acro'!C:G,5,FALSE)</f>
        <v>#DIV/0!</v>
      </c>
      <c r="N49" s="151" t="e">
        <f t="shared" si="4"/>
        <v>#N/A</v>
      </c>
      <c r="O49" s="149">
        <f>VLOOKUP(C:C,'Propulsion combination'!C:AS,43,FALSE)</f>
        <v>0</v>
      </c>
      <c r="P49" s="150">
        <f>VLOOKUP(C:C,'Bodyboost Baracuda'!C:AT,44,FALSE)</f>
        <v>0</v>
      </c>
      <c r="Q49" s="150">
        <f>VLOOKUP(C:C,Height!C:AH,32,FALSE)</f>
        <v>0</v>
      </c>
      <c r="R49" s="152">
        <f>VLOOKUP(C:C,'Routine Set'!C:BD,54,FALSE)</f>
        <v>0</v>
      </c>
      <c r="S49" s="150">
        <f>VLOOKUP(C:C,'Flexibility in water'!C:U,19,FALSE)</f>
        <v>0</v>
      </c>
      <c r="T49" s="151">
        <f t="shared" si="5"/>
        <v>0</v>
      </c>
      <c r="U49" s="91">
        <f>VLOOKUP(C:C,Figures!C:H,6,FALSE)</f>
        <v>0</v>
      </c>
      <c r="V49" s="541" t="e">
        <f t="shared" si="6"/>
        <v>#N/A</v>
      </c>
      <c r="W49" s="149">
        <f>IFERROR(VLOOKUP(E:E,'Grids Kids'!Z:AA,2,FALSE),1)</f>
        <v>1</v>
      </c>
      <c r="X49" s="151" t="e">
        <f>V49*IFERROR(VLOOKUP(E:E,'Grids Kids'!Z:AA,2,FALSE),1)</f>
        <v>#N/A</v>
      </c>
      <c r="Y49" s="538" t="e">
        <f t="shared" si="3"/>
        <v>#N/A</v>
      </c>
      <c r="Z49" s="147"/>
    </row>
    <row r="50" spans="1:26" hidden="1" x14ac:dyDescent="0.35">
      <c r="A50" s="148"/>
      <c r="B50" s="50">
        <v>46</v>
      </c>
      <c r="C50" s="95">
        <f>VLOOKUP(B:B,'Start List Kids'!C:F,2,FALSE)</f>
        <v>0</v>
      </c>
      <c r="D50" s="465">
        <f>VLOOKUP(B:B,'Start List Kids'!C:F,3,FALSE)</f>
        <v>0</v>
      </c>
      <c r="E50" s="114">
        <f>VLOOKUP(B:B,'Start List Kids'!C:F,4,FALSE)</f>
        <v>0</v>
      </c>
      <c r="F50" s="149" t="e">
        <f>VLOOKUP(C:C,'Upper-Lower Body'!C:N,12,FALSE)</f>
        <v>#N/A</v>
      </c>
      <c r="G50" s="150" t="e">
        <f>VLOOKUP(C:C,'Upper-Lower Body'!C:O,13,FALSE)</f>
        <v>#N/A</v>
      </c>
      <c r="H50" s="150" t="e">
        <f>VLOOKUP(C:C,'Core Strength'!C:H,6,FALSE)</f>
        <v>#DIV/0!</v>
      </c>
      <c r="I50" s="150">
        <f>VLOOKUP(C:C,'Flex-Extension'!C:Q,15,FALSE)</f>
        <v>4</v>
      </c>
      <c r="J50" s="150">
        <f>VLOOKUP(C:C,'Flex-Extension'!C:R,16,FALSE)</f>
        <v>6</v>
      </c>
      <c r="K50" s="150">
        <f>VLOOKUP(C:C,'Flex-Extension'!C:S,17,FALSE)</f>
        <v>7.25</v>
      </c>
      <c r="L50" s="150" t="e">
        <f>VLOOKUP(C:C,'Stand Leg Ext'!C:G,5,FALSE)</f>
        <v>#DIV/0!</v>
      </c>
      <c r="M50" s="150" t="e">
        <f>VLOOKUP(C:C,'Basic Acro'!C:G,5,FALSE)</f>
        <v>#DIV/0!</v>
      </c>
      <c r="N50" s="151" t="e">
        <f t="shared" si="4"/>
        <v>#N/A</v>
      </c>
      <c r="O50" s="149">
        <f>VLOOKUP(C:C,'Propulsion combination'!C:AS,43,FALSE)</f>
        <v>0</v>
      </c>
      <c r="P50" s="150">
        <f>VLOOKUP(C:C,'Bodyboost Baracuda'!C:AT,44,FALSE)</f>
        <v>0</v>
      </c>
      <c r="Q50" s="150">
        <f>VLOOKUP(C:C,Height!C:AH,32,FALSE)</f>
        <v>0</v>
      </c>
      <c r="R50" s="152">
        <f>VLOOKUP(C:C,'Routine Set'!C:BD,54,FALSE)</f>
        <v>0</v>
      </c>
      <c r="S50" s="150">
        <f>VLOOKUP(C:C,'Flexibility in water'!C:U,19,FALSE)</f>
        <v>0</v>
      </c>
      <c r="T50" s="151">
        <f t="shared" si="5"/>
        <v>0</v>
      </c>
      <c r="U50" s="91">
        <f>VLOOKUP(C:C,Figures!C:H,6,FALSE)</f>
        <v>0</v>
      </c>
      <c r="V50" s="541" t="e">
        <f t="shared" si="6"/>
        <v>#N/A</v>
      </c>
      <c r="W50" s="149">
        <f>IFERROR(VLOOKUP(E:E,'Grids Kids'!Z:AA,2,FALSE),1)</f>
        <v>1</v>
      </c>
      <c r="X50" s="151" t="e">
        <f>V50*IFERROR(VLOOKUP(E:E,'Grids Kids'!Z:AA,2,FALSE),1)</f>
        <v>#N/A</v>
      </c>
      <c r="Y50" s="538" t="e">
        <f t="shared" si="3"/>
        <v>#N/A</v>
      </c>
      <c r="Z50" s="147"/>
    </row>
    <row r="51" spans="1:26" hidden="1" x14ac:dyDescent="0.35">
      <c r="A51" s="148"/>
      <c r="B51" s="50">
        <v>47</v>
      </c>
      <c r="C51" s="95">
        <f>VLOOKUP(B:B,'Start List Kids'!C:F,2,FALSE)</f>
        <v>0</v>
      </c>
      <c r="D51" s="465">
        <f>VLOOKUP(B:B,'Start List Kids'!C:F,3,FALSE)</f>
        <v>0</v>
      </c>
      <c r="E51" s="114">
        <f>VLOOKUP(B:B,'Start List Kids'!C:F,4,FALSE)</f>
        <v>0</v>
      </c>
      <c r="F51" s="149" t="e">
        <f>VLOOKUP(C:C,'Upper-Lower Body'!C:N,12,FALSE)</f>
        <v>#N/A</v>
      </c>
      <c r="G51" s="150" t="e">
        <f>VLOOKUP(C:C,'Upper-Lower Body'!C:O,13,FALSE)</f>
        <v>#N/A</v>
      </c>
      <c r="H51" s="150" t="e">
        <f>VLOOKUP(C:C,'Core Strength'!C:H,6,FALSE)</f>
        <v>#DIV/0!</v>
      </c>
      <c r="I51" s="150">
        <f>VLOOKUP(C:C,'Flex-Extension'!C:Q,15,FALSE)</f>
        <v>4</v>
      </c>
      <c r="J51" s="150">
        <f>VLOOKUP(C:C,'Flex-Extension'!C:R,16,FALSE)</f>
        <v>6</v>
      </c>
      <c r="K51" s="150">
        <f>VLOOKUP(C:C,'Flex-Extension'!C:S,17,FALSE)</f>
        <v>7.25</v>
      </c>
      <c r="L51" s="150" t="e">
        <f>VLOOKUP(C:C,'Stand Leg Ext'!C:G,5,FALSE)</f>
        <v>#DIV/0!</v>
      </c>
      <c r="M51" s="150" t="e">
        <f>VLOOKUP(C:C,'Basic Acro'!C:G,5,FALSE)</f>
        <v>#DIV/0!</v>
      </c>
      <c r="N51" s="151" t="e">
        <f t="shared" si="4"/>
        <v>#N/A</v>
      </c>
      <c r="O51" s="149">
        <f>VLOOKUP(C:C,'Propulsion combination'!C:AS,43,FALSE)</f>
        <v>0</v>
      </c>
      <c r="P51" s="150">
        <f>VLOOKUP(C:C,'Bodyboost Baracuda'!C:AT,44,FALSE)</f>
        <v>0</v>
      </c>
      <c r="Q51" s="150">
        <f>VLOOKUP(C:C,Height!C:AH,32,FALSE)</f>
        <v>0</v>
      </c>
      <c r="R51" s="152">
        <f>VLOOKUP(C:C,'Routine Set'!C:BD,54,FALSE)</f>
        <v>0</v>
      </c>
      <c r="S51" s="150">
        <f>VLOOKUP(C:C,'Flexibility in water'!C:U,19,FALSE)</f>
        <v>0</v>
      </c>
      <c r="T51" s="151">
        <f t="shared" si="5"/>
        <v>0</v>
      </c>
      <c r="U51" s="91">
        <f>VLOOKUP(C:C,Figures!C:H,6,FALSE)</f>
        <v>0</v>
      </c>
      <c r="V51" s="541" t="e">
        <f t="shared" si="6"/>
        <v>#N/A</v>
      </c>
      <c r="W51" s="149">
        <f>IFERROR(VLOOKUP(E:E,'Grids Kids'!Z:AA,2,FALSE),1)</f>
        <v>1</v>
      </c>
      <c r="X51" s="151" t="e">
        <f>V51*IFERROR(VLOOKUP(E:E,'Grids Kids'!Z:AA,2,FALSE),1)</f>
        <v>#N/A</v>
      </c>
      <c r="Y51" s="538" t="e">
        <f t="shared" si="3"/>
        <v>#N/A</v>
      </c>
      <c r="Z51" s="147"/>
    </row>
    <row r="52" spans="1:26" hidden="1" x14ac:dyDescent="0.35">
      <c r="A52" s="148"/>
      <c r="B52" s="50">
        <v>48</v>
      </c>
      <c r="C52" s="95">
        <f>VLOOKUP(B:B,'Start List Kids'!C:F,2,FALSE)</f>
        <v>0</v>
      </c>
      <c r="D52" s="465">
        <f>VLOOKUP(B:B,'Start List Kids'!C:F,3,FALSE)</f>
        <v>0</v>
      </c>
      <c r="E52" s="114">
        <f>VLOOKUP(B:B,'Start List Kids'!C:F,4,FALSE)</f>
        <v>0</v>
      </c>
      <c r="F52" s="149" t="e">
        <f>VLOOKUP(C:C,'Upper-Lower Body'!C:N,12,FALSE)</f>
        <v>#N/A</v>
      </c>
      <c r="G52" s="150" t="e">
        <f>VLOOKUP(C:C,'Upper-Lower Body'!C:O,13,FALSE)</f>
        <v>#N/A</v>
      </c>
      <c r="H52" s="150" t="e">
        <f>VLOOKUP(C:C,'Core Strength'!C:H,6,FALSE)</f>
        <v>#DIV/0!</v>
      </c>
      <c r="I52" s="150">
        <f>VLOOKUP(C:C,'Flex-Extension'!C:Q,15,FALSE)</f>
        <v>4</v>
      </c>
      <c r="J52" s="150">
        <f>VLOOKUP(C:C,'Flex-Extension'!C:R,16,FALSE)</f>
        <v>6</v>
      </c>
      <c r="K52" s="150">
        <f>VLOOKUP(C:C,'Flex-Extension'!C:S,17,FALSE)</f>
        <v>7.25</v>
      </c>
      <c r="L52" s="150" t="e">
        <f>VLOOKUP(C:C,'Stand Leg Ext'!C:G,5,FALSE)</f>
        <v>#DIV/0!</v>
      </c>
      <c r="M52" s="150" t="e">
        <f>VLOOKUP(C:C,'Basic Acro'!C:G,5,FALSE)</f>
        <v>#DIV/0!</v>
      </c>
      <c r="N52" s="151" t="e">
        <f t="shared" si="4"/>
        <v>#N/A</v>
      </c>
      <c r="O52" s="149">
        <f>VLOOKUP(C:C,'Propulsion combination'!C:AS,43,FALSE)</f>
        <v>0</v>
      </c>
      <c r="P52" s="150">
        <f>VLOOKUP(C:C,'Bodyboost Baracuda'!C:AT,44,FALSE)</f>
        <v>0</v>
      </c>
      <c r="Q52" s="150">
        <f>VLOOKUP(C:C,Height!C:AH,32,FALSE)</f>
        <v>0</v>
      </c>
      <c r="R52" s="152">
        <f>VLOOKUP(C:C,'Routine Set'!C:BD,54,FALSE)</f>
        <v>0</v>
      </c>
      <c r="S52" s="150">
        <f>VLOOKUP(C:C,'Flexibility in water'!C:U,19,FALSE)</f>
        <v>0</v>
      </c>
      <c r="T52" s="151">
        <f t="shared" si="5"/>
        <v>0</v>
      </c>
      <c r="U52" s="91">
        <f>VLOOKUP(C:C,Figures!C:H,6,FALSE)</f>
        <v>0</v>
      </c>
      <c r="V52" s="541" t="e">
        <f t="shared" si="6"/>
        <v>#N/A</v>
      </c>
      <c r="W52" s="149">
        <f>IFERROR(VLOOKUP(E:E,'Grids Kids'!Z:AA,2,FALSE),1)</f>
        <v>1</v>
      </c>
      <c r="X52" s="151" t="e">
        <f>V52*IFERROR(VLOOKUP(E:E,'Grids Kids'!Z:AA,2,FALSE),1)</f>
        <v>#N/A</v>
      </c>
      <c r="Y52" s="538" t="e">
        <f t="shared" si="3"/>
        <v>#N/A</v>
      </c>
      <c r="Z52" s="147"/>
    </row>
    <row r="53" spans="1:26" hidden="1" x14ac:dyDescent="0.35">
      <c r="A53" s="148"/>
      <c r="B53" s="50">
        <v>49</v>
      </c>
      <c r="C53" s="95">
        <f>VLOOKUP(B:B,'Start List Kids'!C:F,2,FALSE)</f>
        <v>0</v>
      </c>
      <c r="D53" s="465">
        <f>VLOOKUP(B:B,'Start List Kids'!C:F,3,FALSE)</f>
        <v>0</v>
      </c>
      <c r="E53" s="114">
        <f>VLOOKUP(B:B,'Start List Kids'!C:F,4,FALSE)</f>
        <v>0</v>
      </c>
      <c r="F53" s="149" t="e">
        <f>VLOOKUP(C:C,'Upper-Lower Body'!C:N,12,FALSE)</f>
        <v>#N/A</v>
      </c>
      <c r="G53" s="150" t="e">
        <f>VLOOKUP(C:C,'Upper-Lower Body'!C:O,13,FALSE)</f>
        <v>#N/A</v>
      </c>
      <c r="H53" s="150" t="e">
        <f>VLOOKUP(C:C,'Core Strength'!C:H,6,FALSE)</f>
        <v>#DIV/0!</v>
      </c>
      <c r="I53" s="150">
        <f>VLOOKUP(C:C,'Flex-Extension'!C:Q,15,FALSE)</f>
        <v>4</v>
      </c>
      <c r="J53" s="150">
        <f>VLOOKUP(C:C,'Flex-Extension'!C:R,16,FALSE)</f>
        <v>6</v>
      </c>
      <c r="K53" s="150">
        <f>VLOOKUP(C:C,'Flex-Extension'!C:S,17,FALSE)</f>
        <v>7.25</v>
      </c>
      <c r="L53" s="150" t="e">
        <f>VLOOKUP(C:C,'Stand Leg Ext'!C:G,5,FALSE)</f>
        <v>#DIV/0!</v>
      </c>
      <c r="M53" s="150" t="e">
        <f>VLOOKUP(C:C,'Basic Acro'!C:G,5,FALSE)</f>
        <v>#DIV/0!</v>
      </c>
      <c r="N53" s="151" t="e">
        <f t="shared" si="4"/>
        <v>#N/A</v>
      </c>
      <c r="O53" s="149">
        <f>VLOOKUP(C:C,'Propulsion combination'!C:AS,43,FALSE)</f>
        <v>0</v>
      </c>
      <c r="P53" s="150">
        <f>VLOOKUP(C:C,'Bodyboost Baracuda'!C:AT,44,FALSE)</f>
        <v>0</v>
      </c>
      <c r="Q53" s="150">
        <f>VLOOKUP(C:C,Height!C:AH,32,FALSE)</f>
        <v>0</v>
      </c>
      <c r="R53" s="152">
        <f>VLOOKUP(C:C,'Routine Set'!C:BD,54,FALSE)</f>
        <v>0</v>
      </c>
      <c r="S53" s="150">
        <f>VLOOKUP(C:C,'Flexibility in water'!C:U,19,FALSE)</f>
        <v>0</v>
      </c>
      <c r="T53" s="151">
        <f t="shared" si="5"/>
        <v>0</v>
      </c>
      <c r="U53" s="91">
        <f>VLOOKUP(C:C,Figures!C:H,6,FALSE)</f>
        <v>0</v>
      </c>
      <c r="V53" s="541" t="e">
        <f t="shared" si="6"/>
        <v>#N/A</v>
      </c>
      <c r="W53" s="149">
        <f>IFERROR(VLOOKUP(E:E,'Grids Kids'!Z:AA,2,FALSE),1)</f>
        <v>1</v>
      </c>
      <c r="X53" s="151" t="e">
        <f>V53*IFERROR(VLOOKUP(E:E,'Grids Kids'!Z:AA,2,FALSE),1)</f>
        <v>#N/A</v>
      </c>
      <c r="Y53" s="538" t="e">
        <f t="shared" si="3"/>
        <v>#N/A</v>
      </c>
      <c r="Z53" s="147"/>
    </row>
    <row r="54" spans="1:26" hidden="1" x14ac:dyDescent="0.35">
      <c r="A54" s="148"/>
      <c r="B54" s="50">
        <v>50</v>
      </c>
      <c r="C54" s="95">
        <f>VLOOKUP(B:B,'Start List Kids'!C:F,2,FALSE)</f>
        <v>0</v>
      </c>
      <c r="D54" s="465">
        <f>VLOOKUP(B:B,'Start List Kids'!C:F,3,FALSE)</f>
        <v>0</v>
      </c>
      <c r="E54" s="114">
        <f>VLOOKUP(B:B,'Start List Kids'!C:F,4,FALSE)</f>
        <v>0</v>
      </c>
      <c r="F54" s="149" t="e">
        <f>VLOOKUP(C:C,'Upper-Lower Body'!C:N,12,FALSE)</f>
        <v>#N/A</v>
      </c>
      <c r="G54" s="150" t="e">
        <f>VLOOKUP(C:C,'Upper-Lower Body'!C:O,13,FALSE)</f>
        <v>#N/A</v>
      </c>
      <c r="H54" s="150" t="e">
        <f>VLOOKUP(C:C,'Core Strength'!C:H,6,FALSE)</f>
        <v>#DIV/0!</v>
      </c>
      <c r="I54" s="150">
        <f>VLOOKUP(C:C,'Flex-Extension'!C:Q,15,FALSE)</f>
        <v>4</v>
      </c>
      <c r="J54" s="150">
        <f>VLOOKUP(C:C,'Flex-Extension'!C:R,16,FALSE)</f>
        <v>6</v>
      </c>
      <c r="K54" s="150">
        <f>VLOOKUP(C:C,'Flex-Extension'!C:S,17,FALSE)</f>
        <v>7.25</v>
      </c>
      <c r="L54" s="150" t="e">
        <f>VLOOKUP(C:C,'Stand Leg Ext'!C:G,5,FALSE)</f>
        <v>#DIV/0!</v>
      </c>
      <c r="M54" s="150" t="e">
        <f>VLOOKUP(C:C,'Basic Acro'!C:G,5,FALSE)</f>
        <v>#DIV/0!</v>
      </c>
      <c r="N54" s="151" t="e">
        <f t="shared" si="4"/>
        <v>#N/A</v>
      </c>
      <c r="O54" s="149">
        <f>VLOOKUP(C:C,'Propulsion combination'!C:AS,43,FALSE)</f>
        <v>0</v>
      </c>
      <c r="P54" s="150">
        <f>VLOOKUP(C:C,'Bodyboost Baracuda'!C:AT,44,FALSE)</f>
        <v>0</v>
      </c>
      <c r="Q54" s="150">
        <f>VLOOKUP(C:C,Height!C:AH,32,FALSE)</f>
        <v>0</v>
      </c>
      <c r="R54" s="152">
        <f>VLOOKUP(C:C,'Routine Set'!C:BD,54,FALSE)</f>
        <v>0</v>
      </c>
      <c r="S54" s="150">
        <f>VLOOKUP(C:C,'Flexibility in water'!C:U,19,FALSE)</f>
        <v>0</v>
      </c>
      <c r="T54" s="151">
        <f t="shared" si="5"/>
        <v>0</v>
      </c>
      <c r="U54" s="91">
        <f>VLOOKUP(C:C,Figures!C:H,6,FALSE)</f>
        <v>0</v>
      </c>
      <c r="V54" s="541" t="e">
        <f t="shared" si="6"/>
        <v>#N/A</v>
      </c>
      <c r="W54" s="149">
        <f>IFERROR(VLOOKUP(E:E,'Grids Kids'!Z:AA,2,FALSE),1)</f>
        <v>1</v>
      </c>
      <c r="X54" s="151" t="e">
        <f>V54*IFERROR(VLOOKUP(E:E,'Grids Kids'!Z:AA,2,FALSE),1)</f>
        <v>#N/A</v>
      </c>
      <c r="Y54" s="538" t="e">
        <f t="shared" si="3"/>
        <v>#N/A</v>
      </c>
      <c r="Z54" s="147"/>
    </row>
    <row r="55" spans="1:26" hidden="1" x14ac:dyDescent="0.35">
      <c r="A55" s="148"/>
      <c r="B55" s="50">
        <v>51</v>
      </c>
      <c r="C55" s="95">
        <f>VLOOKUP(B:B,'Start List Kids'!C:F,2,FALSE)</f>
        <v>0</v>
      </c>
      <c r="D55" s="465">
        <f>VLOOKUP(B:B,'Start List Kids'!C:F,3,FALSE)</f>
        <v>0</v>
      </c>
      <c r="E55" s="114">
        <f>VLOOKUP(B:B,'Start List Kids'!C:F,4,FALSE)</f>
        <v>0</v>
      </c>
      <c r="F55" s="149" t="e">
        <f>VLOOKUP(C:C,'Upper-Lower Body'!C:N,12,FALSE)</f>
        <v>#N/A</v>
      </c>
      <c r="G55" s="150" t="e">
        <f>VLOOKUP(C:C,'Upper-Lower Body'!C:O,13,FALSE)</f>
        <v>#N/A</v>
      </c>
      <c r="H55" s="150" t="e">
        <f>VLOOKUP(C:C,'Core Strength'!C:H,6,FALSE)</f>
        <v>#DIV/0!</v>
      </c>
      <c r="I55" s="150">
        <f>VLOOKUP(C:C,'Flex-Extension'!C:Q,15,FALSE)</f>
        <v>4</v>
      </c>
      <c r="J55" s="150">
        <f>VLOOKUP(C:C,'Flex-Extension'!C:R,16,FALSE)</f>
        <v>6</v>
      </c>
      <c r="K55" s="150">
        <f>VLOOKUP(C:C,'Flex-Extension'!C:S,17,FALSE)</f>
        <v>7.25</v>
      </c>
      <c r="L55" s="150" t="e">
        <f>VLOOKUP(C:C,'Stand Leg Ext'!C:G,5,FALSE)</f>
        <v>#DIV/0!</v>
      </c>
      <c r="M55" s="150" t="e">
        <f>VLOOKUP(C:C,'Basic Acro'!C:G,5,FALSE)</f>
        <v>#DIV/0!</v>
      </c>
      <c r="N55" s="151" t="e">
        <f t="shared" si="4"/>
        <v>#N/A</v>
      </c>
      <c r="O55" s="149">
        <f>VLOOKUP(C:C,'Propulsion combination'!C:AS,43,FALSE)</f>
        <v>0</v>
      </c>
      <c r="P55" s="150">
        <f>VLOOKUP(C:C,'Bodyboost Baracuda'!C:AT,44,FALSE)</f>
        <v>0</v>
      </c>
      <c r="Q55" s="150">
        <f>VLOOKUP(C:C,Height!C:AH,32,FALSE)</f>
        <v>0</v>
      </c>
      <c r="R55" s="152">
        <f>VLOOKUP(C:C,'Routine Set'!C:BD,54,FALSE)</f>
        <v>0</v>
      </c>
      <c r="S55" s="150">
        <f>VLOOKUP(C:C,'Flexibility in water'!C:U,19,FALSE)</f>
        <v>0</v>
      </c>
      <c r="T55" s="151">
        <f t="shared" si="5"/>
        <v>0</v>
      </c>
      <c r="U55" s="91">
        <f>VLOOKUP(C:C,Figures!C:H,6,FALSE)</f>
        <v>0</v>
      </c>
      <c r="V55" s="541" t="e">
        <f t="shared" si="6"/>
        <v>#N/A</v>
      </c>
      <c r="W55" s="149">
        <f>IFERROR(VLOOKUP(E:E,'Grids Kids'!Z:AA,2,FALSE),1)</f>
        <v>1</v>
      </c>
      <c r="X55" s="151" t="e">
        <f>V55*IFERROR(VLOOKUP(E:E,'Grids Kids'!Z:AA,2,FALSE),1)</f>
        <v>#N/A</v>
      </c>
      <c r="Y55" s="538" t="e">
        <f t="shared" si="3"/>
        <v>#N/A</v>
      </c>
      <c r="Z55" s="147"/>
    </row>
    <row r="56" spans="1:26" hidden="1" x14ac:dyDescent="0.35">
      <c r="A56" s="148"/>
      <c r="B56" s="50">
        <v>52</v>
      </c>
      <c r="C56" s="95">
        <f>VLOOKUP(B:B,'Start List Kids'!C:F,2,FALSE)</f>
        <v>0</v>
      </c>
      <c r="D56" s="465">
        <f>VLOOKUP(B:B,'Start List Kids'!C:F,3,FALSE)</f>
        <v>0</v>
      </c>
      <c r="E56" s="114">
        <f>VLOOKUP(B:B,'Start List Kids'!C:F,4,FALSE)</f>
        <v>0</v>
      </c>
      <c r="F56" s="149" t="e">
        <f>VLOOKUP(C:C,'Upper-Lower Body'!C:N,12,FALSE)</f>
        <v>#N/A</v>
      </c>
      <c r="G56" s="150" t="e">
        <f>VLOOKUP(C:C,'Upper-Lower Body'!C:O,13,FALSE)</f>
        <v>#N/A</v>
      </c>
      <c r="H56" s="150" t="e">
        <f>VLOOKUP(C:C,'Core Strength'!C:H,6,FALSE)</f>
        <v>#DIV/0!</v>
      </c>
      <c r="I56" s="150">
        <f>VLOOKUP(C:C,'Flex-Extension'!C:Q,15,FALSE)</f>
        <v>4</v>
      </c>
      <c r="J56" s="150">
        <f>VLOOKUP(C:C,'Flex-Extension'!C:R,16,FALSE)</f>
        <v>6</v>
      </c>
      <c r="K56" s="150">
        <f>VLOOKUP(C:C,'Flex-Extension'!C:S,17,FALSE)</f>
        <v>7.25</v>
      </c>
      <c r="L56" s="150" t="e">
        <f>VLOOKUP(C:C,'Stand Leg Ext'!C:G,5,FALSE)</f>
        <v>#DIV/0!</v>
      </c>
      <c r="M56" s="150" t="e">
        <f>VLOOKUP(C:C,'Basic Acro'!C:G,5,FALSE)</f>
        <v>#DIV/0!</v>
      </c>
      <c r="N56" s="151" t="e">
        <f t="shared" si="4"/>
        <v>#N/A</v>
      </c>
      <c r="O56" s="149">
        <f>VLOOKUP(C:C,'Propulsion combination'!C:AS,43,FALSE)</f>
        <v>0</v>
      </c>
      <c r="P56" s="150">
        <f>VLOOKUP(C:C,'Bodyboost Baracuda'!C:AT,44,FALSE)</f>
        <v>0</v>
      </c>
      <c r="Q56" s="150">
        <f>VLOOKUP(C:C,Height!C:AH,32,FALSE)</f>
        <v>0</v>
      </c>
      <c r="R56" s="152">
        <f>VLOOKUP(C:C,'Routine Set'!C:BD,54,FALSE)</f>
        <v>0</v>
      </c>
      <c r="S56" s="150">
        <f>VLOOKUP(C:C,'Flexibility in water'!C:U,19,FALSE)</f>
        <v>0</v>
      </c>
      <c r="T56" s="151">
        <f t="shared" si="5"/>
        <v>0</v>
      </c>
      <c r="U56" s="91">
        <f>VLOOKUP(C:C,Figures!C:H,6,FALSE)</f>
        <v>0</v>
      </c>
      <c r="V56" s="541" t="e">
        <f t="shared" si="6"/>
        <v>#N/A</v>
      </c>
      <c r="W56" s="149">
        <f>IFERROR(VLOOKUP(E:E,'Grids Kids'!Z:AA,2,FALSE),1)</f>
        <v>1</v>
      </c>
      <c r="X56" s="151" t="e">
        <f>V56*IFERROR(VLOOKUP(E:E,'Grids Kids'!Z:AA,2,FALSE),1)</f>
        <v>#N/A</v>
      </c>
      <c r="Y56" s="538" t="e">
        <f t="shared" si="3"/>
        <v>#N/A</v>
      </c>
      <c r="Z56" s="147"/>
    </row>
    <row r="57" spans="1:26" hidden="1" x14ac:dyDescent="0.35">
      <c r="A57" s="148"/>
      <c r="B57" s="50">
        <v>53</v>
      </c>
      <c r="C57" s="95">
        <f>VLOOKUP(B:B,'Start List Kids'!C:F,2,FALSE)</f>
        <v>0</v>
      </c>
      <c r="D57" s="465">
        <f>VLOOKUP(B:B,'Start List Kids'!C:F,3,FALSE)</f>
        <v>0</v>
      </c>
      <c r="E57" s="114">
        <f>VLOOKUP(B:B,'Start List Kids'!C:F,4,FALSE)</f>
        <v>0</v>
      </c>
      <c r="F57" s="149" t="e">
        <f>VLOOKUP(C:C,'Upper-Lower Body'!C:N,12,FALSE)</f>
        <v>#N/A</v>
      </c>
      <c r="G57" s="150" t="e">
        <f>VLOOKUP(C:C,'Upper-Lower Body'!C:O,13,FALSE)</f>
        <v>#N/A</v>
      </c>
      <c r="H57" s="150" t="e">
        <f>VLOOKUP(C:C,'Core Strength'!C:H,6,FALSE)</f>
        <v>#DIV/0!</v>
      </c>
      <c r="I57" s="150">
        <f>VLOOKUP(C:C,'Flex-Extension'!C:Q,15,FALSE)</f>
        <v>4</v>
      </c>
      <c r="J57" s="150">
        <f>VLOOKUP(C:C,'Flex-Extension'!C:R,16,FALSE)</f>
        <v>6</v>
      </c>
      <c r="K57" s="150">
        <f>VLOOKUP(C:C,'Flex-Extension'!C:S,17,FALSE)</f>
        <v>7.25</v>
      </c>
      <c r="L57" s="150" t="e">
        <f>VLOOKUP(C:C,'Stand Leg Ext'!C:G,5,FALSE)</f>
        <v>#DIV/0!</v>
      </c>
      <c r="M57" s="150" t="e">
        <f>VLOOKUP(C:C,'Basic Acro'!C:G,5,FALSE)</f>
        <v>#DIV/0!</v>
      </c>
      <c r="N57" s="151" t="e">
        <f t="shared" si="4"/>
        <v>#N/A</v>
      </c>
      <c r="O57" s="149">
        <f>VLOOKUP(C:C,'Propulsion combination'!C:AS,43,FALSE)</f>
        <v>0</v>
      </c>
      <c r="P57" s="150">
        <f>VLOOKUP(C:C,'Bodyboost Baracuda'!C:AT,44,FALSE)</f>
        <v>0</v>
      </c>
      <c r="Q57" s="150">
        <f>VLOOKUP(C:C,Height!C:AH,32,FALSE)</f>
        <v>0</v>
      </c>
      <c r="R57" s="152">
        <f>VLOOKUP(C:C,'Routine Set'!C:BD,54,FALSE)</f>
        <v>0</v>
      </c>
      <c r="S57" s="150">
        <f>VLOOKUP(C:C,'Flexibility in water'!C:U,19,FALSE)</f>
        <v>0</v>
      </c>
      <c r="T57" s="151">
        <f t="shared" si="5"/>
        <v>0</v>
      </c>
      <c r="U57" s="91">
        <f>VLOOKUP(C:C,Figures!C:H,6,FALSE)</f>
        <v>0</v>
      </c>
      <c r="V57" s="541" t="e">
        <f t="shared" si="6"/>
        <v>#N/A</v>
      </c>
      <c r="W57" s="149">
        <f>IFERROR(VLOOKUP(E:E,'Grids Kids'!Z:AA,2,FALSE),1)</f>
        <v>1</v>
      </c>
      <c r="X57" s="151" t="e">
        <f>V57*IFERROR(VLOOKUP(E:E,'Grids Kids'!Z:AA,2,FALSE),1)</f>
        <v>#N/A</v>
      </c>
      <c r="Y57" s="538" t="e">
        <f t="shared" si="3"/>
        <v>#N/A</v>
      </c>
      <c r="Z57" s="147"/>
    </row>
    <row r="58" spans="1:26" hidden="1" x14ac:dyDescent="0.35">
      <c r="A58" s="148"/>
      <c r="B58" s="50">
        <v>54</v>
      </c>
      <c r="C58" s="95">
        <f>VLOOKUP(B:B,'Start List Kids'!C:F,2,FALSE)</f>
        <v>0</v>
      </c>
      <c r="D58" s="465">
        <f>VLOOKUP(B:B,'Start List Kids'!C:F,3,FALSE)</f>
        <v>0</v>
      </c>
      <c r="E58" s="114">
        <f>VLOOKUP(B:B,'Start List Kids'!C:F,4,FALSE)</f>
        <v>0</v>
      </c>
      <c r="F58" s="149" t="e">
        <f>VLOOKUP(C:C,'Upper-Lower Body'!C:N,12,FALSE)</f>
        <v>#N/A</v>
      </c>
      <c r="G58" s="150" t="e">
        <f>VLOOKUP(C:C,'Upper-Lower Body'!C:O,13,FALSE)</f>
        <v>#N/A</v>
      </c>
      <c r="H58" s="150" t="e">
        <f>VLOOKUP(C:C,'Core Strength'!C:H,6,FALSE)</f>
        <v>#DIV/0!</v>
      </c>
      <c r="I58" s="150">
        <f>VLOOKUP(C:C,'Flex-Extension'!C:Q,15,FALSE)</f>
        <v>4</v>
      </c>
      <c r="J58" s="150">
        <f>VLOOKUP(C:C,'Flex-Extension'!C:R,16,FALSE)</f>
        <v>6</v>
      </c>
      <c r="K58" s="150">
        <f>VLOOKUP(C:C,'Flex-Extension'!C:S,17,FALSE)</f>
        <v>7.25</v>
      </c>
      <c r="L58" s="150" t="e">
        <f>VLOOKUP(C:C,'Stand Leg Ext'!C:G,5,FALSE)</f>
        <v>#DIV/0!</v>
      </c>
      <c r="M58" s="150" t="e">
        <f>VLOOKUP(C:C,'Basic Acro'!C:G,5,FALSE)</f>
        <v>#DIV/0!</v>
      </c>
      <c r="N58" s="151" t="e">
        <f t="shared" si="4"/>
        <v>#N/A</v>
      </c>
      <c r="O58" s="149">
        <f>VLOOKUP(C:C,'Propulsion combination'!C:AS,43,FALSE)</f>
        <v>0</v>
      </c>
      <c r="P58" s="150">
        <f>VLOOKUP(C:C,'Bodyboost Baracuda'!C:AT,44,FALSE)</f>
        <v>0</v>
      </c>
      <c r="Q58" s="150">
        <f>VLOOKUP(C:C,Height!C:AH,32,FALSE)</f>
        <v>0</v>
      </c>
      <c r="R58" s="152">
        <f>VLOOKUP(C:C,'Routine Set'!C:BD,54,FALSE)</f>
        <v>0</v>
      </c>
      <c r="S58" s="150">
        <f>VLOOKUP(C:C,'Flexibility in water'!C:U,19,FALSE)</f>
        <v>0</v>
      </c>
      <c r="T58" s="151">
        <f t="shared" si="5"/>
        <v>0</v>
      </c>
      <c r="U58" s="91">
        <f>VLOOKUP(C:C,Figures!C:H,6,FALSE)</f>
        <v>0</v>
      </c>
      <c r="V58" s="541" t="e">
        <f t="shared" si="6"/>
        <v>#N/A</v>
      </c>
      <c r="W58" s="149">
        <f>IFERROR(VLOOKUP(E:E,'Grids Kids'!Z:AA,2,FALSE),1)</f>
        <v>1</v>
      </c>
      <c r="X58" s="151" t="e">
        <f>V58*IFERROR(VLOOKUP(E:E,'Grids Kids'!Z:AA,2,FALSE),1)</f>
        <v>#N/A</v>
      </c>
      <c r="Y58" s="538" t="e">
        <f t="shared" si="3"/>
        <v>#N/A</v>
      </c>
      <c r="Z58" s="147"/>
    </row>
    <row r="59" spans="1:26" hidden="1" x14ac:dyDescent="0.35">
      <c r="A59" s="148"/>
      <c r="B59" s="50">
        <v>55</v>
      </c>
      <c r="C59" s="95">
        <f>VLOOKUP(B:B,'Start List Kids'!C:F,2,FALSE)</f>
        <v>0</v>
      </c>
      <c r="D59" s="465">
        <f>VLOOKUP(B:B,'Start List Kids'!C:F,3,FALSE)</f>
        <v>0</v>
      </c>
      <c r="E59" s="114">
        <f>VLOOKUP(B:B,'Start List Kids'!C:F,4,FALSE)</f>
        <v>0</v>
      </c>
      <c r="F59" s="149" t="e">
        <f>VLOOKUP(C:C,'Upper-Lower Body'!C:N,12,FALSE)</f>
        <v>#N/A</v>
      </c>
      <c r="G59" s="150" t="e">
        <f>VLOOKUP(C:C,'Upper-Lower Body'!C:O,13,FALSE)</f>
        <v>#N/A</v>
      </c>
      <c r="H59" s="150" t="e">
        <f>VLOOKUP(C:C,'Core Strength'!C:H,6,FALSE)</f>
        <v>#DIV/0!</v>
      </c>
      <c r="I59" s="150">
        <f>VLOOKUP(C:C,'Flex-Extension'!C:Q,15,FALSE)</f>
        <v>4</v>
      </c>
      <c r="J59" s="150">
        <f>VLOOKUP(C:C,'Flex-Extension'!C:R,16,FALSE)</f>
        <v>6</v>
      </c>
      <c r="K59" s="150">
        <f>VLOOKUP(C:C,'Flex-Extension'!C:S,17,FALSE)</f>
        <v>7.25</v>
      </c>
      <c r="L59" s="150" t="e">
        <f>VLOOKUP(C:C,'Stand Leg Ext'!C:G,5,FALSE)</f>
        <v>#DIV/0!</v>
      </c>
      <c r="M59" s="150" t="e">
        <f>VLOOKUP(C:C,'Basic Acro'!C:G,5,FALSE)</f>
        <v>#DIV/0!</v>
      </c>
      <c r="N59" s="151" t="e">
        <f t="shared" si="4"/>
        <v>#N/A</v>
      </c>
      <c r="O59" s="149">
        <f>VLOOKUP(C:C,'Propulsion combination'!C:AS,43,FALSE)</f>
        <v>0</v>
      </c>
      <c r="P59" s="150">
        <f>VLOOKUP(C:C,'Bodyboost Baracuda'!C:AT,44,FALSE)</f>
        <v>0</v>
      </c>
      <c r="Q59" s="150">
        <f>VLOOKUP(C:C,Height!C:AH,32,FALSE)</f>
        <v>0</v>
      </c>
      <c r="R59" s="152">
        <f>VLOOKUP(C:C,'Routine Set'!C:BD,54,FALSE)</f>
        <v>0</v>
      </c>
      <c r="S59" s="150">
        <f>VLOOKUP(C:C,'Flexibility in water'!C:U,19,FALSE)</f>
        <v>0</v>
      </c>
      <c r="T59" s="151">
        <f t="shared" si="5"/>
        <v>0</v>
      </c>
      <c r="U59" s="91">
        <f>VLOOKUP(C:C,Figures!C:H,6,FALSE)</f>
        <v>0</v>
      </c>
      <c r="V59" s="541" t="e">
        <f t="shared" si="6"/>
        <v>#N/A</v>
      </c>
      <c r="W59" s="149">
        <f>IFERROR(VLOOKUP(E:E,'Grids Kids'!Z:AA,2,FALSE),1)</f>
        <v>1</v>
      </c>
      <c r="X59" s="151" t="e">
        <f>V59*IFERROR(VLOOKUP(E:E,'Grids Kids'!Z:AA,2,FALSE),1)</f>
        <v>#N/A</v>
      </c>
      <c r="Y59" s="538" t="e">
        <f t="shared" si="3"/>
        <v>#N/A</v>
      </c>
      <c r="Z59" s="147"/>
    </row>
    <row r="60" spans="1:26" hidden="1" x14ac:dyDescent="0.35">
      <c r="A60" s="148"/>
      <c r="B60" s="50">
        <v>56</v>
      </c>
      <c r="C60" s="95">
        <f>VLOOKUP(B:B,'Start List Kids'!C:F,2,FALSE)</f>
        <v>0</v>
      </c>
      <c r="D60" s="465">
        <f>VLOOKUP(B:B,'Start List Kids'!C:F,3,FALSE)</f>
        <v>0</v>
      </c>
      <c r="E60" s="114">
        <f>VLOOKUP(B:B,'Start List Kids'!C:F,4,FALSE)</f>
        <v>0</v>
      </c>
      <c r="F60" s="149" t="e">
        <f>VLOOKUP(C:C,'Upper-Lower Body'!C:N,12,FALSE)</f>
        <v>#N/A</v>
      </c>
      <c r="G60" s="150" t="e">
        <f>VLOOKUP(C:C,'Upper-Lower Body'!C:O,13,FALSE)</f>
        <v>#N/A</v>
      </c>
      <c r="H60" s="150" t="e">
        <f>VLOOKUP(C:C,'Core Strength'!C:H,6,FALSE)</f>
        <v>#DIV/0!</v>
      </c>
      <c r="I60" s="150">
        <f>VLOOKUP(C:C,'Flex-Extension'!C:Q,15,FALSE)</f>
        <v>4</v>
      </c>
      <c r="J60" s="150">
        <f>VLOOKUP(C:C,'Flex-Extension'!C:R,16,FALSE)</f>
        <v>6</v>
      </c>
      <c r="K60" s="150">
        <f>VLOOKUP(C:C,'Flex-Extension'!C:S,17,FALSE)</f>
        <v>7.25</v>
      </c>
      <c r="L60" s="150" t="e">
        <f>VLOOKUP(C:C,'Stand Leg Ext'!C:G,5,FALSE)</f>
        <v>#DIV/0!</v>
      </c>
      <c r="M60" s="150" t="e">
        <f>VLOOKUP(C:C,'Basic Acro'!C:G,5,FALSE)</f>
        <v>#DIV/0!</v>
      </c>
      <c r="N60" s="151" t="e">
        <f t="shared" si="4"/>
        <v>#N/A</v>
      </c>
      <c r="O60" s="149">
        <f>VLOOKUP(C:C,'Propulsion combination'!C:AS,43,FALSE)</f>
        <v>0</v>
      </c>
      <c r="P60" s="150">
        <f>VLOOKUP(C:C,'Bodyboost Baracuda'!C:AT,44,FALSE)</f>
        <v>0</v>
      </c>
      <c r="Q60" s="150">
        <f>VLOOKUP(C:C,Height!C:AH,32,FALSE)</f>
        <v>0</v>
      </c>
      <c r="R60" s="152">
        <f>VLOOKUP(C:C,'Routine Set'!C:BD,54,FALSE)</f>
        <v>0</v>
      </c>
      <c r="S60" s="150">
        <f>VLOOKUP(C:C,'Flexibility in water'!C:U,19,FALSE)</f>
        <v>0</v>
      </c>
      <c r="T60" s="151">
        <f t="shared" si="5"/>
        <v>0</v>
      </c>
      <c r="U60" s="91">
        <f>VLOOKUP(C:C,Figures!C:H,6,FALSE)</f>
        <v>0</v>
      </c>
      <c r="V60" s="541" t="e">
        <f t="shared" si="6"/>
        <v>#N/A</v>
      </c>
      <c r="W60" s="149">
        <f>IFERROR(VLOOKUP(E:E,'Grids Kids'!Z:AA,2,FALSE),1)</f>
        <v>1</v>
      </c>
      <c r="X60" s="151" t="e">
        <f>V60*IFERROR(VLOOKUP(E:E,'Grids Kids'!Z:AA,2,FALSE),1)</f>
        <v>#N/A</v>
      </c>
      <c r="Y60" s="538" t="e">
        <f t="shared" si="3"/>
        <v>#N/A</v>
      </c>
      <c r="Z60" s="147"/>
    </row>
    <row r="61" spans="1:26" hidden="1" x14ac:dyDescent="0.35">
      <c r="A61" s="148"/>
      <c r="B61" s="50">
        <v>57</v>
      </c>
      <c r="C61" s="95">
        <f>VLOOKUP(B:B,'Start List Kids'!C:F,2,FALSE)</f>
        <v>0</v>
      </c>
      <c r="D61" s="465">
        <f>VLOOKUP(B:B,'Start List Kids'!C:F,3,FALSE)</f>
        <v>0</v>
      </c>
      <c r="E61" s="114">
        <f>VLOOKUP(B:B,'Start List Kids'!C:F,4,FALSE)</f>
        <v>0</v>
      </c>
      <c r="F61" s="149" t="e">
        <f>VLOOKUP(C:C,'Upper-Lower Body'!C:N,12,FALSE)</f>
        <v>#N/A</v>
      </c>
      <c r="G61" s="150" t="e">
        <f>VLOOKUP(C:C,'Upper-Lower Body'!C:O,13,FALSE)</f>
        <v>#N/A</v>
      </c>
      <c r="H61" s="150" t="e">
        <f>VLOOKUP(C:C,'Core Strength'!C:H,6,FALSE)</f>
        <v>#DIV/0!</v>
      </c>
      <c r="I61" s="150">
        <f>VLOOKUP(C:C,'Flex-Extension'!C:Q,15,FALSE)</f>
        <v>4</v>
      </c>
      <c r="J61" s="150">
        <f>VLOOKUP(C:C,'Flex-Extension'!C:R,16,FALSE)</f>
        <v>6</v>
      </c>
      <c r="K61" s="150">
        <f>VLOOKUP(C:C,'Flex-Extension'!C:S,17,FALSE)</f>
        <v>7.25</v>
      </c>
      <c r="L61" s="150" t="e">
        <f>VLOOKUP(C:C,'Stand Leg Ext'!C:G,5,FALSE)</f>
        <v>#DIV/0!</v>
      </c>
      <c r="M61" s="150" t="e">
        <f>VLOOKUP(C:C,'Basic Acro'!C:G,5,FALSE)</f>
        <v>#DIV/0!</v>
      </c>
      <c r="N61" s="151" t="e">
        <f t="shared" si="4"/>
        <v>#N/A</v>
      </c>
      <c r="O61" s="149">
        <f>VLOOKUP(C:C,'Propulsion combination'!C:AS,43,FALSE)</f>
        <v>0</v>
      </c>
      <c r="P61" s="150">
        <f>VLOOKUP(C:C,'Bodyboost Baracuda'!C:AT,44,FALSE)</f>
        <v>0</v>
      </c>
      <c r="Q61" s="150">
        <f>VLOOKUP(C:C,Height!C:AH,32,FALSE)</f>
        <v>0</v>
      </c>
      <c r="R61" s="152">
        <f>VLOOKUP(C:C,'Routine Set'!C:BD,54,FALSE)</f>
        <v>0</v>
      </c>
      <c r="S61" s="150">
        <f>VLOOKUP(C:C,'Flexibility in water'!C:U,19,FALSE)</f>
        <v>0</v>
      </c>
      <c r="T61" s="151">
        <f t="shared" si="5"/>
        <v>0</v>
      </c>
      <c r="U61" s="91">
        <f>VLOOKUP(C:C,Figures!C:H,6,FALSE)</f>
        <v>0</v>
      </c>
      <c r="V61" s="541" t="e">
        <f t="shared" si="6"/>
        <v>#N/A</v>
      </c>
      <c r="W61" s="149">
        <f>IFERROR(VLOOKUP(E:E,'Grids Kids'!Z:AA,2,FALSE),1)</f>
        <v>1</v>
      </c>
      <c r="X61" s="151" t="e">
        <f>V61*IFERROR(VLOOKUP(E:E,'Grids Kids'!Z:AA,2,FALSE),1)</f>
        <v>#N/A</v>
      </c>
      <c r="Y61" s="538" t="e">
        <f t="shared" si="3"/>
        <v>#N/A</v>
      </c>
      <c r="Z61" s="147"/>
    </row>
    <row r="62" spans="1:26" hidden="1" x14ac:dyDescent="0.35">
      <c r="A62" s="148"/>
      <c r="B62" s="50">
        <v>58</v>
      </c>
      <c r="C62" s="95">
        <f>VLOOKUP(B:B,'Start List Kids'!C:F,2,FALSE)</f>
        <v>0</v>
      </c>
      <c r="D62" s="465">
        <f>VLOOKUP(B:B,'Start List Kids'!C:F,3,FALSE)</f>
        <v>0</v>
      </c>
      <c r="E62" s="114">
        <f>VLOOKUP(B:B,'Start List Kids'!C:F,4,FALSE)</f>
        <v>0</v>
      </c>
      <c r="F62" s="149" t="e">
        <f>VLOOKUP(C:C,'Upper-Lower Body'!C:N,12,FALSE)</f>
        <v>#N/A</v>
      </c>
      <c r="G62" s="150" t="e">
        <f>VLOOKUP(C:C,'Upper-Lower Body'!C:O,13,FALSE)</f>
        <v>#N/A</v>
      </c>
      <c r="H62" s="150" t="e">
        <f>VLOOKUP(C:C,'Core Strength'!C:H,6,FALSE)</f>
        <v>#DIV/0!</v>
      </c>
      <c r="I62" s="150">
        <f>VLOOKUP(C:C,'Flex-Extension'!C:Q,15,FALSE)</f>
        <v>4</v>
      </c>
      <c r="J62" s="150">
        <f>VLOOKUP(C:C,'Flex-Extension'!C:R,16,FALSE)</f>
        <v>6</v>
      </c>
      <c r="K62" s="150">
        <f>VLOOKUP(C:C,'Flex-Extension'!C:S,17,FALSE)</f>
        <v>7.25</v>
      </c>
      <c r="L62" s="150" t="e">
        <f>VLOOKUP(C:C,'Stand Leg Ext'!C:G,5,FALSE)</f>
        <v>#DIV/0!</v>
      </c>
      <c r="M62" s="150" t="e">
        <f>VLOOKUP(C:C,'Basic Acro'!C:G,5,FALSE)</f>
        <v>#DIV/0!</v>
      </c>
      <c r="N62" s="151" t="e">
        <f t="shared" si="4"/>
        <v>#N/A</v>
      </c>
      <c r="O62" s="149">
        <f>VLOOKUP(C:C,'Propulsion combination'!C:AS,43,FALSE)</f>
        <v>0</v>
      </c>
      <c r="P62" s="150">
        <f>VLOOKUP(C:C,'Bodyboost Baracuda'!C:AT,44,FALSE)</f>
        <v>0</v>
      </c>
      <c r="Q62" s="150">
        <f>VLOOKUP(C:C,Height!C:AH,32,FALSE)</f>
        <v>0</v>
      </c>
      <c r="R62" s="152">
        <f>VLOOKUP(C:C,'Routine Set'!C:BD,54,FALSE)</f>
        <v>0</v>
      </c>
      <c r="S62" s="150">
        <f>VLOOKUP(C:C,'Flexibility in water'!C:U,19,FALSE)</f>
        <v>0</v>
      </c>
      <c r="T62" s="151">
        <f t="shared" si="5"/>
        <v>0</v>
      </c>
      <c r="U62" s="91">
        <f>VLOOKUP(C:C,Figures!C:H,6,FALSE)</f>
        <v>0</v>
      </c>
      <c r="V62" s="541" t="e">
        <f t="shared" si="6"/>
        <v>#N/A</v>
      </c>
      <c r="W62" s="149">
        <f>IFERROR(VLOOKUP(E:E,'Grids Kids'!Z:AA,2,FALSE),1)</f>
        <v>1</v>
      </c>
      <c r="X62" s="151" t="e">
        <f>V62*IFERROR(VLOOKUP(E:E,'Grids Kids'!Z:AA,2,FALSE),1)</f>
        <v>#N/A</v>
      </c>
      <c r="Y62" s="538" t="e">
        <f t="shared" si="3"/>
        <v>#N/A</v>
      </c>
      <c r="Z62" s="147"/>
    </row>
    <row r="63" spans="1:26" hidden="1" x14ac:dyDescent="0.35">
      <c r="A63" s="148"/>
      <c r="B63" s="50">
        <v>59</v>
      </c>
      <c r="C63" s="95">
        <f>VLOOKUP(B:B,'Start List Kids'!C:F,2,FALSE)</f>
        <v>0</v>
      </c>
      <c r="D63" s="465">
        <f>VLOOKUP(B:B,'Start List Kids'!C:F,3,FALSE)</f>
        <v>0</v>
      </c>
      <c r="E63" s="114">
        <f>VLOOKUP(B:B,'Start List Kids'!C:F,4,FALSE)</f>
        <v>0</v>
      </c>
      <c r="F63" s="149" t="e">
        <f>VLOOKUP(C:C,'Upper-Lower Body'!C:N,12,FALSE)</f>
        <v>#N/A</v>
      </c>
      <c r="G63" s="150" t="e">
        <f>VLOOKUP(C:C,'Upper-Lower Body'!C:O,13,FALSE)</f>
        <v>#N/A</v>
      </c>
      <c r="H63" s="150" t="e">
        <f>VLOOKUP(C:C,'Core Strength'!C:H,6,FALSE)</f>
        <v>#DIV/0!</v>
      </c>
      <c r="I63" s="150">
        <f>VLOOKUP(C:C,'Flex-Extension'!C:Q,15,FALSE)</f>
        <v>4</v>
      </c>
      <c r="J63" s="150">
        <f>VLOOKUP(C:C,'Flex-Extension'!C:R,16,FALSE)</f>
        <v>6</v>
      </c>
      <c r="K63" s="150">
        <f>VLOOKUP(C:C,'Flex-Extension'!C:S,17,FALSE)</f>
        <v>7.25</v>
      </c>
      <c r="L63" s="150" t="e">
        <f>VLOOKUP(C:C,'Stand Leg Ext'!C:G,5,FALSE)</f>
        <v>#DIV/0!</v>
      </c>
      <c r="M63" s="150" t="e">
        <f>VLOOKUP(C:C,'Basic Acro'!C:G,5,FALSE)</f>
        <v>#DIV/0!</v>
      </c>
      <c r="N63" s="151" t="e">
        <f t="shared" si="4"/>
        <v>#N/A</v>
      </c>
      <c r="O63" s="149">
        <f>VLOOKUP(C:C,'Propulsion combination'!C:AS,43,FALSE)</f>
        <v>0</v>
      </c>
      <c r="P63" s="150">
        <f>VLOOKUP(C:C,'Bodyboost Baracuda'!C:AT,44,FALSE)</f>
        <v>0</v>
      </c>
      <c r="Q63" s="150">
        <f>VLOOKUP(C:C,Height!C:AH,32,FALSE)</f>
        <v>0</v>
      </c>
      <c r="R63" s="152">
        <f>VLOOKUP(C:C,'Routine Set'!C:BD,54,FALSE)</f>
        <v>0</v>
      </c>
      <c r="S63" s="150">
        <f>VLOOKUP(C:C,'Flexibility in water'!C:U,19,FALSE)</f>
        <v>0</v>
      </c>
      <c r="T63" s="151">
        <f t="shared" si="5"/>
        <v>0</v>
      </c>
      <c r="U63" s="91">
        <f>VLOOKUP(C:C,Figures!C:H,6,FALSE)</f>
        <v>0</v>
      </c>
      <c r="V63" s="541" t="e">
        <f t="shared" si="6"/>
        <v>#N/A</v>
      </c>
      <c r="W63" s="149">
        <f>IFERROR(VLOOKUP(E:E,'Grids Kids'!Z:AA,2,FALSE),1)</f>
        <v>1</v>
      </c>
      <c r="X63" s="151" t="e">
        <f>V63*IFERROR(VLOOKUP(E:E,'Grids Kids'!Z:AA,2,FALSE),1)</f>
        <v>#N/A</v>
      </c>
      <c r="Y63" s="538" t="e">
        <f t="shared" si="3"/>
        <v>#N/A</v>
      </c>
      <c r="Z63" s="147"/>
    </row>
    <row r="64" spans="1:26" hidden="1" x14ac:dyDescent="0.35">
      <c r="A64" s="148"/>
      <c r="B64" s="50">
        <v>60</v>
      </c>
      <c r="C64" s="95">
        <f>VLOOKUP(B:B,'Start List Kids'!C:F,2,FALSE)</f>
        <v>0</v>
      </c>
      <c r="D64" s="465">
        <f>VLOOKUP(B:B,'Start List Kids'!C:F,3,FALSE)</f>
        <v>0</v>
      </c>
      <c r="E64" s="114">
        <f>VLOOKUP(B:B,'Start List Kids'!C:F,4,FALSE)</f>
        <v>0</v>
      </c>
      <c r="F64" s="149" t="e">
        <f>VLOOKUP(C:C,'Upper-Lower Body'!C:N,12,FALSE)</f>
        <v>#N/A</v>
      </c>
      <c r="G64" s="150" t="e">
        <f>VLOOKUP(C:C,'Upper-Lower Body'!C:O,13,FALSE)</f>
        <v>#N/A</v>
      </c>
      <c r="H64" s="150" t="e">
        <f>VLOOKUP(C:C,'Core Strength'!C:H,6,FALSE)</f>
        <v>#DIV/0!</v>
      </c>
      <c r="I64" s="150">
        <f>VLOOKUP(C:C,'Flex-Extension'!C:Q,15,FALSE)</f>
        <v>4</v>
      </c>
      <c r="J64" s="150">
        <f>VLOOKUP(C:C,'Flex-Extension'!C:R,16,FALSE)</f>
        <v>6</v>
      </c>
      <c r="K64" s="150">
        <f>VLOOKUP(C:C,'Flex-Extension'!C:S,17,FALSE)</f>
        <v>7.25</v>
      </c>
      <c r="L64" s="150" t="e">
        <f>VLOOKUP(C:C,'Stand Leg Ext'!C:G,5,FALSE)</f>
        <v>#DIV/0!</v>
      </c>
      <c r="M64" s="150" t="e">
        <f>VLOOKUP(C:C,'Basic Acro'!C:G,5,FALSE)</f>
        <v>#DIV/0!</v>
      </c>
      <c r="N64" s="151" t="e">
        <f t="shared" si="4"/>
        <v>#N/A</v>
      </c>
      <c r="O64" s="149">
        <f>VLOOKUP(C:C,'Propulsion combination'!C:AS,43,FALSE)</f>
        <v>0</v>
      </c>
      <c r="P64" s="150">
        <f>VLOOKUP(C:C,'Bodyboost Baracuda'!C:AT,44,FALSE)</f>
        <v>0</v>
      </c>
      <c r="Q64" s="150">
        <f>VLOOKUP(C:C,Height!C:AH,32,FALSE)</f>
        <v>0</v>
      </c>
      <c r="R64" s="152">
        <f>VLOOKUP(C:C,'Routine Set'!C:BD,54,FALSE)</f>
        <v>0</v>
      </c>
      <c r="S64" s="150">
        <f>VLOOKUP(C:C,'Flexibility in water'!C:U,19,FALSE)</f>
        <v>0</v>
      </c>
      <c r="T64" s="151">
        <f t="shared" si="5"/>
        <v>0</v>
      </c>
      <c r="U64" s="91">
        <f>VLOOKUP(C:C,Figures!C:H,6,FALSE)</f>
        <v>0</v>
      </c>
      <c r="V64" s="541" t="e">
        <f t="shared" si="6"/>
        <v>#N/A</v>
      </c>
      <c r="W64" s="149">
        <f>IFERROR(VLOOKUP(E:E,'Grids Kids'!Z:AA,2,FALSE),1)</f>
        <v>1</v>
      </c>
      <c r="X64" s="151" t="e">
        <f>V64*IFERROR(VLOOKUP(E:E,'Grids Kids'!Z:AA,2,FALSE),1)</f>
        <v>#N/A</v>
      </c>
      <c r="Y64" s="538" t="e">
        <f t="shared" si="3"/>
        <v>#N/A</v>
      </c>
      <c r="Z64" s="147"/>
    </row>
    <row r="65" spans="1:26" hidden="1" x14ac:dyDescent="0.35">
      <c r="A65" s="148"/>
      <c r="B65" s="50">
        <v>61</v>
      </c>
      <c r="C65" s="95">
        <f>VLOOKUP(B:B,'Start List Kids'!C:F,2,FALSE)</f>
        <v>0</v>
      </c>
      <c r="D65" s="465">
        <f>VLOOKUP(B:B,'Start List Kids'!C:F,3,FALSE)</f>
        <v>0</v>
      </c>
      <c r="E65" s="114">
        <f>VLOOKUP(B:B,'Start List Kids'!C:F,4,FALSE)</f>
        <v>0</v>
      </c>
      <c r="F65" s="149" t="e">
        <f>VLOOKUP(C:C,'Upper-Lower Body'!C:N,12,FALSE)</f>
        <v>#N/A</v>
      </c>
      <c r="G65" s="150" t="e">
        <f>VLOOKUP(C:C,'Upper-Lower Body'!C:O,13,FALSE)</f>
        <v>#N/A</v>
      </c>
      <c r="H65" s="150" t="e">
        <f>VLOOKUP(C:C,'Core Strength'!C:H,6,FALSE)</f>
        <v>#DIV/0!</v>
      </c>
      <c r="I65" s="150">
        <f>VLOOKUP(C:C,'Flex-Extension'!C:Q,15,FALSE)</f>
        <v>4</v>
      </c>
      <c r="J65" s="150">
        <f>VLOOKUP(C:C,'Flex-Extension'!C:R,16,FALSE)</f>
        <v>6</v>
      </c>
      <c r="K65" s="150">
        <f>VLOOKUP(C:C,'Flex-Extension'!C:S,17,FALSE)</f>
        <v>7.25</v>
      </c>
      <c r="L65" s="150" t="e">
        <f>VLOOKUP(C:C,'Stand Leg Ext'!C:G,5,FALSE)</f>
        <v>#DIV/0!</v>
      </c>
      <c r="M65" s="150" t="e">
        <f>VLOOKUP(C:C,'Basic Acro'!C:G,5,FALSE)</f>
        <v>#DIV/0!</v>
      </c>
      <c r="N65" s="151" t="e">
        <f t="shared" si="4"/>
        <v>#N/A</v>
      </c>
      <c r="O65" s="149">
        <f>VLOOKUP(C:C,'Propulsion combination'!C:AS,43,FALSE)</f>
        <v>0</v>
      </c>
      <c r="P65" s="150">
        <f>VLOOKUP(C:C,'Bodyboost Baracuda'!C:AT,44,FALSE)</f>
        <v>0</v>
      </c>
      <c r="Q65" s="150">
        <f>VLOOKUP(C:C,Height!C:AH,32,FALSE)</f>
        <v>0</v>
      </c>
      <c r="R65" s="152">
        <f>VLOOKUP(C:C,'Routine Set'!C:BD,54,FALSE)</f>
        <v>0</v>
      </c>
      <c r="S65" s="150">
        <f>VLOOKUP(C:C,'Flexibility in water'!C:U,19,FALSE)</f>
        <v>0</v>
      </c>
      <c r="T65" s="151">
        <f t="shared" si="5"/>
        <v>0</v>
      </c>
      <c r="U65" s="91">
        <f>VLOOKUP(C:C,Figures!C:H,6,FALSE)</f>
        <v>0</v>
      </c>
      <c r="V65" s="541" t="e">
        <f t="shared" si="6"/>
        <v>#N/A</v>
      </c>
      <c r="W65" s="149">
        <f>IFERROR(VLOOKUP(E:E,'Grids Kids'!Z:AA,2,FALSE),1)</f>
        <v>1</v>
      </c>
      <c r="X65" s="151" t="e">
        <f>V65*IFERROR(VLOOKUP(E:E,'Grids Kids'!Z:AA,2,FALSE),1)</f>
        <v>#N/A</v>
      </c>
      <c r="Y65" s="538" t="e">
        <f t="shared" si="3"/>
        <v>#N/A</v>
      </c>
      <c r="Z65" s="147"/>
    </row>
    <row r="66" spans="1:26" hidden="1" x14ac:dyDescent="0.35">
      <c r="A66" s="148"/>
      <c r="B66" s="50">
        <v>62</v>
      </c>
      <c r="C66" s="95">
        <f>VLOOKUP(B:B,'Start List Kids'!C:F,2,FALSE)</f>
        <v>0</v>
      </c>
      <c r="D66" s="465">
        <f>VLOOKUP(B:B,'Start List Kids'!C:F,3,FALSE)</f>
        <v>0</v>
      </c>
      <c r="E66" s="114">
        <f>VLOOKUP(B:B,'Start List Kids'!C:F,4,FALSE)</f>
        <v>0</v>
      </c>
      <c r="F66" s="149" t="e">
        <f>VLOOKUP(C:C,'Upper-Lower Body'!C:N,12,FALSE)</f>
        <v>#N/A</v>
      </c>
      <c r="G66" s="150" t="e">
        <f>VLOOKUP(C:C,'Upper-Lower Body'!C:O,13,FALSE)</f>
        <v>#N/A</v>
      </c>
      <c r="H66" s="150" t="e">
        <f>VLOOKUP(C:C,'Core Strength'!C:H,6,FALSE)</f>
        <v>#DIV/0!</v>
      </c>
      <c r="I66" s="150">
        <f>VLOOKUP(C:C,'Flex-Extension'!C:Q,15,FALSE)</f>
        <v>4</v>
      </c>
      <c r="J66" s="150">
        <f>VLOOKUP(C:C,'Flex-Extension'!C:R,16,FALSE)</f>
        <v>6</v>
      </c>
      <c r="K66" s="150">
        <f>VLOOKUP(C:C,'Flex-Extension'!C:S,17,FALSE)</f>
        <v>7.25</v>
      </c>
      <c r="L66" s="150" t="e">
        <f>VLOOKUP(C:C,'Stand Leg Ext'!C:G,5,FALSE)</f>
        <v>#DIV/0!</v>
      </c>
      <c r="M66" s="150" t="e">
        <f>VLOOKUP(C:C,'Basic Acro'!C:G,5,FALSE)</f>
        <v>#DIV/0!</v>
      </c>
      <c r="N66" s="151" t="e">
        <f t="shared" si="4"/>
        <v>#N/A</v>
      </c>
      <c r="O66" s="149">
        <f>VLOOKUP(C:C,'Propulsion combination'!C:AS,43,FALSE)</f>
        <v>0</v>
      </c>
      <c r="P66" s="150">
        <f>VLOOKUP(C:C,'Bodyboost Baracuda'!C:AT,44,FALSE)</f>
        <v>0</v>
      </c>
      <c r="Q66" s="150">
        <f>VLOOKUP(C:C,Height!C:AH,32,FALSE)</f>
        <v>0</v>
      </c>
      <c r="R66" s="152">
        <f>VLOOKUP(C:C,'Routine Set'!C:BD,54,FALSE)</f>
        <v>0</v>
      </c>
      <c r="S66" s="150">
        <f>VLOOKUP(C:C,'Flexibility in water'!C:U,19,FALSE)</f>
        <v>0</v>
      </c>
      <c r="T66" s="151">
        <f t="shared" si="5"/>
        <v>0</v>
      </c>
      <c r="U66" s="91">
        <f>VLOOKUP(C:C,Figures!C:H,6,FALSE)</f>
        <v>0</v>
      </c>
      <c r="V66" s="541" t="e">
        <f t="shared" si="6"/>
        <v>#N/A</v>
      </c>
      <c r="W66" s="149">
        <f>IFERROR(VLOOKUP(E:E,'Grids Kids'!Z:AA,2,FALSE),1)</f>
        <v>1</v>
      </c>
      <c r="X66" s="151" t="e">
        <f>V66*IFERROR(VLOOKUP(E:E,'Grids Kids'!Z:AA,2,FALSE),1)</f>
        <v>#N/A</v>
      </c>
      <c r="Y66" s="538" t="e">
        <f t="shared" si="3"/>
        <v>#N/A</v>
      </c>
      <c r="Z66" s="147"/>
    </row>
    <row r="67" spans="1:26" hidden="1" x14ac:dyDescent="0.35">
      <c r="A67" s="148"/>
      <c r="B67" s="50">
        <v>63</v>
      </c>
      <c r="C67" s="95">
        <f>VLOOKUP(B:B,'Start List Kids'!C:F,2,FALSE)</f>
        <v>0</v>
      </c>
      <c r="D67" s="465">
        <f>VLOOKUP(B:B,'Start List Kids'!C:F,3,FALSE)</f>
        <v>0</v>
      </c>
      <c r="E67" s="114">
        <f>VLOOKUP(B:B,'Start List Kids'!C:F,4,FALSE)</f>
        <v>0</v>
      </c>
      <c r="F67" s="149" t="e">
        <f>VLOOKUP(C:C,'Upper-Lower Body'!C:N,12,FALSE)</f>
        <v>#N/A</v>
      </c>
      <c r="G67" s="150" t="e">
        <f>VLOOKUP(C:C,'Upper-Lower Body'!C:O,13,FALSE)</f>
        <v>#N/A</v>
      </c>
      <c r="H67" s="150" t="e">
        <f>VLOOKUP(C:C,'Core Strength'!C:H,6,FALSE)</f>
        <v>#DIV/0!</v>
      </c>
      <c r="I67" s="150">
        <f>VLOOKUP(C:C,'Flex-Extension'!C:Q,15,FALSE)</f>
        <v>4</v>
      </c>
      <c r="J67" s="150">
        <f>VLOOKUP(C:C,'Flex-Extension'!C:R,16,FALSE)</f>
        <v>6</v>
      </c>
      <c r="K67" s="150">
        <f>VLOOKUP(C:C,'Flex-Extension'!C:S,17,FALSE)</f>
        <v>7.25</v>
      </c>
      <c r="L67" s="150" t="e">
        <f>VLOOKUP(C:C,'Stand Leg Ext'!C:G,5,FALSE)</f>
        <v>#DIV/0!</v>
      </c>
      <c r="M67" s="150" t="e">
        <f>VLOOKUP(C:C,'Basic Acro'!C:G,5,FALSE)</f>
        <v>#DIV/0!</v>
      </c>
      <c r="N67" s="151" t="e">
        <f t="shared" si="4"/>
        <v>#N/A</v>
      </c>
      <c r="O67" s="149">
        <f>VLOOKUP(C:C,'Propulsion combination'!C:AS,43,FALSE)</f>
        <v>0</v>
      </c>
      <c r="P67" s="150">
        <f>VLOOKUP(C:C,'Bodyboost Baracuda'!C:AT,44,FALSE)</f>
        <v>0</v>
      </c>
      <c r="Q67" s="150">
        <f>VLOOKUP(C:C,Height!C:AH,32,FALSE)</f>
        <v>0</v>
      </c>
      <c r="R67" s="152">
        <f>VLOOKUP(C:C,'Routine Set'!C:BD,54,FALSE)</f>
        <v>0</v>
      </c>
      <c r="S67" s="150">
        <f>VLOOKUP(C:C,'Flexibility in water'!C:U,19,FALSE)</f>
        <v>0</v>
      </c>
      <c r="T67" s="151">
        <f t="shared" si="5"/>
        <v>0</v>
      </c>
      <c r="U67" s="91">
        <f>VLOOKUP(C:C,Figures!C:H,6,FALSE)</f>
        <v>0</v>
      </c>
      <c r="V67" s="541" t="e">
        <f t="shared" si="6"/>
        <v>#N/A</v>
      </c>
      <c r="W67" s="149">
        <f>IFERROR(VLOOKUP(E:E,'Grids Kids'!Z:AA,2,FALSE),1)</f>
        <v>1</v>
      </c>
      <c r="X67" s="151" t="e">
        <f>V67*IFERROR(VLOOKUP(E:E,'Grids Kids'!Z:AA,2,FALSE),1)</f>
        <v>#N/A</v>
      </c>
      <c r="Y67" s="538" t="e">
        <f t="shared" si="3"/>
        <v>#N/A</v>
      </c>
      <c r="Z67" s="147"/>
    </row>
    <row r="68" spans="1:26" hidden="1" x14ac:dyDescent="0.35">
      <c r="A68" s="148"/>
      <c r="B68" s="50">
        <v>64</v>
      </c>
      <c r="C68" s="95">
        <f>VLOOKUP(B:B,'Start List Kids'!C:F,2,FALSE)</f>
        <v>0</v>
      </c>
      <c r="D68" s="465">
        <f>VLOOKUP(B:B,'Start List Kids'!C:F,3,FALSE)</f>
        <v>0</v>
      </c>
      <c r="E68" s="114">
        <f>VLOOKUP(B:B,'Start List Kids'!C:F,4,FALSE)</f>
        <v>0</v>
      </c>
      <c r="F68" s="149" t="e">
        <f>VLOOKUP(C:C,'Upper-Lower Body'!C:N,12,FALSE)</f>
        <v>#N/A</v>
      </c>
      <c r="G68" s="150" t="e">
        <f>VLOOKUP(C:C,'Upper-Lower Body'!C:O,13,FALSE)</f>
        <v>#N/A</v>
      </c>
      <c r="H68" s="150" t="e">
        <f>VLOOKUP(C:C,'Core Strength'!C:H,6,FALSE)</f>
        <v>#DIV/0!</v>
      </c>
      <c r="I68" s="150">
        <f>VLOOKUP(C:C,'Flex-Extension'!C:Q,15,FALSE)</f>
        <v>4</v>
      </c>
      <c r="J68" s="150">
        <f>VLOOKUP(C:C,'Flex-Extension'!C:R,16,FALSE)</f>
        <v>6</v>
      </c>
      <c r="K68" s="150">
        <f>VLOOKUP(C:C,'Flex-Extension'!C:S,17,FALSE)</f>
        <v>7.25</v>
      </c>
      <c r="L68" s="150" t="e">
        <f>VLOOKUP(C:C,'Stand Leg Ext'!C:G,5,FALSE)</f>
        <v>#DIV/0!</v>
      </c>
      <c r="M68" s="150" t="e">
        <f>VLOOKUP(C:C,'Basic Acro'!C:G,5,FALSE)</f>
        <v>#DIV/0!</v>
      </c>
      <c r="N68" s="151" t="e">
        <f t="shared" si="4"/>
        <v>#N/A</v>
      </c>
      <c r="O68" s="149">
        <f>VLOOKUP(C:C,'Propulsion combination'!C:AS,43,FALSE)</f>
        <v>0</v>
      </c>
      <c r="P68" s="150">
        <f>VLOOKUP(C:C,'Bodyboost Baracuda'!C:AT,44,FALSE)</f>
        <v>0</v>
      </c>
      <c r="Q68" s="150">
        <f>VLOOKUP(C:C,Height!C:AH,32,FALSE)</f>
        <v>0</v>
      </c>
      <c r="R68" s="152">
        <f>VLOOKUP(C:C,'Routine Set'!C:BD,54,FALSE)</f>
        <v>0</v>
      </c>
      <c r="S68" s="150">
        <f>VLOOKUP(C:C,'Flexibility in water'!C:U,19,FALSE)</f>
        <v>0</v>
      </c>
      <c r="T68" s="151">
        <f t="shared" si="5"/>
        <v>0</v>
      </c>
      <c r="U68" s="91">
        <f>VLOOKUP(C:C,Figures!C:H,6,FALSE)</f>
        <v>0</v>
      </c>
      <c r="V68" s="541" t="e">
        <f t="shared" si="6"/>
        <v>#N/A</v>
      </c>
      <c r="W68" s="149">
        <f>IFERROR(VLOOKUP(E:E,'Grids Kids'!Z:AA,2,FALSE),1)</f>
        <v>1</v>
      </c>
      <c r="X68" s="151" t="e">
        <f>V68*IFERROR(VLOOKUP(E:E,'Grids Kids'!Z:AA,2,FALSE),1)</f>
        <v>#N/A</v>
      </c>
      <c r="Y68" s="538" t="e">
        <f t="shared" si="3"/>
        <v>#N/A</v>
      </c>
      <c r="Z68" s="147"/>
    </row>
    <row r="69" spans="1:26" hidden="1" x14ac:dyDescent="0.35">
      <c r="A69" s="148"/>
      <c r="B69" s="50">
        <v>65</v>
      </c>
      <c r="C69" s="95">
        <f>VLOOKUP(B:B,'Start List Kids'!C:F,2,FALSE)</f>
        <v>0</v>
      </c>
      <c r="D69" s="465">
        <f>VLOOKUP(B:B,'Start List Kids'!C:F,3,FALSE)</f>
        <v>0</v>
      </c>
      <c r="E69" s="114">
        <f>VLOOKUP(B:B,'Start List Kids'!C:F,4,FALSE)</f>
        <v>0</v>
      </c>
      <c r="F69" s="149" t="e">
        <f>VLOOKUP(C:C,'Upper-Lower Body'!C:N,12,FALSE)</f>
        <v>#N/A</v>
      </c>
      <c r="G69" s="150" t="e">
        <f>VLOOKUP(C:C,'Upper-Lower Body'!C:O,13,FALSE)</f>
        <v>#N/A</v>
      </c>
      <c r="H69" s="150" t="e">
        <f>VLOOKUP(C:C,'Core Strength'!C:H,6,FALSE)</f>
        <v>#DIV/0!</v>
      </c>
      <c r="I69" s="150">
        <f>VLOOKUP(C:C,'Flex-Extension'!C:Q,15,FALSE)</f>
        <v>4</v>
      </c>
      <c r="J69" s="150">
        <f>VLOOKUP(C:C,'Flex-Extension'!C:R,16,FALSE)</f>
        <v>6</v>
      </c>
      <c r="K69" s="150">
        <f>VLOOKUP(C:C,'Flex-Extension'!C:S,17,FALSE)</f>
        <v>7.25</v>
      </c>
      <c r="L69" s="150" t="e">
        <f>VLOOKUP(C:C,'Stand Leg Ext'!C:G,5,FALSE)</f>
        <v>#DIV/0!</v>
      </c>
      <c r="M69" s="150" t="e">
        <f>VLOOKUP(C:C,'Basic Acro'!C:G,5,FALSE)</f>
        <v>#DIV/0!</v>
      </c>
      <c r="N69" s="151" t="e">
        <f t="shared" ref="N69:N100" si="7">AVERAGE(F69:M69)</f>
        <v>#N/A</v>
      </c>
      <c r="O69" s="149">
        <f>VLOOKUP(C:C,'Propulsion combination'!C:AS,43,FALSE)</f>
        <v>0</v>
      </c>
      <c r="P69" s="150">
        <f>VLOOKUP(C:C,'Bodyboost Baracuda'!C:AT,44,FALSE)</f>
        <v>0</v>
      </c>
      <c r="Q69" s="150">
        <f>VLOOKUP(C:C,Height!C:AH,32,FALSE)</f>
        <v>0</v>
      </c>
      <c r="R69" s="152">
        <f>VLOOKUP(C:C,'Routine Set'!C:BD,54,FALSE)</f>
        <v>0</v>
      </c>
      <c r="S69" s="150">
        <f>VLOOKUP(C:C,'Flexibility in water'!C:U,19,FALSE)</f>
        <v>0</v>
      </c>
      <c r="T69" s="151">
        <f t="shared" ref="T69:T100" si="8">AVERAGE(O69:S69)</f>
        <v>0</v>
      </c>
      <c r="U69" s="91">
        <f>VLOOKUP(C:C,Figures!C:H,6,FALSE)</f>
        <v>0</v>
      </c>
      <c r="V69" s="541" t="e">
        <f t="shared" ref="V69:V100" si="9">+N69*0.3+T69*0.4+U69*0.3</f>
        <v>#N/A</v>
      </c>
      <c r="W69" s="149">
        <f>IFERROR(VLOOKUP(E:E,'Grids Kids'!Z:AA,2,FALSE),1)</f>
        <v>1</v>
      </c>
      <c r="X69" s="151" t="e">
        <f>V69*IFERROR(VLOOKUP(E:E,'Grids Kids'!Z:AA,2,FALSE),1)</f>
        <v>#N/A</v>
      </c>
      <c r="Y69" s="538" t="e">
        <f t="shared" si="3"/>
        <v>#N/A</v>
      </c>
      <c r="Z69" s="147"/>
    </row>
    <row r="70" spans="1:26" hidden="1" x14ac:dyDescent="0.35">
      <c r="A70" s="148"/>
      <c r="B70" s="50">
        <v>66</v>
      </c>
      <c r="C70" s="95">
        <f>VLOOKUP(B:B,'Start List Kids'!C:F,2,FALSE)</f>
        <v>0</v>
      </c>
      <c r="D70" s="465">
        <f>VLOOKUP(B:B,'Start List Kids'!C:F,3,FALSE)</f>
        <v>0</v>
      </c>
      <c r="E70" s="114">
        <f>VLOOKUP(B:B,'Start List Kids'!C:F,4,FALSE)</f>
        <v>0</v>
      </c>
      <c r="F70" s="149" t="e">
        <f>VLOOKUP(C:C,'Upper-Lower Body'!C:N,12,FALSE)</f>
        <v>#N/A</v>
      </c>
      <c r="G70" s="150" t="e">
        <f>VLOOKUP(C:C,'Upper-Lower Body'!C:O,13,FALSE)</f>
        <v>#N/A</v>
      </c>
      <c r="H70" s="150" t="e">
        <f>VLOOKUP(C:C,'Core Strength'!C:H,6,FALSE)</f>
        <v>#DIV/0!</v>
      </c>
      <c r="I70" s="150">
        <f>VLOOKUP(C:C,'Flex-Extension'!C:Q,15,FALSE)</f>
        <v>4</v>
      </c>
      <c r="J70" s="150">
        <f>VLOOKUP(C:C,'Flex-Extension'!C:R,16,FALSE)</f>
        <v>6</v>
      </c>
      <c r="K70" s="150">
        <f>VLOOKUP(C:C,'Flex-Extension'!C:S,17,FALSE)</f>
        <v>7.25</v>
      </c>
      <c r="L70" s="150" t="e">
        <f>VLOOKUP(C:C,'Stand Leg Ext'!C:G,5,FALSE)</f>
        <v>#DIV/0!</v>
      </c>
      <c r="M70" s="150" t="e">
        <f>VLOOKUP(C:C,'Basic Acro'!C:G,5,FALSE)</f>
        <v>#DIV/0!</v>
      </c>
      <c r="N70" s="151" t="e">
        <f t="shared" si="7"/>
        <v>#N/A</v>
      </c>
      <c r="O70" s="149">
        <f>VLOOKUP(C:C,'Propulsion combination'!C:AS,43,FALSE)</f>
        <v>0</v>
      </c>
      <c r="P70" s="150">
        <f>VLOOKUP(C:C,'Bodyboost Baracuda'!C:AT,44,FALSE)</f>
        <v>0</v>
      </c>
      <c r="Q70" s="150">
        <f>VLOOKUP(C:C,Height!C:AH,32,FALSE)</f>
        <v>0</v>
      </c>
      <c r="R70" s="152">
        <f>VLOOKUP(C:C,'Routine Set'!C:BD,54,FALSE)</f>
        <v>0</v>
      </c>
      <c r="S70" s="150">
        <f>VLOOKUP(C:C,'Flexibility in water'!C:U,19,FALSE)</f>
        <v>0</v>
      </c>
      <c r="T70" s="151">
        <f t="shared" si="8"/>
        <v>0</v>
      </c>
      <c r="U70" s="91">
        <f>VLOOKUP(C:C,Figures!C:H,6,FALSE)</f>
        <v>0</v>
      </c>
      <c r="V70" s="541" t="e">
        <f t="shared" si="9"/>
        <v>#N/A</v>
      </c>
      <c r="W70" s="149">
        <f>IFERROR(VLOOKUP(E:E,'Grids Kids'!Z:AA,2,FALSE),1)</f>
        <v>1</v>
      </c>
      <c r="X70" s="151" t="e">
        <f>V70*IFERROR(VLOOKUP(E:E,'Grids Kids'!Z:AA,2,FALSE),1)</f>
        <v>#N/A</v>
      </c>
      <c r="Y70" s="538" t="e">
        <f t="shared" ref="Y70:Y133" si="10">X70</f>
        <v>#N/A</v>
      </c>
      <c r="Z70" s="147"/>
    </row>
    <row r="71" spans="1:26" hidden="1" x14ac:dyDescent="0.35">
      <c r="A71" s="148"/>
      <c r="B71" s="50">
        <v>67</v>
      </c>
      <c r="C71" s="95">
        <f>VLOOKUP(B:B,'Start List Kids'!C:F,2,FALSE)</f>
        <v>0</v>
      </c>
      <c r="D71" s="465">
        <f>VLOOKUP(B:B,'Start List Kids'!C:F,3,FALSE)</f>
        <v>0</v>
      </c>
      <c r="E71" s="114">
        <f>VLOOKUP(B:B,'Start List Kids'!C:F,4,FALSE)</f>
        <v>0</v>
      </c>
      <c r="F71" s="149" t="e">
        <f>VLOOKUP(C:C,'Upper-Lower Body'!C:N,12,FALSE)</f>
        <v>#N/A</v>
      </c>
      <c r="G71" s="150" t="e">
        <f>VLOOKUP(C:C,'Upper-Lower Body'!C:O,13,FALSE)</f>
        <v>#N/A</v>
      </c>
      <c r="H71" s="150" t="e">
        <f>VLOOKUP(C:C,'Core Strength'!C:H,6,FALSE)</f>
        <v>#DIV/0!</v>
      </c>
      <c r="I71" s="150">
        <f>VLOOKUP(C:C,'Flex-Extension'!C:Q,15,FALSE)</f>
        <v>4</v>
      </c>
      <c r="J71" s="150">
        <f>VLOOKUP(C:C,'Flex-Extension'!C:R,16,FALSE)</f>
        <v>6</v>
      </c>
      <c r="K71" s="150">
        <f>VLOOKUP(C:C,'Flex-Extension'!C:S,17,FALSE)</f>
        <v>7.25</v>
      </c>
      <c r="L71" s="150" t="e">
        <f>VLOOKUP(C:C,'Stand Leg Ext'!C:G,5,FALSE)</f>
        <v>#DIV/0!</v>
      </c>
      <c r="M71" s="150" t="e">
        <f>VLOOKUP(C:C,'Basic Acro'!C:G,5,FALSE)</f>
        <v>#DIV/0!</v>
      </c>
      <c r="N71" s="151" t="e">
        <f t="shared" si="7"/>
        <v>#N/A</v>
      </c>
      <c r="O71" s="149">
        <f>VLOOKUP(C:C,'Propulsion combination'!C:AS,43,FALSE)</f>
        <v>0</v>
      </c>
      <c r="P71" s="150">
        <f>VLOOKUP(C:C,'Bodyboost Baracuda'!C:AT,44,FALSE)</f>
        <v>0</v>
      </c>
      <c r="Q71" s="150">
        <f>VLOOKUP(C:C,Height!C:AH,32,FALSE)</f>
        <v>0</v>
      </c>
      <c r="R71" s="152">
        <f>VLOOKUP(C:C,'Routine Set'!C:BD,54,FALSE)</f>
        <v>0</v>
      </c>
      <c r="S71" s="150">
        <f>VLOOKUP(C:C,'Flexibility in water'!C:U,19,FALSE)</f>
        <v>0</v>
      </c>
      <c r="T71" s="151">
        <f t="shared" si="8"/>
        <v>0</v>
      </c>
      <c r="U71" s="91">
        <f>VLOOKUP(C:C,Figures!C:H,6,FALSE)</f>
        <v>0</v>
      </c>
      <c r="V71" s="541" t="e">
        <f t="shared" si="9"/>
        <v>#N/A</v>
      </c>
      <c r="W71" s="149">
        <f>IFERROR(VLOOKUP(E:E,'Grids Kids'!Z:AA,2,FALSE),1)</f>
        <v>1</v>
      </c>
      <c r="X71" s="151" t="e">
        <f>V71*IFERROR(VLOOKUP(E:E,'Grids Kids'!Z:AA,2,FALSE),1)</f>
        <v>#N/A</v>
      </c>
      <c r="Y71" s="538" t="e">
        <f t="shared" si="10"/>
        <v>#N/A</v>
      </c>
      <c r="Z71" s="147"/>
    </row>
    <row r="72" spans="1:26" hidden="1" x14ac:dyDescent="0.35">
      <c r="A72" s="148"/>
      <c r="B72" s="50">
        <v>68</v>
      </c>
      <c r="C72" s="95">
        <f>VLOOKUP(B:B,'Start List Kids'!C:F,2,FALSE)</f>
        <v>0</v>
      </c>
      <c r="D72" s="465">
        <f>VLOOKUP(B:B,'Start List Kids'!C:F,3,FALSE)</f>
        <v>0</v>
      </c>
      <c r="E72" s="114">
        <f>VLOOKUP(B:B,'Start List Kids'!C:F,4,FALSE)</f>
        <v>0</v>
      </c>
      <c r="F72" s="149" t="e">
        <f>VLOOKUP(C:C,'Upper-Lower Body'!C:N,12,FALSE)</f>
        <v>#N/A</v>
      </c>
      <c r="G72" s="150" t="e">
        <f>VLOOKUP(C:C,'Upper-Lower Body'!C:O,13,FALSE)</f>
        <v>#N/A</v>
      </c>
      <c r="H72" s="150" t="e">
        <f>VLOOKUP(C:C,'Core Strength'!C:H,6,FALSE)</f>
        <v>#DIV/0!</v>
      </c>
      <c r="I72" s="150">
        <f>VLOOKUP(C:C,'Flex-Extension'!C:Q,15,FALSE)</f>
        <v>4</v>
      </c>
      <c r="J72" s="150">
        <f>VLOOKUP(C:C,'Flex-Extension'!C:R,16,FALSE)</f>
        <v>6</v>
      </c>
      <c r="K72" s="150">
        <f>VLOOKUP(C:C,'Flex-Extension'!C:S,17,FALSE)</f>
        <v>7.25</v>
      </c>
      <c r="L72" s="150" t="e">
        <f>VLOOKUP(C:C,'Stand Leg Ext'!C:G,5,FALSE)</f>
        <v>#DIV/0!</v>
      </c>
      <c r="M72" s="150" t="e">
        <f>VLOOKUP(C:C,'Basic Acro'!C:G,5,FALSE)</f>
        <v>#DIV/0!</v>
      </c>
      <c r="N72" s="151" t="e">
        <f t="shared" si="7"/>
        <v>#N/A</v>
      </c>
      <c r="O72" s="149">
        <f>VLOOKUP(C:C,'Propulsion combination'!C:AS,43,FALSE)</f>
        <v>0</v>
      </c>
      <c r="P72" s="150">
        <f>VLOOKUP(C:C,'Bodyboost Baracuda'!C:AT,44,FALSE)</f>
        <v>0</v>
      </c>
      <c r="Q72" s="150">
        <f>VLOOKUP(C:C,Height!C:AH,32,FALSE)</f>
        <v>0</v>
      </c>
      <c r="R72" s="152">
        <f>VLOOKUP(C:C,'Routine Set'!C:BD,54,FALSE)</f>
        <v>0</v>
      </c>
      <c r="S72" s="150">
        <f>VLOOKUP(C:C,'Flexibility in water'!C:U,19,FALSE)</f>
        <v>0</v>
      </c>
      <c r="T72" s="151">
        <f t="shared" si="8"/>
        <v>0</v>
      </c>
      <c r="U72" s="91">
        <f>VLOOKUP(C:C,Figures!C:H,6,FALSE)</f>
        <v>0</v>
      </c>
      <c r="V72" s="541" t="e">
        <f t="shared" si="9"/>
        <v>#N/A</v>
      </c>
      <c r="W72" s="149">
        <f>IFERROR(VLOOKUP(E:E,'Grids Kids'!Z:AA,2,FALSE),1)</f>
        <v>1</v>
      </c>
      <c r="X72" s="151" t="e">
        <f>V72*IFERROR(VLOOKUP(E:E,'Grids Kids'!Z:AA,2,FALSE),1)</f>
        <v>#N/A</v>
      </c>
      <c r="Y72" s="538" t="e">
        <f t="shared" si="10"/>
        <v>#N/A</v>
      </c>
      <c r="Z72" s="147"/>
    </row>
    <row r="73" spans="1:26" hidden="1" x14ac:dyDescent="0.35">
      <c r="A73" s="148"/>
      <c r="B73" s="50">
        <v>69</v>
      </c>
      <c r="C73" s="95">
        <f>VLOOKUP(B:B,'Start List Kids'!C:F,2,FALSE)</f>
        <v>0</v>
      </c>
      <c r="D73" s="465">
        <f>VLOOKUP(B:B,'Start List Kids'!C:F,3,FALSE)</f>
        <v>0</v>
      </c>
      <c r="E73" s="114">
        <f>VLOOKUP(B:B,'Start List Kids'!C:F,4,FALSE)</f>
        <v>0</v>
      </c>
      <c r="F73" s="149" t="e">
        <f>VLOOKUP(C:C,'Upper-Lower Body'!C:N,12,FALSE)</f>
        <v>#N/A</v>
      </c>
      <c r="G73" s="150" t="e">
        <f>VLOOKUP(C:C,'Upper-Lower Body'!C:O,13,FALSE)</f>
        <v>#N/A</v>
      </c>
      <c r="H73" s="150" t="e">
        <f>VLOOKUP(C:C,'Core Strength'!C:H,6,FALSE)</f>
        <v>#DIV/0!</v>
      </c>
      <c r="I73" s="150">
        <f>VLOOKUP(C:C,'Flex-Extension'!C:Q,15,FALSE)</f>
        <v>4</v>
      </c>
      <c r="J73" s="150">
        <f>VLOOKUP(C:C,'Flex-Extension'!C:R,16,FALSE)</f>
        <v>6</v>
      </c>
      <c r="K73" s="150">
        <f>VLOOKUP(C:C,'Flex-Extension'!C:S,17,FALSE)</f>
        <v>7.25</v>
      </c>
      <c r="L73" s="150" t="e">
        <f>VLOOKUP(C:C,'Stand Leg Ext'!C:G,5,FALSE)</f>
        <v>#DIV/0!</v>
      </c>
      <c r="M73" s="150" t="e">
        <f>VLOOKUP(C:C,'Basic Acro'!C:G,5,FALSE)</f>
        <v>#DIV/0!</v>
      </c>
      <c r="N73" s="151" t="e">
        <f t="shared" si="7"/>
        <v>#N/A</v>
      </c>
      <c r="O73" s="149">
        <f>VLOOKUP(C:C,'Propulsion combination'!C:AS,43,FALSE)</f>
        <v>0</v>
      </c>
      <c r="P73" s="150">
        <f>VLOOKUP(C:C,'Bodyboost Baracuda'!C:AT,44,FALSE)</f>
        <v>0</v>
      </c>
      <c r="Q73" s="150">
        <f>VLOOKUP(C:C,Height!C:AH,32,FALSE)</f>
        <v>0</v>
      </c>
      <c r="R73" s="152">
        <f>VLOOKUP(C:C,'Routine Set'!C:BD,54,FALSE)</f>
        <v>0</v>
      </c>
      <c r="S73" s="150">
        <f>VLOOKUP(C:C,'Flexibility in water'!C:U,19,FALSE)</f>
        <v>0</v>
      </c>
      <c r="T73" s="151">
        <f t="shared" si="8"/>
        <v>0</v>
      </c>
      <c r="U73" s="91">
        <f>VLOOKUP(C:C,Figures!C:H,6,FALSE)</f>
        <v>0</v>
      </c>
      <c r="V73" s="541" t="e">
        <f t="shared" si="9"/>
        <v>#N/A</v>
      </c>
      <c r="W73" s="149">
        <f>IFERROR(VLOOKUP(E:E,'Grids Kids'!Z:AA,2,FALSE),1)</f>
        <v>1</v>
      </c>
      <c r="X73" s="151" t="e">
        <f>V73*IFERROR(VLOOKUP(E:E,'Grids Kids'!Z:AA,2,FALSE),1)</f>
        <v>#N/A</v>
      </c>
      <c r="Y73" s="538" t="e">
        <f t="shared" si="10"/>
        <v>#N/A</v>
      </c>
      <c r="Z73" s="147"/>
    </row>
    <row r="74" spans="1:26" hidden="1" x14ac:dyDescent="0.35">
      <c r="A74" s="148"/>
      <c r="B74" s="50">
        <v>70</v>
      </c>
      <c r="C74" s="95">
        <f>VLOOKUP(B:B,'Start List Kids'!C:F,2,FALSE)</f>
        <v>0</v>
      </c>
      <c r="D74" s="465">
        <f>VLOOKUP(B:B,'Start List Kids'!C:F,3,FALSE)</f>
        <v>0</v>
      </c>
      <c r="E74" s="114">
        <f>VLOOKUP(B:B,'Start List Kids'!C:F,4,FALSE)</f>
        <v>0</v>
      </c>
      <c r="F74" s="149" t="e">
        <f>VLOOKUP(C:C,'Upper-Lower Body'!C:N,12,FALSE)</f>
        <v>#N/A</v>
      </c>
      <c r="G74" s="150" t="e">
        <f>VLOOKUP(C:C,'Upper-Lower Body'!C:O,13,FALSE)</f>
        <v>#N/A</v>
      </c>
      <c r="H74" s="150" t="e">
        <f>VLOOKUP(C:C,'Core Strength'!C:H,6,FALSE)</f>
        <v>#DIV/0!</v>
      </c>
      <c r="I74" s="150">
        <f>VLOOKUP(C:C,'Flex-Extension'!C:Q,15,FALSE)</f>
        <v>4</v>
      </c>
      <c r="J74" s="150">
        <f>VLOOKUP(C:C,'Flex-Extension'!C:R,16,FALSE)</f>
        <v>6</v>
      </c>
      <c r="K74" s="150">
        <f>VLOOKUP(C:C,'Flex-Extension'!C:S,17,FALSE)</f>
        <v>7.25</v>
      </c>
      <c r="L74" s="150" t="e">
        <f>VLOOKUP(C:C,'Stand Leg Ext'!C:G,5,FALSE)</f>
        <v>#DIV/0!</v>
      </c>
      <c r="M74" s="150" t="e">
        <f>VLOOKUP(C:C,'Basic Acro'!C:G,5,FALSE)</f>
        <v>#DIV/0!</v>
      </c>
      <c r="N74" s="151" t="e">
        <f t="shared" si="7"/>
        <v>#N/A</v>
      </c>
      <c r="O74" s="149">
        <f>VLOOKUP(C:C,'Propulsion combination'!C:AS,43,FALSE)</f>
        <v>0</v>
      </c>
      <c r="P74" s="150">
        <f>VLOOKUP(C:C,'Bodyboost Baracuda'!C:AT,44,FALSE)</f>
        <v>0</v>
      </c>
      <c r="Q74" s="150">
        <f>VLOOKUP(C:C,Height!C:AH,32,FALSE)</f>
        <v>0</v>
      </c>
      <c r="R74" s="152">
        <f>VLOOKUP(C:C,'Routine Set'!C:BD,54,FALSE)</f>
        <v>0</v>
      </c>
      <c r="S74" s="150">
        <f>VLOOKUP(C:C,'Flexibility in water'!C:U,19,FALSE)</f>
        <v>0</v>
      </c>
      <c r="T74" s="151">
        <f t="shared" si="8"/>
        <v>0</v>
      </c>
      <c r="U74" s="91">
        <f>VLOOKUP(C:C,Figures!C:H,6,FALSE)</f>
        <v>0</v>
      </c>
      <c r="V74" s="541" t="e">
        <f t="shared" si="9"/>
        <v>#N/A</v>
      </c>
      <c r="W74" s="149">
        <f>IFERROR(VLOOKUP(E:E,'Grids Kids'!Z:AA,2,FALSE),1)</f>
        <v>1</v>
      </c>
      <c r="X74" s="151" t="e">
        <f>V74*IFERROR(VLOOKUP(E:E,'Grids Kids'!Z:AA,2,FALSE),1)</f>
        <v>#N/A</v>
      </c>
      <c r="Y74" s="538" t="e">
        <f t="shared" si="10"/>
        <v>#N/A</v>
      </c>
      <c r="Z74" s="147"/>
    </row>
    <row r="75" spans="1:26" hidden="1" x14ac:dyDescent="0.35">
      <c r="A75" s="148"/>
      <c r="B75" s="50">
        <v>71</v>
      </c>
      <c r="C75" s="95">
        <f>VLOOKUP(B:B,'Start List Kids'!C:F,2,FALSE)</f>
        <v>0</v>
      </c>
      <c r="D75" s="465">
        <f>VLOOKUP(B:B,'Start List Kids'!C:F,3,FALSE)</f>
        <v>0</v>
      </c>
      <c r="E75" s="114">
        <f>VLOOKUP(B:B,'Start List Kids'!C:F,4,FALSE)</f>
        <v>0</v>
      </c>
      <c r="F75" s="149" t="e">
        <f>VLOOKUP(C:C,'Upper-Lower Body'!C:N,12,FALSE)</f>
        <v>#N/A</v>
      </c>
      <c r="G75" s="150" t="e">
        <f>VLOOKUP(C:C,'Upper-Lower Body'!C:O,13,FALSE)</f>
        <v>#N/A</v>
      </c>
      <c r="H75" s="150" t="e">
        <f>VLOOKUP(C:C,'Core Strength'!C:H,6,FALSE)</f>
        <v>#DIV/0!</v>
      </c>
      <c r="I75" s="150">
        <f>VLOOKUP(C:C,'Flex-Extension'!C:Q,15,FALSE)</f>
        <v>4</v>
      </c>
      <c r="J75" s="150">
        <f>VLOOKUP(C:C,'Flex-Extension'!C:R,16,FALSE)</f>
        <v>6</v>
      </c>
      <c r="K75" s="150">
        <f>VLOOKUP(C:C,'Flex-Extension'!C:S,17,FALSE)</f>
        <v>7.25</v>
      </c>
      <c r="L75" s="150" t="e">
        <f>VLOOKUP(C:C,'Stand Leg Ext'!C:G,5,FALSE)</f>
        <v>#DIV/0!</v>
      </c>
      <c r="M75" s="150" t="e">
        <f>VLOOKUP(C:C,'Basic Acro'!C:G,5,FALSE)</f>
        <v>#DIV/0!</v>
      </c>
      <c r="N75" s="151" t="e">
        <f t="shared" si="7"/>
        <v>#N/A</v>
      </c>
      <c r="O75" s="149">
        <f>VLOOKUP(C:C,'Propulsion combination'!C:AS,43,FALSE)</f>
        <v>0</v>
      </c>
      <c r="P75" s="150">
        <f>VLOOKUP(C:C,'Bodyboost Baracuda'!C:AT,44,FALSE)</f>
        <v>0</v>
      </c>
      <c r="Q75" s="150">
        <f>VLOOKUP(C:C,Height!C:AH,32,FALSE)</f>
        <v>0</v>
      </c>
      <c r="R75" s="152">
        <f>VLOOKUP(C:C,'Routine Set'!C:BD,54,FALSE)</f>
        <v>0</v>
      </c>
      <c r="S75" s="150">
        <f>VLOOKUP(C:C,'Flexibility in water'!C:U,19,FALSE)</f>
        <v>0</v>
      </c>
      <c r="T75" s="151">
        <f t="shared" si="8"/>
        <v>0</v>
      </c>
      <c r="U75" s="91">
        <f>VLOOKUP(C:C,Figures!C:H,6,FALSE)</f>
        <v>0</v>
      </c>
      <c r="V75" s="541" t="e">
        <f t="shared" si="9"/>
        <v>#N/A</v>
      </c>
      <c r="W75" s="149">
        <f>IFERROR(VLOOKUP(E:E,'Grids Kids'!Z:AA,2,FALSE),1)</f>
        <v>1</v>
      </c>
      <c r="X75" s="151" t="e">
        <f>V75*IFERROR(VLOOKUP(E:E,'Grids Kids'!Z:AA,2,FALSE),1)</f>
        <v>#N/A</v>
      </c>
      <c r="Y75" s="538" t="e">
        <f t="shared" si="10"/>
        <v>#N/A</v>
      </c>
      <c r="Z75" s="147"/>
    </row>
    <row r="76" spans="1:26" hidden="1" x14ac:dyDescent="0.35">
      <c r="A76" s="148"/>
      <c r="B76" s="50">
        <v>72</v>
      </c>
      <c r="C76" s="95">
        <f>VLOOKUP(B:B,'Start List Kids'!C:F,2,FALSE)</f>
        <v>0</v>
      </c>
      <c r="D76" s="465">
        <f>VLOOKUP(B:B,'Start List Kids'!C:F,3,FALSE)</f>
        <v>0</v>
      </c>
      <c r="E76" s="114">
        <f>VLOOKUP(B:B,'Start List Kids'!C:F,4,FALSE)</f>
        <v>0</v>
      </c>
      <c r="F76" s="149" t="e">
        <f>VLOOKUP(C:C,'Upper-Lower Body'!C:N,12,FALSE)</f>
        <v>#N/A</v>
      </c>
      <c r="G76" s="150" t="e">
        <f>VLOOKUP(C:C,'Upper-Lower Body'!C:O,13,FALSE)</f>
        <v>#N/A</v>
      </c>
      <c r="H76" s="150" t="e">
        <f>VLOOKUP(C:C,'Core Strength'!C:H,6,FALSE)</f>
        <v>#DIV/0!</v>
      </c>
      <c r="I76" s="150">
        <f>VLOOKUP(C:C,'Flex-Extension'!C:Q,15,FALSE)</f>
        <v>4</v>
      </c>
      <c r="J76" s="150">
        <f>VLOOKUP(C:C,'Flex-Extension'!C:R,16,FALSE)</f>
        <v>6</v>
      </c>
      <c r="K76" s="150">
        <f>VLOOKUP(C:C,'Flex-Extension'!C:S,17,FALSE)</f>
        <v>7.25</v>
      </c>
      <c r="L76" s="150" t="e">
        <f>VLOOKUP(C:C,'Stand Leg Ext'!C:G,5,FALSE)</f>
        <v>#DIV/0!</v>
      </c>
      <c r="M76" s="150" t="e">
        <f>VLOOKUP(C:C,'Basic Acro'!C:G,5,FALSE)</f>
        <v>#DIV/0!</v>
      </c>
      <c r="N76" s="151" t="e">
        <f t="shared" si="7"/>
        <v>#N/A</v>
      </c>
      <c r="O76" s="149">
        <f>VLOOKUP(C:C,'Propulsion combination'!C:AS,43,FALSE)</f>
        <v>0</v>
      </c>
      <c r="P76" s="150">
        <f>VLOOKUP(C:C,'Bodyboost Baracuda'!C:AT,44,FALSE)</f>
        <v>0</v>
      </c>
      <c r="Q76" s="150">
        <f>VLOOKUP(C:C,Height!C:AH,32,FALSE)</f>
        <v>0</v>
      </c>
      <c r="R76" s="152">
        <f>VLOOKUP(C:C,'Routine Set'!C:BD,54,FALSE)</f>
        <v>0</v>
      </c>
      <c r="S76" s="150">
        <f>VLOOKUP(C:C,'Flexibility in water'!C:U,19,FALSE)</f>
        <v>0</v>
      </c>
      <c r="T76" s="151">
        <f t="shared" si="8"/>
        <v>0</v>
      </c>
      <c r="U76" s="91">
        <f>VLOOKUP(C:C,Figures!C:H,6,FALSE)</f>
        <v>0</v>
      </c>
      <c r="V76" s="541" t="e">
        <f t="shared" si="9"/>
        <v>#N/A</v>
      </c>
      <c r="W76" s="149">
        <f>IFERROR(VLOOKUP(E:E,'Grids Kids'!Z:AA,2,FALSE),1)</f>
        <v>1</v>
      </c>
      <c r="X76" s="151" t="e">
        <f>V76*IFERROR(VLOOKUP(E:E,'Grids Kids'!Z:AA,2,FALSE),1)</f>
        <v>#N/A</v>
      </c>
      <c r="Y76" s="538" t="e">
        <f t="shared" si="10"/>
        <v>#N/A</v>
      </c>
      <c r="Z76" s="147"/>
    </row>
    <row r="77" spans="1:26" hidden="1" x14ac:dyDescent="0.35">
      <c r="A77" s="148"/>
      <c r="B77" s="50">
        <v>73</v>
      </c>
      <c r="C77" s="95">
        <f>VLOOKUP(B:B,'Start List Kids'!C:F,2,FALSE)</f>
        <v>0</v>
      </c>
      <c r="D77" s="465">
        <f>VLOOKUP(B:B,'Start List Kids'!C:F,3,FALSE)</f>
        <v>0</v>
      </c>
      <c r="E77" s="114">
        <f>VLOOKUP(B:B,'Start List Kids'!C:F,4,FALSE)</f>
        <v>0</v>
      </c>
      <c r="F77" s="149" t="e">
        <f>VLOOKUP(C:C,'Upper-Lower Body'!C:N,12,FALSE)</f>
        <v>#N/A</v>
      </c>
      <c r="G77" s="150" t="e">
        <f>VLOOKUP(C:C,'Upper-Lower Body'!C:O,13,FALSE)</f>
        <v>#N/A</v>
      </c>
      <c r="H77" s="150" t="e">
        <f>VLOOKUP(C:C,'Core Strength'!C:H,6,FALSE)</f>
        <v>#DIV/0!</v>
      </c>
      <c r="I77" s="150">
        <f>VLOOKUP(C:C,'Flex-Extension'!C:Q,15,FALSE)</f>
        <v>4</v>
      </c>
      <c r="J77" s="150">
        <f>VLOOKUP(C:C,'Flex-Extension'!C:R,16,FALSE)</f>
        <v>6</v>
      </c>
      <c r="K77" s="150">
        <f>VLOOKUP(C:C,'Flex-Extension'!C:S,17,FALSE)</f>
        <v>7.25</v>
      </c>
      <c r="L77" s="150" t="e">
        <f>VLOOKUP(C:C,'Stand Leg Ext'!C:G,5,FALSE)</f>
        <v>#DIV/0!</v>
      </c>
      <c r="M77" s="150" t="e">
        <f>VLOOKUP(C:C,'Basic Acro'!C:G,5,FALSE)</f>
        <v>#DIV/0!</v>
      </c>
      <c r="N77" s="151" t="e">
        <f t="shared" si="7"/>
        <v>#N/A</v>
      </c>
      <c r="O77" s="149">
        <f>VLOOKUP(C:C,'Propulsion combination'!C:AS,43,FALSE)</f>
        <v>0</v>
      </c>
      <c r="P77" s="150">
        <f>VLOOKUP(C:C,'Bodyboost Baracuda'!C:AT,44,FALSE)</f>
        <v>0</v>
      </c>
      <c r="Q77" s="150">
        <f>VLOOKUP(C:C,Height!C:AH,32,FALSE)</f>
        <v>0</v>
      </c>
      <c r="R77" s="152">
        <f>VLOOKUP(C:C,'Routine Set'!C:BD,54,FALSE)</f>
        <v>0</v>
      </c>
      <c r="S77" s="150">
        <f>VLOOKUP(C:C,'Flexibility in water'!C:U,19,FALSE)</f>
        <v>0</v>
      </c>
      <c r="T77" s="151">
        <f t="shared" si="8"/>
        <v>0</v>
      </c>
      <c r="U77" s="91">
        <f>VLOOKUP(C:C,Figures!C:H,6,FALSE)</f>
        <v>0</v>
      </c>
      <c r="V77" s="541" t="e">
        <f t="shared" si="9"/>
        <v>#N/A</v>
      </c>
      <c r="W77" s="149">
        <f>IFERROR(VLOOKUP(E:E,'Grids Kids'!Z:AA,2,FALSE),1)</f>
        <v>1</v>
      </c>
      <c r="X77" s="151" t="e">
        <f>V77*IFERROR(VLOOKUP(E:E,'Grids Kids'!Z:AA,2,FALSE),1)</f>
        <v>#N/A</v>
      </c>
      <c r="Y77" s="538" t="e">
        <f t="shared" si="10"/>
        <v>#N/A</v>
      </c>
      <c r="Z77" s="147"/>
    </row>
    <row r="78" spans="1:26" hidden="1" x14ac:dyDescent="0.35">
      <c r="A78" s="148"/>
      <c r="B78" s="50">
        <v>74</v>
      </c>
      <c r="C78" s="95">
        <f>VLOOKUP(B:B,'Start List Kids'!C:F,2,FALSE)</f>
        <v>0</v>
      </c>
      <c r="D78" s="465">
        <f>VLOOKUP(B:B,'Start List Kids'!C:F,3,FALSE)</f>
        <v>0</v>
      </c>
      <c r="E78" s="114">
        <f>VLOOKUP(B:B,'Start List Kids'!C:F,4,FALSE)</f>
        <v>0</v>
      </c>
      <c r="F78" s="149" t="e">
        <f>VLOOKUP(C:C,'Upper-Lower Body'!C:N,12,FALSE)</f>
        <v>#N/A</v>
      </c>
      <c r="G78" s="150" t="e">
        <f>VLOOKUP(C:C,'Upper-Lower Body'!C:O,13,FALSE)</f>
        <v>#N/A</v>
      </c>
      <c r="H78" s="150" t="e">
        <f>VLOOKUP(C:C,'Core Strength'!C:H,6,FALSE)</f>
        <v>#DIV/0!</v>
      </c>
      <c r="I78" s="150">
        <f>VLOOKUP(C:C,'Flex-Extension'!C:Q,15,FALSE)</f>
        <v>4</v>
      </c>
      <c r="J78" s="150">
        <f>VLOOKUP(C:C,'Flex-Extension'!C:R,16,FALSE)</f>
        <v>6</v>
      </c>
      <c r="K78" s="150">
        <f>VLOOKUP(C:C,'Flex-Extension'!C:S,17,FALSE)</f>
        <v>7.25</v>
      </c>
      <c r="L78" s="150" t="e">
        <f>VLOOKUP(C:C,'Stand Leg Ext'!C:G,5,FALSE)</f>
        <v>#DIV/0!</v>
      </c>
      <c r="M78" s="150" t="e">
        <f>VLOOKUP(C:C,'Basic Acro'!C:G,5,FALSE)</f>
        <v>#DIV/0!</v>
      </c>
      <c r="N78" s="151" t="e">
        <f t="shared" si="7"/>
        <v>#N/A</v>
      </c>
      <c r="O78" s="149">
        <f>VLOOKUP(C:C,'Propulsion combination'!C:AS,43,FALSE)</f>
        <v>0</v>
      </c>
      <c r="P78" s="150">
        <f>VLOOKUP(C:C,'Bodyboost Baracuda'!C:AT,44,FALSE)</f>
        <v>0</v>
      </c>
      <c r="Q78" s="150">
        <f>VLOOKUP(C:C,Height!C:AH,32,FALSE)</f>
        <v>0</v>
      </c>
      <c r="R78" s="152">
        <f>VLOOKUP(C:C,'Routine Set'!C:BD,54,FALSE)</f>
        <v>0</v>
      </c>
      <c r="S78" s="150">
        <f>VLOOKUP(C:C,'Flexibility in water'!C:U,19,FALSE)</f>
        <v>0</v>
      </c>
      <c r="T78" s="151">
        <f t="shared" si="8"/>
        <v>0</v>
      </c>
      <c r="U78" s="91">
        <f>VLOOKUP(C:C,Figures!C:H,6,FALSE)</f>
        <v>0</v>
      </c>
      <c r="V78" s="541" t="e">
        <f t="shared" si="9"/>
        <v>#N/A</v>
      </c>
      <c r="W78" s="149">
        <f>IFERROR(VLOOKUP(E:E,'Grids Kids'!Z:AA,2,FALSE),1)</f>
        <v>1</v>
      </c>
      <c r="X78" s="151" t="e">
        <f>V78*IFERROR(VLOOKUP(E:E,'Grids Kids'!Z:AA,2,FALSE),1)</f>
        <v>#N/A</v>
      </c>
      <c r="Y78" s="538" t="e">
        <f t="shared" si="10"/>
        <v>#N/A</v>
      </c>
      <c r="Z78" s="147"/>
    </row>
    <row r="79" spans="1:26" hidden="1" x14ac:dyDescent="0.35">
      <c r="A79" s="148"/>
      <c r="B79" s="50">
        <v>75</v>
      </c>
      <c r="C79" s="95">
        <f>VLOOKUP(B:B,'Start List Kids'!C:F,2,FALSE)</f>
        <v>0</v>
      </c>
      <c r="D79" s="465">
        <f>VLOOKUP(B:B,'Start List Kids'!C:F,3,FALSE)</f>
        <v>0</v>
      </c>
      <c r="E79" s="114">
        <f>VLOOKUP(B:B,'Start List Kids'!C:F,4,FALSE)</f>
        <v>0</v>
      </c>
      <c r="F79" s="149" t="e">
        <f>VLOOKUP(C:C,'Upper-Lower Body'!C:N,12,FALSE)</f>
        <v>#N/A</v>
      </c>
      <c r="G79" s="150" t="e">
        <f>VLOOKUP(C:C,'Upper-Lower Body'!C:O,13,FALSE)</f>
        <v>#N/A</v>
      </c>
      <c r="H79" s="150" t="e">
        <f>VLOOKUP(C:C,'Core Strength'!C:H,6,FALSE)</f>
        <v>#DIV/0!</v>
      </c>
      <c r="I79" s="150">
        <f>VLOOKUP(C:C,'Flex-Extension'!C:Q,15,FALSE)</f>
        <v>4</v>
      </c>
      <c r="J79" s="150">
        <f>VLOOKUP(C:C,'Flex-Extension'!C:R,16,FALSE)</f>
        <v>6</v>
      </c>
      <c r="K79" s="150">
        <f>VLOOKUP(C:C,'Flex-Extension'!C:S,17,FALSE)</f>
        <v>7.25</v>
      </c>
      <c r="L79" s="150" t="e">
        <f>VLOOKUP(C:C,'Stand Leg Ext'!C:G,5,FALSE)</f>
        <v>#DIV/0!</v>
      </c>
      <c r="M79" s="150" t="e">
        <f>VLOOKUP(C:C,'Basic Acro'!C:G,5,FALSE)</f>
        <v>#DIV/0!</v>
      </c>
      <c r="N79" s="151" t="e">
        <f t="shared" si="7"/>
        <v>#N/A</v>
      </c>
      <c r="O79" s="149">
        <f>VLOOKUP(C:C,'Propulsion combination'!C:AS,43,FALSE)</f>
        <v>0</v>
      </c>
      <c r="P79" s="150">
        <f>VLOOKUP(C:C,'Bodyboost Baracuda'!C:AT,44,FALSE)</f>
        <v>0</v>
      </c>
      <c r="Q79" s="150">
        <f>VLOOKUP(C:C,Height!C:AH,32,FALSE)</f>
        <v>0</v>
      </c>
      <c r="R79" s="152">
        <f>VLOOKUP(C:C,'Routine Set'!C:BD,54,FALSE)</f>
        <v>0</v>
      </c>
      <c r="S79" s="150">
        <f>VLOOKUP(C:C,'Flexibility in water'!C:U,19,FALSE)</f>
        <v>0</v>
      </c>
      <c r="T79" s="151">
        <f t="shared" si="8"/>
        <v>0</v>
      </c>
      <c r="U79" s="91">
        <f>VLOOKUP(C:C,Figures!C:H,6,FALSE)</f>
        <v>0</v>
      </c>
      <c r="V79" s="541" t="e">
        <f t="shared" si="9"/>
        <v>#N/A</v>
      </c>
      <c r="W79" s="149">
        <f>IFERROR(VLOOKUP(E:E,'Grids Kids'!Z:AA,2,FALSE),1)</f>
        <v>1</v>
      </c>
      <c r="X79" s="151" t="e">
        <f>V79*IFERROR(VLOOKUP(E:E,'Grids Kids'!Z:AA,2,FALSE),1)</f>
        <v>#N/A</v>
      </c>
      <c r="Y79" s="538" t="e">
        <f t="shared" si="10"/>
        <v>#N/A</v>
      </c>
      <c r="Z79" s="147"/>
    </row>
    <row r="80" spans="1:26" hidden="1" x14ac:dyDescent="0.35">
      <c r="A80" s="148"/>
      <c r="B80" s="50">
        <v>76</v>
      </c>
      <c r="C80" s="95">
        <f>VLOOKUP(B:B,'Start List Kids'!C:F,2,FALSE)</f>
        <v>0</v>
      </c>
      <c r="D80" s="465">
        <f>VLOOKUP(B:B,'Start List Kids'!C:F,3,FALSE)</f>
        <v>0</v>
      </c>
      <c r="E80" s="114">
        <f>VLOOKUP(B:B,'Start List Kids'!C:F,4,FALSE)</f>
        <v>0</v>
      </c>
      <c r="F80" s="149" t="e">
        <f>VLOOKUP(C:C,'Upper-Lower Body'!C:N,12,FALSE)</f>
        <v>#N/A</v>
      </c>
      <c r="G80" s="150" t="e">
        <f>VLOOKUP(C:C,'Upper-Lower Body'!C:O,13,FALSE)</f>
        <v>#N/A</v>
      </c>
      <c r="H80" s="150" t="e">
        <f>VLOOKUP(C:C,'Core Strength'!C:H,6,FALSE)</f>
        <v>#DIV/0!</v>
      </c>
      <c r="I80" s="150">
        <f>VLOOKUP(C:C,'Flex-Extension'!C:Q,15,FALSE)</f>
        <v>4</v>
      </c>
      <c r="J80" s="150">
        <f>VLOOKUP(C:C,'Flex-Extension'!C:R,16,FALSE)</f>
        <v>6</v>
      </c>
      <c r="K80" s="150">
        <f>VLOOKUP(C:C,'Flex-Extension'!C:S,17,FALSE)</f>
        <v>7.25</v>
      </c>
      <c r="L80" s="150" t="e">
        <f>VLOOKUP(C:C,'Stand Leg Ext'!C:G,5,FALSE)</f>
        <v>#DIV/0!</v>
      </c>
      <c r="M80" s="150" t="e">
        <f>VLOOKUP(C:C,'Basic Acro'!C:G,5,FALSE)</f>
        <v>#DIV/0!</v>
      </c>
      <c r="N80" s="151" t="e">
        <f t="shared" si="7"/>
        <v>#N/A</v>
      </c>
      <c r="O80" s="149">
        <f>VLOOKUP(C:C,'Propulsion combination'!C:AS,43,FALSE)</f>
        <v>0</v>
      </c>
      <c r="P80" s="150">
        <f>VLOOKUP(C:C,'Bodyboost Baracuda'!C:AT,44,FALSE)</f>
        <v>0</v>
      </c>
      <c r="Q80" s="150">
        <f>VLOOKUP(C:C,Height!C:AH,32,FALSE)</f>
        <v>0</v>
      </c>
      <c r="R80" s="152">
        <f>VLOOKUP(C:C,'Routine Set'!C:BD,54,FALSE)</f>
        <v>0</v>
      </c>
      <c r="S80" s="150">
        <f>VLOOKUP(C:C,'Flexibility in water'!C:U,19,FALSE)</f>
        <v>0</v>
      </c>
      <c r="T80" s="151">
        <f t="shared" si="8"/>
        <v>0</v>
      </c>
      <c r="U80" s="91">
        <f>VLOOKUP(C:C,Figures!C:H,6,FALSE)</f>
        <v>0</v>
      </c>
      <c r="V80" s="541" t="e">
        <f t="shared" si="9"/>
        <v>#N/A</v>
      </c>
      <c r="W80" s="149">
        <f>IFERROR(VLOOKUP(E:E,'Grids Kids'!Z:AA,2,FALSE),1)</f>
        <v>1</v>
      </c>
      <c r="X80" s="151" t="e">
        <f>V80*IFERROR(VLOOKUP(E:E,'Grids Kids'!Z:AA,2,FALSE),1)</f>
        <v>#N/A</v>
      </c>
      <c r="Y80" s="538" t="e">
        <f t="shared" si="10"/>
        <v>#N/A</v>
      </c>
      <c r="Z80" s="147"/>
    </row>
    <row r="81" spans="1:26" hidden="1" x14ac:dyDescent="0.35">
      <c r="A81" s="148"/>
      <c r="B81" s="50">
        <v>77</v>
      </c>
      <c r="C81" s="95">
        <f>VLOOKUP(B:B,'Start List Kids'!C:F,2,FALSE)</f>
        <v>0</v>
      </c>
      <c r="D81" s="465">
        <f>VLOOKUP(B:B,'Start List Kids'!C:F,3,FALSE)</f>
        <v>0</v>
      </c>
      <c r="E81" s="114">
        <f>VLOOKUP(B:B,'Start List Kids'!C:F,4,FALSE)</f>
        <v>0</v>
      </c>
      <c r="F81" s="149" t="e">
        <f>VLOOKUP(C:C,'Upper-Lower Body'!C:N,12,FALSE)</f>
        <v>#N/A</v>
      </c>
      <c r="G81" s="150" t="e">
        <f>VLOOKUP(C:C,'Upper-Lower Body'!C:O,13,FALSE)</f>
        <v>#N/A</v>
      </c>
      <c r="H81" s="150" t="e">
        <f>VLOOKUP(C:C,'Core Strength'!C:H,6,FALSE)</f>
        <v>#DIV/0!</v>
      </c>
      <c r="I81" s="150">
        <f>VLOOKUP(C:C,'Flex-Extension'!C:Q,15,FALSE)</f>
        <v>4</v>
      </c>
      <c r="J81" s="150">
        <f>VLOOKUP(C:C,'Flex-Extension'!C:R,16,FALSE)</f>
        <v>6</v>
      </c>
      <c r="K81" s="150">
        <f>VLOOKUP(C:C,'Flex-Extension'!C:S,17,FALSE)</f>
        <v>7.25</v>
      </c>
      <c r="L81" s="150" t="e">
        <f>VLOOKUP(C:C,'Stand Leg Ext'!C:G,5,FALSE)</f>
        <v>#DIV/0!</v>
      </c>
      <c r="M81" s="150" t="e">
        <f>VLOOKUP(C:C,'Basic Acro'!C:G,5,FALSE)</f>
        <v>#DIV/0!</v>
      </c>
      <c r="N81" s="151" t="e">
        <f t="shared" si="7"/>
        <v>#N/A</v>
      </c>
      <c r="O81" s="149">
        <f>VLOOKUP(C:C,'Propulsion combination'!C:AS,43,FALSE)</f>
        <v>0</v>
      </c>
      <c r="P81" s="150">
        <f>VLOOKUP(C:C,'Bodyboost Baracuda'!C:AT,44,FALSE)</f>
        <v>0</v>
      </c>
      <c r="Q81" s="150">
        <f>VLOOKUP(C:C,Height!C:AH,32,FALSE)</f>
        <v>0</v>
      </c>
      <c r="R81" s="152">
        <f>VLOOKUP(C:C,'Routine Set'!C:BD,54,FALSE)</f>
        <v>0</v>
      </c>
      <c r="S81" s="150">
        <f>VLOOKUP(C:C,'Flexibility in water'!C:U,19,FALSE)</f>
        <v>0</v>
      </c>
      <c r="T81" s="151">
        <f t="shared" si="8"/>
        <v>0</v>
      </c>
      <c r="U81" s="91">
        <f>VLOOKUP(C:C,Figures!C:H,6,FALSE)</f>
        <v>0</v>
      </c>
      <c r="V81" s="541" t="e">
        <f t="shared" si="9"/>
        <v>#N/A</v>
      </c>
      <c r="W81" s="149">
        <f>IFERROR(VLOOKUP(E:E,'Grids Kids'!Z:AA,2,FALSE),1)</f>
        <v>1</v>
      </c>
      <c r="X81" s="151" t="e">
        <f>V81*IFERROR(VLOOKUP(E:E,'Grids Kids'!Z:AA,2,FALSE),1)</f>
        <v>#N/A</v>
      </c>
      <c r="Y81" s="538" t="e">
        <f t="shared" si="10"/>
        <v>#N/A</v>
      </c>
      <c r="Z81" s="147"/>
    </row>
    <row r="82" spans="1:26" hidden="1" x14ac:dyDescent="0.35">
      <c r="A82" s="148"/>
      <c r="B82" s="50">
        <v>78</v>
      </c>
      <c r="C82" s="95">
        <f>VLOOKUP(B:B,'Start List Kids'!C:F,2,FALSE)</f>
        <v>0</v>
      </c>
      <c r="D82" s="465">
        <f>VLOOKUP(B:B,'Start List Kids'!C:F,3,FALSE)</f>
        <v>0</v>
      </c>
      <c r="E82" s="114">
        <f>VLOOKUP(B:B,'Start List Kids'!C:F,4,FALSE)</f>
        <v>0</v>
      </c>
      <c r="F82" s="149" t="e">
        <f>VLOOKUP(C:C,'Upper-Lower Body'!C:N,12,FALSE)</f>
        <v>#N/A</v>
      </c>
      <c r="G82" s="150" t="e">
        <f>VLOOKUP(C:C,'Upper-Lower Body'!C:O,13,FALSE)</f>
        <v>#N/A</v>
      </c>
      <c r="H82" s="150" t="e">
        <f>VLOOKUP(C:C,'Core Strength'!C:H,6,FALSE)</f>
        <v>#DIV/0!</v>
      </c>
      <c r="I82" s="150">
        <f>VLOOKUP(C:C,'Flex-Extension'!C:Q,15,FALSE)</f>
        <v>4</v>
      </c>
      <c r="J82" s="150">
        <f>VLOOKUP(C:C,'Flex-Extension'!C:R,16,FALSE)</f>
        <v>6</v>
      </c>
      <c r="K82" s="150">
        <f>VLOOKUP(C:C,'Flex-Extension'!C:S,17,FALSE)</f>
        <v>7.25</v>
      </c>
      <c r="L82" s="150" t="e">
        <f>VLOOKUP(C:C,'Stand Leg Ext'!C:G,5,FALSE)</f>
        <v>#DIV/0!</v>
      </c>
      <c r="M82" s="150" t="e">
        <f>VLOOKUP(C:C,'Basic Acro'!C:G,5,FALSE)</f>
        <v>#DIV/0!</v>
      </c>
      <c r="N82" s="151" t="e">
        <f t="shared" si="7"/>
        <v>#N/A</v>
      </c>
      <c r="O82" s="149">
        <f>VLOOKUP(C:C,'Propulsion combination'!C:AS,43,FALSE)</f>
        <v>0</v>
      </c>
      <c r="P82" s="150">
        <f>VLOOKUP(C:C,'Bodyboost Baracuda'!C:AT,44,FALSE)</f>
        <v>0</v>
      </c>
      <c r="Q82" s="150">
        <f>VLOOKUP(C:C,Height!C:AH,32,FALSE)</f>
        <v>0</v>
      </c>
      <c r="R82" s="152">
        <f>VLOOKUP(C:C,'Routine Set'!C:BD,54,FALSE)</f>
        <v>0</v>
      </c>
      <c r="S82" s="150">
        <f>VLOOKUP(C:C,'Flexibility in water'!C:U,19,FALSE)</f>
        <v>0</v>
      </c>
      <c r="T82" s="151">
        <f t="shared" si="8"/>
        <v>0</v>
      </c>
      <c r="U82" s="91">
        <f>VLOOKUP(C:C,Figures!C:H,6,FALSE)</f>
        <v>0</v>
      </c>
      <c r="V82" s="541" t="e">
        <f t="shared" si="9"/>
        <v>#N/A</v>
      </c>
      <c r="W82" s="149">
        <f>IFERROR(VLOOKUP(E:E,'Grids Kids'!Z:AA,2,FALSE),1)</f>
        <v>1</v>
      </c>
      <c r="X82" s="151" t="e">
        <f>V82*IFERROR(VLOOKUP(E:E,'Grids Kids'!Z:AA,2,FALSE),1)</f>
        <v>#N/A</v>
      </c>
      <c r="Y82" s="538" t="e">
        <f t="shared" si="10"/>
        <v>#N/A</v>
      </c>
      <c r="Z82" s="147"/>
    </row>
    <row r="83" spans="1:26" hidden="1" x14ac:dyDescent="0.35">
      <c r="A83" s="148"/>
      <c r="B83" s="50">
        <v>79</v>
      </c>
      <c r="C83" s="95">
        <f>VLOOKUP(B:B,'Start List Kids'!C:F,2,FALSE)</f>
        <v>0</v>
      </c>
      <c r="D83" s="465">
        <f>VLOOKUP(B:B,'Start List Kids'!C:F,3,FALSE)</f>
        <v>0</v>
      </c>
      <c r="E83" s="114">
        <f>VLOOKUP(B:B,'Start List Kids'!C:F,4,FALSE)</f>
        <v>0</v>
      </c>
      <c r="F83" s="149" t="e">
        <f>VLOOKUP(C:C,'Upper-Lower Body'!C:N,12,FALSE)</f>
        <v>#N/A</v>
      </c>
      <c r="G83" s="150" t="e">
        <f>VLOOKUP(C:C,'Upper-Lower Body'!C:O,13,FALSE)</f>
        <v>#N/A</v>
      </c>
      <c r="H83" s="150" t="e">
        <f>VLOOKUP(C:C,'Core Strength'!C:H,6,FALSE)</f>
        <v>#DIV/0!</v>
      </c>
      <c r="I83" s="150">
        <f>VLOOKUP(C:C,'Flex-Extension'!C:Q,15,FALSE)</f>
        <v>4</v>
      </c>
      <c r="J83" s="150">
        <f>VLOOKUP(C:C,'Flex-Extension'!C:R,16,FALSE)</f>
        <v>6</v>
      </c>
      <c r="K83" s="150">
        <f>VLOOKUP(C:C,'Flex-Extension'!C:S,17,FALSE)</f>
        <v>7.25</v>
      </c>
      <c r="L83" s="150" t="e">
        <f>VLOOKUP(C:C,'Stand Leg Ext'!C:G,5,FALSE)</f>
        <v>#DIV/0!</v>
      </c>
      <c r="M83" s="150" t="e">
        <f>VLOOKUP(C:C,'Basic Acro'!C:G,5,FALSE)</f>
        <v>#DIV/0!</v>
      </c>
      <c r="N83" s="151" t="e">
        <f t="shared" si="7"/>
        <v>#N/A</v>
      </c>
      <c r="O83" s="149">
        <f>VLOOKUP(C:C,'Propulsion combination'!C:AS,43,FALSE)</f>
        <v>0</v>
      </c>
      <c r="P83" s="150">
        <f>VLOOKUP(C:C,'Bodyboost Baracuda'!C:AT,44,FALSE)</f>
        <v>0</v>
      </c>
      <c r="Q83" s="150">
        <f>VLOOKUP(C:C,Height!C:AH,32,FALSE)</f>
        <v>0</v>
      </c>
      <c r="R83" s="152">
        <f>VLOOKUP(C:C,'Routine Set'!C:BD,54,FALSE)</f>
        <v>0</v>
      </c>
      <c r="S83" s="150">
        <f>VLOOKUP(C:C,'Flexibility in water'!C:U,19,FALSE)</f>
        <v>0</v>
      </c>
      <c r="T83" s="151">
        <f t="shared" si="8"/>
        <v>0</v>
      </c>
      <c r="U83" s="91">
        <f>VLOOKUP(C:C,Figures!C:H,6,FALSE)</f>
        <v>0</v>
      </c>
      <c r="V83" s="541" t="e">
        <f t="shared" si="9"/>
        <v>#N/A</v>
      </c>
      <c r="W83" s="149">
        <f>IFERROR(VLOOKUP(E:E,'Grids Kids'!Z:AA,2,FALSE),1)</f>
        <v>1</v>
      </c>
      <c r="X83" s="151" t="e">
        <f>V83*IFERROR(VLOOKUP(E:E,'Grids Kids'!Z:AA,2,FALSE),1)</f>
        <v>#N/A</v>
      </c>
      <c r="Y83" s="538" t="e">
        <f t="shared" si="10"/>
        <v>#N/A</v>
      </c>
      <c r="Z83" s="147"/>
    </row>
    <row r="84" spans="1:26" hidden="1" x14ac:dyDescent="0.35">
      <c r="A84" s="148"/>
      <c r="B84" s="50">
        <v>80</v>
      </c>
      <c r="C84" s="95">
        <f>VLOOKUP(B:B,'Start List Kids'!C:F,2,FALSE)</f>
        <v>0</v>
      </c>
      <c r="D84" s="465">
        <f>VLOOKUP(B:B,'Start List Kids'!C:F,3,FALSE)</f>
        <v>0</v>
      </c>
      <c r="E84" s="114">
        <f>VLOOKUP(B:B,'Start List Kids'!C:F,4,FALSE)</f>
        <v>0</v>
      </c>
      <c r="F84" s="149" t="e">
        <f>VLOOKUP(C:C,'Upper-Lower Body'!C:N,12,FALSE)</f>
        <v>#N/A</v>
      </c>
      <c r="G84" s="150" t="e">
        <f>VLOOKUP(C:C,'Upper-Lower Body'!C:O,13,FALSE)</f>
        <v>#N/A</v>
      </c>
      <c r="H84" s="150" t="e">
        <f>VLOOKUP(C:C,'Core Strength'!C:H,6,FALSE)</f>
        <v>#DIV/0!</v>
      </c>
      <c r="I84" s="150">
        <f>VLOOKUP(C:C,'Flex-Extension'!C:Q,15,FALSE)</f>
        <v>4</v>
      </c>
      <c r="J84" s="150">
        <f>VLOOKUP(C:C,'Flex-Extension'!C:R,16,FALSE)</f>
        <v>6</v>
      </c>
      <c r="K84" s="150">
        <f>VLOOKUP(C:C,'Flex-Extension'!C:S,17,FALSE)</f>
        <v>7.25</v>
      </c>
      <c r="L84" s="150" t="e">
        <f>VLOOKUP(C:C,'Stand Leg Ext'!C:G,5,FALSE)</f>
        <v>#DIV/0!</v>
      </c>
      <c r="M84" s="150" t="e">
        <f>VLOOKUP(C:C,'Basic Acro'!C:G,5,FALSE)</f>
        <v>#DIV/0!</v>
      </c>
      <c r="N84" s="151" t="e">
        <f t="shared" si="7"/>
        <v>#N/A</v>
      </c>
      <c r="O84" s="149">
        <f>VLOOKUP(C:C,'Propulsion combination'!C:AS,43,FALSE)</f>
        <v>0</v>
      </c>
      <c r="P84" s="150">
        <f>VLOOKUP(C:C,'Bodyboost Baracuda'!C:AT,44,FALSE)</f>
        <v>0</v>
      </c>
      <c r="Q84" s="150">
        <f>VLOOKUP(C:C,Height!C:AH,32,FALSE)</f>
        <v>0</v>
      </c>
      <c r="R84" s="152">
        <f>VLOOKUP(C:C,'Routine Set'!C:BD,54,FALSE)</f>
        <v>0</v>
      </c>
      <c r="S84" s="150">
        <f>VLOOKUP(C:C,'Flexibility in water'!C:U,19,FALSE)</f>
        <v>0</v>
      </c>
      <c r="T84" s="151">
        <f t="shared" si="8"/>
        <v>0</v>
      </c>
      <c r="U84" s="91">
        <f>VLOOKUP(C:C,Figures!C:H,6,FALSE)</f>
        <v>0</v>
      </c>
      <c r="V84" s="541" t="e">
        <f t="shared" si="9"/>
        <v>#N/A</v>
      </c>
      <c r="W84" s="149">
        <f>IFERROR(VLOOKUP(E:E,'Grids Kids'!Z:AA,2,FALSE),1)</f>
        <v>1</v>
      </c>
      <c r="X84" s="151" t="e">
        <f>V84*IFERROR(VLOOKUP(E:E,'Grids Kids'!Z:AA,2,FALSE),1)</f>
        <v>#N/A</v>
      </c>
      <c r="Y84" s="538" t="e">
        <f t="shared" si="10"/>
        <v>#N/A</v>
      </c>
      <c r="Z84" s="147"/>
    </row>
    <row r="85" spans="1:26" hidden="1" x14ac:dyDescent="0.35">
      <c r="A85" s="148"/>
      <c r="B85" s="50">
        <v>81</v>
      </c>
      <c r="C85" s="95">
        <f>VLOOKUP(B:B,'Start List Kids'!C:F,2,FALSE)</f>
        <v>0</v>
      </c>
      <c r="D85" s="465">
        <f>VLOOKUP(B:B,'Start List Kids'!C:F,3,FALSE)</f>
        <v>0</v>
      </c>
      <c r="E85" s="114">
        <f>VLOOKUP(B:B,'Start List Kids'!C:F,4,FALSE)</f>
        <v>0</v>
      </c>
      <c r="F85" s="149" t="e">
        <f>VLOOKUP(C:C,'Upper-Lower Body'!C:N,12,FALSE)</f>
        <v>#N/A</v>
      </c>
      <c r="G85" s="150" t="e">
        <f>VLOOKUP(C:C,'Upper-Lower Body'!C:O,13,FALSE)</f>
        <v>#N/A</v>
      </c>
      <c r="H85" s="150" t="e">
        <f>VLOOKUP(C:C,'Core Strength'!C:H,6,FALSE)</f>
        <v>#DIV/0!</v>
      </c>
      <c r="I85" s="150">
        <f>VLOOKUP(C:C,'Flex-Extension'!C:Q,15,FALSE)</f>
        <v>4</v>
      </c>
      <c r="J85" s="150">
        <f>VLOOKUP(C:C,'Flex-Extension'!C:R,16,FALSE)</f>
        <v>6</v>
      </c>
      <c r="K85" s="150">
        <f>VLOOKUP(C:C,'Flex-Extension'!C:S,17,FALSE)</f>
        <v>7.25</v>
      </c>
      <c r="L85" s="150" t="e">
        <f>VLOOKUP(C:C,'Stand Leg Ext'!C:G,5,FALSE)</f>
        <v>#DIV/0!</v>
      </c>
      <c r="M85" s="150" t="e">
        <f>VLOOKUP(C:C,'Basic Acro'!C:G,5,FALSE)</f>
        <v>#DIV/0!</v>
      </c>
      <c r="N85" s="151" t="e">
        <f t="shared" si="7"/>
        <v>#N/A</v>
      </c>
      <c r="O85" s="149">
        <f>VLOOKUP(C:C,'Propulsion combination'!C:AS,43,FALSE)</f>
        <v>0</v>
      </c>
      <c r="P85" s="150">
        <f>VLOOKUP(C:C,'Bodyboost Baracuda'!C:AT,44,FALSE)</f>
        <v>0</v>
      </c>
      <c r="Q85" s="150">
        <f>VLOOKUP(C:C,Height!C:AH,32,FALSE)</f>
        <v>0</v>
      </c>
      <c r="R85" s="152">
        <f>VLOOKUP(C:C,'Routine Set'!C:BD,54,FALSE)</f>
        <v>0</v>
      </c>
      <c r="S85" s="150">
        <f>VLOOKUP(C:C,'Flexibility in water'!C:U,19,FALSE)</f>
        <v>0</v>
      </c>
      <c r="T85" s="151">
        <f t="shared" si="8"/>
        <v>0</v>
      </c>
      <c r="U85" s="91">
        <f>VLOOKUP(C:C,Figures!C:H,6,FALSE)</f>
        <v>0</v>
      </c>
      <c r="V85" s="541" t="e">
        <f t="shared" si="9"/>
        <v>#N/A</v>
      </c>
      <c r="W85" s="149">
        <f>IFERROR(VLOOKUP(E:E,'Grids Kids'!Z:AA,2,FALSE),1)</f>
        <v>1</v>
      </c>
      <c r="X85" s="151" t="e">
        <f>V85*IFERROR(VLOOKUP(E:E,'Grids Kids'!Z:AA,2,FALSE),1)</f>
        <v>#N/A</v>
      </c>
      <c r="Y85" s="538" t="e">
        <f t="shared" si="10"/>
        <v>#N/A</v>
      </c>
      <c r="Z85" s="147"/>
    </row>
    <row r="86" spans="1:26" hidden="1" x14ac:dyDescent="0.35">
      <c r="A86" s="148"/>
      <c r="B86" s="50">
        <v>82</v>
      </c>
      <c r="C86" s="95">
        <f>VLOOKUP(B:B,'Start List Kids'!C:F,2,FALSE)</f>
        <v>0</v>
      </c>
      <c r="D86" s="465">
        <f>VLOOKUP(B:B,'Start List Kids'!C:F,3,FALSE)</f>
        <v>0</v>
      </c>
      <c r="E86" s="114">
        <f>VLOOKUP(B:B,'Start List Kids'!C:F,4,FALSE)</f>
        <v>0</v>
      </c>
      <c r="F86" s="149" t="e">
        <f>VLOOKUP(C:C,'Upper-Lower Body'!C:N,12,FALSE)</f>
        <v>#N/A</v>
      </c>
      <c r="G86" s="150" t="e">
        <f>VLOOKUP(C:C,'Upper-Lower Body'!C:O,13,FALSE)</f>
        <v>#N/A</v>
      </c>
      <c r="H86" s="150" t="e">
        <f>VLOOKUP(C:C,'Core Strength'!C:H,6,FALSE)</f>
        <v>#DIV/0!</v>
      </c>
      <c r="I86" s="150">
        <f>VLOOKUP(C:C,'Flex-Extension'!C:Q,15,FALSE)</f>
        <v>4</v>
      </c>
      <c r="J86" s="150">
        <f>VLOOKUP(C:C,'Flex-Extension'!C:R,16,FALSE)</f>
        <v>6</v>
      </c>
      <c r="K86" s="150">
        <f>VLOOKUP(C:C,'Flex-Extension'!C:S,17,FALSE)</f>
        <v>7.25</v>
      </c>
      <c r="L86" s="150" t="e">
        <f>VLOOKUP(C:C,'Stand Leg Ext'!C:G,5,FALSE)</f>
        <v>#DIV/0!</v>
      </c>
      <c r="M86" s="150" t="e">
        <f>VLOOKUP(C:C,'Basic Acro'!C:G,5,FALSE)</f>
        <v>#DIV/0!</v>
      </c>
      <c r="N86" s="151" t="e">
        <f t="shared" si="7"/>
        <v>#N/A</v>
      </c>
      <c r="O86" s="149">
        <f>VLOOKUP(C:C,'Propulsion combination'!C:AS,43,FALSE)</f>
        <v>0</v>
      </c>
      <c r="P86" s="150">
        <f>VLOOKUP(C:C,'Bodyboost Baracuda'!C:AT,44,FALSE)</f>
        <v>0</v>
      </c>
      <c r="Q86" s="150">
        <f>VLOOKUP(C:C,Height!C:AH,32,FALSE)</f>
        <v>0</v>
      </c>
      <c r="R86" s="152">
        <f>VLOOKUP(C:C,'Routine Set'!C:BD,54,FALSE)</f>
        <v>0</v>
      </c>
      <c r="S86" s="150">
        <f>VLOOKUP(C:C,'Flexibility in water'!C:U,19,FALSE)</f>
        <v>0</v>
      </c>
      <c r="T86" s="151">
        <f t="shared" si="8"/>
        <v>0</v>
      </c>
      <c r="U86" s="91">
        <f>VLOOKUP(C:C,Figures!C:H,6,FALSE)</f>
        <v>0</v>
      </c>
      <c r="V86" s="541" t="e">
        <f t="shared" si="9"/>
        <v>#N/A</v>
      </c>
      <c r="W86" s="149">
        <f>IFERROR(VLOOKUP(E:E,'Grids Kids'!Z:AA,2,FALSE),1)</f>
        <v>1</v>
      </c>
      <c r="X86" s="151" t="e">
        <f>V86*IFERROR(VLOOKUP(E:E,'Grids Kids'!Z:AA,2,FALSE),1)</f>
        <v>#N/A</v>
      </c>
      <c r="Y86" s="538" t="e">
        <f t="shared" si="10"/>
        <v>#N/A</v>
      </c>
      <c r="Z86" s="147"/>
    </row>
    <row r="87" spans="1:26" hidden="1" x14ac:dyDescent="0.35">
      <c r="A87" s="148"/>
      <c r="B87" s="50">
        <v>83</v>
      </c>
      <c r="C87" s="95">
        <f>VLOOKUP(B:B,'Start List Kids'!C:F,2,FALSE)</f>
        <v>0</v>
      </c>
      <c r="D87" s="465">
        <f>VLOOKUP(B:B,'Start List Kids'!C:F,3,FALSE)</f>
        <v>0</v>
      </c>
      <c r="E87" s="114">
        <f>VLOOKUP(B:B,'Start List Kids'!C:F,4,FALSE)</f>
        <v>0</v>
      </c>
      <c r="F87" s="149" t="e">
        <f>VLOOKUP(C:C,'Upper-Lower Body'!C:N,12,FALSE)</f>
        <v>#N/A</v>
      </c>
      <c r="G87" s="150" t="e">
        <f>VLOOKUP(C:C,'Upper-Lower Body'!C:O,13,FALSE)</f>
        <v>#N/A</v>
      </c>
      <c r="H87" s="150" t="e">
        <f>VLOOKUP(C:C,'Core Strength'!C:H,6,FALSE)</f>
        <v>#DIV/0!</v>
      </c>
      <c r="I87" s="150">
        <f>VLOOKUP(C:C,'Flex-Extension'!C:Q,15,FALSE)</f>
        <v>4</v>
      </c>
      <c r="J87" s="150">
        <f>VLOOKUP(C:C,'Flex-Extension'!C:R,16,FALSE)</f>
        <v>6</v>
      </c>
      <c r="K87" s="150">
        <f>VLOOKUP(C:C,'Flex-Extension'!C:S,17,FALSE)</f>
        <v>7.25</v>
      </c>
      <c r="L87" s="150" t="e">
        <f>VLOOKUP(C:C,'Stand Leg Ext'!C:G,5,FALSE)</f>
        <v>#DIV/0!</v>
      </c>
      <c r="M87" s="150" t="e">
        <f>VLOOKUP(C:C,'Basic Acro'!C:G,5,FALSE)</f>
        <v>#DIV/0!</v>
      </c>
      <c r="N87" s="151" t="e">
        <f t="shared" si="7"/>
        <v>#N/A</v>
      </c>
      <c r="O87" s="149">
        <f>VLOOKUP(C:C,'Propulsion combination'!C:AS,43,FALSE)</f>
        <v>0</v>
      </c>
      <c r="P87" s="150">
        <f>VLOOKUP(C:C,'Bodyboost Baracuda'!C:AT,44,FALSE)</f>
        <v>0</v>
      </c>
      <c r="Q87" s="150">
        <f>VLOOKUP(C:C,Height!C:AH,32,FALSE)</f>
        <v>0</v>
      </c>
      <c r="R87" s="152">
        <f>VLOOKUP(C:C,'Routine Set'!C:BD,54,FALSE)</f>
        <v>0</v>
      </c>
      <c r="S87" s="150">
        <f>VLOOKUP(C:C,'Flexibility in water'!C:U,19,FALSE)</f>
        <v>0</v>
      </c>
      <c r="T87" s="151">
        <f t="shared" si="8"/>
        <v>0</v>
      </c>
      <c r="U87" s="91">
        <f>VLOOKUP(C:C,Figures!C:H,6,FALSE)</f>
        <v>0</v>
      </c>
      <c r="V87" s="541" t="e">
        <f t="shared" si="9"/>
        <v>#N/A</v>
      </c>
      <c r="W87" s="149">
        <f>IFERROR(VLOOKUP(E:E,'Grids Kids'!Z:AA,2,FALSE),1)</f>
        <v>1</v>
      </c>
      <c r="X87" s="151" t="e">
        <f>V87*IFERROR(VLOOKUP(E:E,'Grids Kids'!Z:AA,2,FALSE),1)</f>
        <v>#N/A</v>
      </c>
      <c r="Y87" s="538" t="e">
        <f t="shared" si="10"/>
        <v>#N/A</v>
      </c>
      <c r="Z87" s="147"/>
    </row>
    <row r="88" spans="1:26" hidden="1" x14ac:dyDescent="0.35">
      <c r="A88" s="148"/>
      <c r="B88" s="50">
        <v>84</v>
      </c>
      <c r="C88" s="95">
        <f>VLOOKUP(B:B,'Start List Kids'!C:F,2,FALSE)</f>
        <v>0</v>
      </c>
      <c r="D88" s="465">
        <f>VLOOKUP(B:B,'Start List Kids'!C:F,3,FALSE)</f>
        <v>0</v>
      </c>
      <c r="E88" s="114">
        <f>VLOOKUP(B:B,'Start List Kids'!C:F,4,FALSE)</f>
        <v>0</v>
      </c>
      <c r="F88" s="149" t="e">
        <f>VLOOKUP(C:C,'Upper-Lower Body'!C:N,12,FALSE)</f>
        <v>#N/A</v>
      </c>
      <c r="G88" s="150" t="e">
        <f>VLOOKUP(C:C,'Upper-Lower Body'!C:O,13,FALSE)</f>
        <v>#N/A</v>
      </c>
      <c r="H88" s="150" t="e">
        <f>VLOOKUP(C:C,'Core Strength'!C:H,6,FALSE)</f>
        <v>#DIV/0!</v>
      </c>
      <c r="I88" s="150">
        <f>VLOOKUP(C:C,'Flex-Extension'!C:Q,15,FALSE)</f>
        <v>4</v>
      </c>
      <c r="J88" s="150">
        <f>VLOOKUP(C:C,'Flex-Extension'!C:R,16,FALSE)</f>
        <v>6</v>
      </c>
      <c r="K88" s="150">
        <f>VLOOKUP(C:C,'Flex-Extension'!C:S,17,FALSE)</f>
        <v>7.25</v>
      </c>
      <c r="L88" s="150" t="e">
        <f>VLOOKUP(C:C,'Stand Leg Ext'!C:G,5,FALSE)</f>
        <v>#DIV/0!</v>
      </c>
      <c r="M88" s="150" t="e">
        <f>VLOOKUP(C:C,'Basic Acro'!C:G,5,FALSE)</f>
        <v>#DIV/0!</v>
      </c>
      <c r="N88" s="151" t="e">
        <f t="shared" si="7"/>
        <v>#N/A</v>
      </c>
      <c r="O88" s="149">
        <f>VLOOKUP(C:C,'Propulsion combination'!C:AS,43,FALSE)</f>
        <v>0</v>
      </c>
      <c r="P88" s="150">
        <f>VLOOKUP(C:C,'Bodyboost Baracuda'!C:AT,44,FALSE)</f>
        <v>0</v>
      </c>
      <c r="Q88" s="150">
        <f>VLOOKUP(C:C,Height!C:AH,32,FALSE)</f>
        <v>0</v>
      </c>
      <c r="R88" s="152">
        <f>VLOOKUP(C:C,'Routine Set'!C:BD,54,FALSE)</f>
        <v>0</v>
      </c>
      <c r="S88" s="150">
        <f>VLOOKUP(C:C,'Flexibility in water'!C:U,19,FALSE)</f>
        <v>0</v>
      </c>
      <c r="T88" s="151">
        <f t="shared" si="8"/>
        <v>0</v>
      </c>
      <c r="U88" s="91">
        <f>VLOOKUP(C:C,Figures!C:H,6,FALSE)</f>
        <v>0</v>
      </c>
      <c r="V88" s="541" t="e">
        <f t="shared" si="9"/>
        <v>#N/A</v>
      </c>
      <c r="W88" s="149">
        <f>IFERROR(VLOOKUP(E:E,'Grids Kids'!Z:AA,2,FALSE),1)</f>
        <v>1</v>
      </c>
      <c r="X88" s="151" t="e">
        <f>V88*IFERROR(VLOOKUP(E:E,'Grids Kids'!Z:AA,2,FALSE),1)</f>
        <v>#N/A</v>
      </c>
      <c r="Y88" s="538" t="e">
        <f t="shared" si="10"/>
        <v>#N/A</v>
      </c>
      <c r="Z88" s="147"/>
    </row>
    <row r="89" spans="1:26" hidden="1" x14ac:dyDescent="0.35">
      <c r="A89" s="148"/>
      <c r="B89" s="50">
        <v>85</v>
      </c>
      <c r="C89" s="95">
        <f>VLOOKUP(B:B,'Start List Kids'!C:F,2,FALSE)</f>
        <v>0</v>
      </c>
      <c r="D89" s="465">
        <f>VLOOKUP(B:B,'Start List Kids'!C:F,3,FALSE)</f>
        <v>0</v>
      </c>
      <c r="E89" s="114">
        <f>VLOOKUP(B:B,'Start List Kids'!C:F,4,FALSE)</f>
        <v>0</v>
      </c>
      <c r="F89" s="149" t="e">
        <f>VLOOKUP(C:C,'Upper-Lower Body'!C:N,12,FALSE)</f>
        <v>#N/A</v>
      </c>
      <c r="G89" s="150" t="e">
        <f>VLOOKUP(C:C,'Upper-Lower Body'!C:O,13,FALSE)</f>
        <v>#N/A</v>
      </c>
      <c r="H89" s="150" t="e">
        <f>VLOOKUP(C:C,'Core Strength'!C:H,6,FALSE)</f>
        <v>#DIV/0!</v>
      </c>
      <c r="I89" s="150">
        <f>VLOOKUP(C:C,'Flex-Extension'!C:Q,15,FALSE)</f>
        <v>4</v>
      </c>
      <c r="J89" s="150">
        <f>VLOOKUP(C:C,'Flex-Extension'!C:R,16,FALSE)</f>
        <v>6</v>
      </c>
      <c r="K89" s="150">
        <f>VLOOKUP(C:C,'Flex-Extension'!C:S,17,FALSE)</f>
        <v>7.25</v>
      </c>
      <c r="L89" s="150" t="e">
        <f>VLOOKUP(C:C,'Stand Leg Ext'!C:G,5,FALSE)</f>
        <v>#DIV/0!</v>
      </c>
      <c r="M89" s="150" t="e">
        <f>VLOOKUP(C:C,'Basic Acro'!C:G,5,FALSE)</f>
        <v>#DIV/0!</v>
      </c>
      <c r="N89" s="151" t="e">
        <f t="shared" si="7"/>
        <v>#N/A</v>
      </c>
      <c r="O89" s="149">
        <f>VLOOKUP(C:C,'Propulsion combination'!C:AS,43,FALSE)</f>
        <v>0</v>
      </c>
      <c r="P89" s="150">
        <f>VLOOKUP(C:C,'Bodyboost Baracuda'!C:AT,44,FALSE)</f>
        <v>0</v>
      </c>
      <c r="Q89" s="150">
        <f>VLOOKUP(C:C,Height!C:AH,32,FALSE)</f>
        <v>0</v>
      </c>
      <c r="R89" s="152">
        <f>VLOOKUP(C:C,'Routine Set'!C:BD,54,FALSE)</f>
        <v>0</v>
      </c>
      <c r="S89" s="150">
        <f>VLOOKUP(C:C,'Flexibility in water'!C:U,19,FALSE)</f>
        <v>0</v>
      </c>
      <c r="T89" s="151">
        <f t="shared" si="8"/>
        <v>0</v>
      </c>
      <c r="U89" s="91">
        <f>VLOOKUP(C:C,Figures!C:H,6,FALSE)</f>
        <v>0</v>
      </c>
      <c r="V89" s="541" t="e">
        <f t="shared" si="9"/>
        <v>#N/A</v>
      </c>
      <c r="W89" s="149">
        <f>IFERROR(VLOOKUP(E:E,'Grids Kids'!Z:AA,2,FALSE),1)</f>
        <v>1</v>
      </c>
      <c r="X89" s="151" t="e">
        <f>V89*IFERROR(VLOOKUP(E:E,'Grids Kids'!Z:AA,2,FALSE),1)</f>
        <v>#N/A</v>
      </c>
      <c r="Y89" s="538" t="e">
        <f t="shared" si="10"/>
        <v>#N/A</v>
      </c>
      <c r="Z89" s="147"/>
    </row>
    <row r="90" spans="1:26" hidden="1" x14ac:dyDescent="0.35">
      <c r="A90" s="148"/>
      <c r="B90" s="50">
        <v>86</v>
      </c>
      <c r="C90" s="95">
        <f>VLOOKUP(B:B,'Start List Kids'!C:F,2,FALSE)</f>
        <v>0</v>
      </c>
      <c r="D90" s="465">
        <f>VLOOKUP(B:B,'Start List Kids'!C:F,3,FALSE)</f>
        <v>0</v>
      </c>
      <c r="E90" s="114">
        <f>VLOOKUP(B:B,'Start List Kids'!C:F,4,FALSE)</f>
        <v>0</v>
      </c>
      <c r="F90" s="149" t="e">
        <f>VLOOKUP(C:C,'Upper-Lower Body'!C:N,12,FALSE)</f>
        <v>#N/A</v>
      </c>
      <c r="G90" s="150" t="e">
        <f>VLOOKUP(C:C,'Upper-Lower Body'!C:O,13,FALSE)</f>
        <v>#N/A</v>
      </c>
      <c r="H90" s="150" t="e">
        <f>VLOOKUP(C:C,'Core Strength'!C:H,6,FALSE)</f>
        <v>#DIV/0!</v>
      </c>
      <c r="I90" s="150">
        <f>VLOOKUP(C:C,'Flex-Extension'!C:Q,15,FALSE)</f>
        <v>4</v>
      </c>
      <c r="J90" s="150">
        <f>VLOOKUP(C:C,'Flex-Extension'!C:R,16,FALSE)</f>
        <v>6</v>
      </c>
      <c r="K90" s="150">
        <f>VLOOKUP(C:C,'Flex-Extension'!C:S,17,FALSE)</f>
        <v>7.25</v>
      </c>
      <c r="L90" s="150" t="e">
        <f>VLOOKUP(C:C,'Stand Leg Ext'!C:G,5,FALSE)</f>
        <v>#DIV/0!</v>
      </c>
      <c r="M90" s="150" t="e">
        <f>VLOOKUP(C:C,'Basic Acro'!C:G,5,FALSE)</f>
        <v>#DIV/0!</v>
      </c>
      <c r="N90" s="151" t="e">
        <f t="shared" si="7"/>
        <v>#N/A</v>
      </c>
      <c r="O90" s="149">
        <f>VLOOKUP(C:C,'Propulsion combination'!C:AS,43,FALSE)</f>
        <v>0</v>
      </c>
      <c r="P90" s="150">
        <f>VLOOKUP(C:C,'Bodyboost Baracuda'!C:AT,44,FALSE)</f>
        <v>0</v>
      </c>
      <c r="Q90" s="150">
        <f>VLOOKUP(C:C,Height!C:AH,32,FALSE)</f>
        <v>0</v>
      </c>
      <c r="R90" s="152">
        <f>VLOOKUP(C:C,'Routine Set'!C:BD,54,FALSE)</f>
        <v>0</v>
      </c>
      <c r="S90" s="150">
        <f>VLOOKUP(C:C,'Flexibility in water'!C:U,19,FALSE)</f>
        <v>0</v>
      </c>
      <c r="T90" s="151">
        <f t="shared" si="8"/>
        <v>0</v>
      </c>
      <c r="U90" s="91">
        <f>VLOOKUP(C:C,Figures!C:H,6,FALSE)</f>
        <v>0</v>
      </c>
      <c r="V90" s="541" t="e">
        <f t="shared" si="9"/>
        <v>#N/A</v>
      </c>
      <c r="W90" s="149">
        <f>IFERROR(VLOOKUP(E:E,'Grids Kids'!Z:AA,2,FALSE),1)</f>
        <v>1</v>
      </c>
      <c r="X90" s="151" t="e">
        <f>V90*IFERROR(VLOOKUP(E:E,'Grids Kids'!Z:AA,2,FALSE),1)</f>
        <v>#N/A</v>
      </c>
      <c r="Y90" s="538" t="e">
        <f t="shared" si="10"/>
        <v>#N/A</v>
      </c>
      <c r="Z90" s="147"/>
    </row>
    <row r="91" spans="1:26" hidden="1" x14ac:dyDescent="0.35">
      <c r="A91" s="148"/>
      <c r="B91" s="50">
        <v>87</v>
      </c>
      <c r="C91" s="95">
        <f>VLOOKUP(B:B,'Start List Kids'!C:F,2,FALSE)</f>
        <v>0</v>
      </c>
      <c r="D91" s="465">
        <f>VLOOKUP(B:B,'Start List Kids'!C:F,3,FALSE)</f>
        <v>0</v>
      </c>
      <c r="E91" s="114">
        <f>VLOOKUP(B:B,'Start List Kids'!C:F,4,FALSE)</f>
        <v>0</v>
      </c>
      <c r="F91" s="149" t="e">
        <f>VLOOKUP(C:C,'Upper-Lower Body'!C:N,12,FALSE)</f>
        <v>#N/A</v>
      </c>
      <c r="G91" s="150" t="e">
        <f>VLOOKUP(C:C,'Upper-Lower Body'!C:O,13,FALSE)</f>
        <v>#N/A</v>
      </c>
      <c r="H91" s="150" t="e">
        <f>VLOOKUP(C:C,'Core Strength'!C:H,6,FALSE)</f>
        <v>#DIV/0!</v>
      </c>
      <c r="I91" s="150">
        <f>VLOOKUP(C:C,'Flex-Extension'!C:Q,15,FALSE)</f>
        <v>4</v>
      </c>
      <c r="J91" s="150">
        <f>VLOOKUP(C:C,'Flex-Extension'!C:R,16,FALSE)</f>
        <v>6</v>
      </c>
      <c r="K91" s="150">
        <f>VLOOKUP(C:C,'Flex-Extension'!C:S,17,FALSE)</f>
        <v>7.25</v>
      </c>
      <c r="L91" s="150" t="e">
        <f>VLOOKUP(C:C,'Stand Leg Ext'!C:G,5,FALSE)</f>
        <v>#DIV/0!</v>
      </c>
      <c r="M91" s="150" t="e">
        <f>VLOOKUP(C:C,'Basic Acro'!C:G,5,FALSE)</f>
        <v>#DIV/0!</v>
      </c>
      <c r="N91" s="151" t="e">
        <f t="shared" si="7"/>
        <v>#N/A</v>
      </c>
      <c r="O91" s="149">
        <f>VLOOKUP(C:C,'Propulsion combination'!C:AS,43,FALSE)</f>
        <v>0</v>
      </c>
      <c r="P91" s="150">
        <f>VLOOKUP(C:C,'Bodyboost Baracuda'!C:AT,44,FALSE)</f>
        <v>0</v>
      </c>
      <c r="Q91" s="150">
        <f>VLOOKUP(C:C,Height!C:AH,32,FALSE)</f>
        <v>0</v>
      </c>
      <c r="R91" s="152">
        <f>VLOOKUP(C:C,'Routine Set'!C:BD,54,FALSE)</f>
        <v>0</v>
      </c>
      <c r="S91" s="150">
        <f>VLOOKUP(C:C,'Flexibility in water'!C:U,19,FALSE)</f>
        <v>0</v>
      </c>
      <c r="T91" s="151">
        <f t="shared" si="8"/>
        <v>0</v>
      </c>
      <c r="U91" s="91">
        <f>VLOOKUP(C:C,Figures!C:H,6,FALSE)</f>
        <v>0</v>
      </c>
      <c r="V91" s="541" t="e">
        <f t="shared" si="9"/>
        <v>#N/A</v>
      </c>
      <c r="W91" s="149">
        <f>IFERROR(VLOOKUP(E:E,'Grids Kids'!Z:AA,2,FALSE),1)</f>
        <v>1</v>
      </c>
      <c r="X91" s="151" t="e">
        <f>V91*IFERROR(VLOOKUP(E:E,'Grids Kids'!Z:AA,2,FALSE),1)</f>
        <v>#N/A</v>
      </c>
      <c r="Y91" s="538" t="e">
        <f t="shared" si="10"/>
        <v>#N/A</v>
      </c>
      <c r="Z91" s="147"/>
    </row>
    <row r="92" spans="1:26" hidden="1" x14ac:dyDescent="0.35">
      <c r="A92" s="148"/>
      <c r="B92" s="50">
        <v>88</v>
      </c>
      <c r="C92" s="95">
        <f>VLOOKUP(B:B,'Start List Kids'!C:F,2,FALSE)</f>
        <v>0</v>
      </c>
      <c r="D92" s="465">
        <f>VLOOKUP(B:B,'Start List Kids'!C:F,3,FALSE)</f>
        <v>0</v>
      </c>
      <c r="E92" s="114">
        <f>VLOOKUP(B:B,'Start List Kids'!C:F,4,FALSE)</f>
        <v>0</v>
      </c>
      <c r="F92" s="149" t="e">
        <f>VLOOKUP(C:C,'Upper-Lower Body'!C:N,12,FALSE)</f>
        <v>#N/A</v>
      </c>
      <c r="G92" s="150" t="e">
        <f>VLOOKUP(C:C,'Upper-Lower Body'!C:O,13,FALSE)</f>
        <v>#N/A</v>
      </c>
      <c r="H92" s="150" t="e">
        <f>VLOOKUP(C:C,'Core Strength'!C:H,6,FALSE)</f>
        <v>#DIV/0!</v>
      </c>
      <c r="I92" s="150">
        <f>VLOOKUP(C:C,'Flex-Extension'!C:Q,15,FALSE)</f>
        <v>4</v>
      </c>
      <c r="J92" s="150">
        <f>VLOOKUP(C:C,'Flex-Extension'!C:R,16,FALSE)</f>
        <v>6</v>
      </c>
      <c r="K92" s="150">
        <f>VLOOKUP(C:C,'Flex-Extension'!C:S,17,FALSE)</f>
        <v>7.25</v>
      </c>
      <c r="L92" s="150" t="e">
        <f>VLOOKUP(C:C,'Stand Leg Ext'!C:G,5,FALSE)</f>
        <v>#DIV/0!</v>
      </c>
      <c r="M92" s="150" t="e">
        <f>VLOOKUP(C:C,'Basic Acro'!C:G,5,FALSE)</f>
        <v>#DIV/0!</v>
      </c>
      <c r="N92" s="151" t="e">
        <f t="shared" si="7"/>
        <v>#N/A</v>
      </c>
      <c r="O92" s="149">
        <f>VLOOKUP(C:C,'Propulsion combination'!C:AS,43,FALSE)</f>
        <v>0</v>
      </c>
      <c r="P92" s="150">
        <f>VLOOKUP(C:C,'Bodyboost Baracuda'!C:AT,44,FALSE)</f>
        <v>0</v>
      </c>
      <c r="Q92" s="150">
        <f>VLOOKUP(C:C,Height!C:AH,32,FALSE)</f>
        <v>0</v>
      </c>
      <c r="R92" s="152">
        <f>VLOOKUP(C:C,'Routine Set'!C:BD,54,FALSE)</f>
        <v>0</v>
      </c>
      <c r="S92" s="150">
        <f>VLOOKUP(C:C,'Flexibility in water'!C:U,19,FALSE)</f>
        <v>0</v>
      </c>
      <c r="T92" s="151">
        <f t="shared" si="8"/>
        <v>0</v>
      </c>
      <c r="U92" s="91">
        <f>VLOOKUP(C:C,Figures!C:H,6,FALSE)</f>
        <v>0</v>
      </c>
      <c r="V92" s="541" t="e">
        <f t="shared" si="9"/>
        <v>#N/A</v>
      </c>
      <c r="W92" s="149">
        <f>IFERROR(VLOOKUP(E:E,'Grids Kids'!Z:AA,2,FALSE),1)</f>
        <v>1</v>
      </c>
      <c r="X92" s="151" t="e">
        <f>V92*IFERROR(VLOOKUP(E:E,'Grids Kids'!Z:AA,2,FALSE),1)</f>
        <v>#N/A</v>
      </c>
      <c r="Y92" s="538" t="e">
        <f t="shared" si="10"/>
        <v>#N/A</v>
      </c>
      <c r="Z92" s="147"/>
    </row>
    <row r="93" spans="1:26" hidden="1" x14ac:dyDescent="0.35">
      <c r="A93" s="148"/>
      <c r="B93" s="50">
        <v>89</v>
      </c>
      <c r="C93" s="95">
        <f>VLOOKUP(B:B,'Start List Kids'!C:F,2,FALSE)</f>
        <v>0</v>
      </c>
      <c r="D93" s="465">
        <f>VLOOKUP(B:B,'Start List Kids'!C:F,3,FALSE)</f>
        <v>0</v>
      </c>
      <c r="E93" s="114">
        <f>VLOOKUP(B:B,'Start List Kids'!C:F,4,FALSE)</f>
        <v>0</v>
      </c>
      <c r="F93" s="149" t="e">
        <f>VLOOKUP(C:C,'Upper-Lower Body'!C:N,12,FALSE)</f>
        <v>#N/A</v>
      </c>
      <c r="G93" s="150" t="e">
        <f>VLOOKUP(C:C,'Upper-Lower Body'!C:O,13,FALSE)</f>
        <v>#N/A</v>
      </c>
      <c r="H93" s="150" t="e">
        <f>VLOOKUP(C:C,'Core Strength'!C:H,6,FALSE)</f>
        <v>#DIV/0!</v>
      </c>
      <c r="I93" s="150">
        <f>VLOOKUP(C:C,'Flex-Extension'!C:Q,15,FALSE)</f>
        <v>4</v>
      </c>
      <c r="J93" s="150">
        <f>VLOOKUP(C:C,'Flex-Extension'!C:R,16,FALSE)</f>
        <v>6</v>
      </c>
      <c r="K93" s="150">
        <f>VLOOKUP(C:C,'Flex-Extension'!C:S,17,FALSE)</f>
        <v>7.25</v>
      </c>
      <c r="L93" s="150" t="e">
        <f>VLOOKUP(C:C,'Stand Leg Ext'!C:G,5,FALSE)</f>
        <v>#DIV/0!</v>
      </c>
      <c r="M93" s="150" t="e">
        <f>VLOOKUP(C:C,'Basic Acro'!C:G,5,FALSE)</f>
        <v>#DIV/0!</v>
      </c>
      <c r="N93" s="151" t="e">
        <f t="shared" si="7"/>
        <v>#N/A</v>
      </c>
      <c r="O93" s="149">
        <f>VLOOKUP(C:C,'Propulsion combination'!C:AS,43,FALSE)</f>
        <v>0</v>
      </c>
      <c r="P93" s="150">
        <f>VLOOKUP(C:C,'Bodyboost Baracuda'!C:AT,44,FALSE)</f>
        <v>0</v>
      </c>
      <c r="Q93" s="150">
        <f>VLOOKUP(C:C,Height!C:AH,32,FALSE)</f>
        <v>0</v>
      </c>
      <c r="R93" s="152">
        <f>VLOOKUP(C:C,'Routine Set'!C:BD,54,FALSE)</f>
        <v>0</v>
      </c>
      <c r="S93" s="150">
        <f>VLOOKUP(C:C,'Flexibility in water'!C:U,19,FALSE)</f>
        <v>0</v>
      </c>
      <c r="T93" s="151">
        <f t="shared" si="8"/>
        <v>0</v>
      </c>
      <c r="U93" s="91">
        <f>VLOOKUP(C:C,Figures!C:H,6,FALSE)</f>
        <v>0</v>
      </c>
      <c r="V93" s="541" t="e">
        <f t="shared" si="9"/>
        <v>#N/A</v>
      </c>
      <c r="W93" s="149">
        <f>IFERROR(VLOOKUP(E:E,'Grids Kids'!Z:AA,2,FALSE),1)</f>
        <v>1</v>
      </c>
      <c r="X93" s="151" t="e">
        <f>V93*IFERROR(VLOOKUP(E:E,'Grids Kids'!Z:AA,2,FALSE),1)</f>
        <v>#N/A</v>
      </c>
      <c r="Y93" s="538" t="e">
        <f t="shared" si="10"/>
        <v>#N/A</v>
      </c>
      <c r="Z93" s="147"/>
    </row>
    <row r="94" spans="1:26" hidden="1" x14ac:dyDescent="0.35">
      <c r="A94" s="148"/>
      <c r="B94" s="50">
        <v>90</v>
      </c>
      <c r="C94" s="95">
        <f>VLOOKUP(B:B,'Start List Kids'!C:F,2,FALSE)</f>
        <v>0</v>
      </c>
      <c r="D94" s="465">
        <f>VLOOKUP(B:B,'Start List Kids'!C:F,3,FALSE)</f>
        <v>0</v>
      </c>
      <c r="E94" s="114">
        <f>VLOOKUP(B:B,'Start List Kids'!C:F,4,FALSE)</f>
        <v>0</v>
      </c>
      <c r="F94" s="149" t="e">
        <f>VLOOKUP(C:C,'Upper-Lower Body'!C:N,12,FALSE)</f>
        <v>#N/A</v>
      </c>
      <c r="G94" s="150" t="e">
        <f>VLOOKUP(C:C,'Upper-Lower Body'!C:O,13,FALSE)</f>
        <v>#N/A</v>
      </c>
      <c r="H94" s="150" t="e">
        <f>VLOOKUP(C:C,'Core Strength'!C:H,6,FALSE)</f>
        <v>#DIV/0!</v>
      </c>
      <c r="I94" s="150">
        <f>VLOOKUP(C:C,'Flex-Extension'!C:Q,15,FALSE)</f>
        <v>4</v>
      </c>
      <c r="J94" s="150">
        <f>VLOOKUP(C:C,'Flex-Extension'!C:R,16,FALSE)</f>
        <v>6</v>
      </c>
      <c r="K94" s="150">
        <f>VLOOKUP(C:C,'Flex-Extension'!C:S,17,FALSE)</f>
        <v>7.25</v>
      </c>
      <c r="L94" s="150" t="e">
        <f>VLOOKUP(C:C,'Stand Leg Ext'!C:G,5,FALSE)</f>
        <v>#DIV/0!</v>
      </c>
      <c r="M94" s="150" t="e">
        <f>VLOOKUP(C:C,'Basic Acro'!C:G,5,FALSE)</f>
        <v>#DIV/0!</v>
      </c>
      <c r="N94" s="151" t="e">
        <f t="shared" si="7"/>
        <v>#N/A</v>
      </c>
      <c r="O94" s="149">
        <f>VLOOKUP(C:C,'Propulsion combination'!C:AS,43,FALSE)</f>
        <v>0</v>
      </c>
      <c r="P94" s="150">
        <f>VLOOKUP(C:C,'Bodyboost Baracuda'!C:AT,44,FALSE)</f>
        <v>0</v>
      </c>
      <c r="Q94" s="150">
        <f>VLOOKUP(C:C,Height!C:AH,32,FALSE)</f>
        <v>0</v>
      </c>
      <c r="R94" s="152">
        <f>VLOOKUP(C:C,'Routine Set'!C:BD,54,FALSE)</f>
        <v>0</v>
      </c>
      <c r="S94" s="150">
        <f>VLOOKUP(C:C,'Flexibility in water'!C:U,19,FALSE)</f>
        <v>0</v>
      </c>
      <c r="T94" s="151">
        <f t="shared" si="8"/>
        <v>0</v>
      </c>
      <c r="U94" s="91">
        <f>VLOOKUP(C:C,Figures!C:H,6,FALSE)</f>
        <v>0</v>
      </c>
      <c r="V94" s="541" t="e">
        <f t="shared" si="9"/>
        <v>#N/A</v>
      </c>
      <c r="W94" s="149">
        <f>IFERROR(VLOOKUP(E:E,'Grids Kids'!Z:AA,2,FALSE),1)</f>
        <v>1</v>
      </c>
      <c r="X94" s="151" t="e">
        <f>V94*IFERROR(VLOOKUP(E:E,'Grids Kids'!Z:AA,2,FALSE),1)</f>
        <v>#N/A</v>
      </c>
      <c r="Y94" s="538" t="e">
        <f t="shared" si="10"/>
        <v>#N/A</v>
      </c>
      <c r="Z94" s="147"/>
    </row>
    <row r="95" spans="1:26" hidden="1" x14ac:dyDescent="0.35">
      <c r="A95" s="148"/>
      <c r="B95" s="50">
        <v>91</v>
      </c>
      <c r="C95" s="95">
        <f>VLOOKUP(B:B,'Start List Kids'!C:F,2,FALSE)</f>
        <v>0</v>
      </c>
      <c r="D95" s="465">
        <f>VLOOKUP(B:B,'Start List Kids'!C:F,3,FALSE)</f>
        <v>0</v>
      </c>
      <c r="E95" s="114">
        <f>VLOOKUP(B:B,'Start List Kids'!C:F,4,FALSE)</f>
        <v>0</v>
      </c>
      <c r="F95" s="149" t="e">
        <f>VLOOKUP(C:C,'Upper-Lower Body'!C:N,12,FALSE)</f>
        <v>#N/A</v>
      </c>
      <c r="G95" s="150" t="e">
        <f>VLOOKUP(C:C,'Upper-Lower Body'!C:O,13,FALSE)</f>
        <v>#N/A</v>
      </c>
      <c r="H95" s="150" t="e">
        <f>VLOOKUP(C:C,'Core Strength'!C:H,6,FALSE)</f>
        <v>#DIV/0!</v>
      </c>
      <c r="I95" s="150">
        <f>VLOOKUP(C:C,'Flex-Extension'!C:Q,15,FALSE)</f>
        <v>4</v>
      </c>
      <c r="J95" s="150">
        <f>VLOOKUP(C:C,'Flex-Extension'!C:R,16,FALSE)</f>
        <v>6</v>
      </c>
      <c r="K95" s="150">
        <f>VLOOKUP(C:C,'Flex-Extension'!C:S,17,FALSE)</f>
        <v>7.25</v>
      </c>
      <c r="L95" s="150" t="e">
        <f>VLOOKUP(C:C,'Stand Leg Ext'!C:G,5,FALSE)</f>
        <v>#DIV/0!</v>
      </c>
      <c r="M95" s="150" t="e">
        <f>VLOOKUP(C:C,'Basic Acro'!C:G,5,FALSE)</f>
        <v>#DIV/0!</v>
      </c>
      <c r="N95" s="151" t="e">
        <f t="shared" si="7"/>
        <v>#N/A</v>
      </c>
      <c r="O95" s="149">
        <f>VLOOKUP(C:C,'Propulsion combination'!C:AS,43,FALSE)</f>
        <v>0</v>
      </c>
      <c r="P95" s="150">
        <f>VLOOKUP(C:C,'Bodyboost Baracuda'!C:AT,44,FALSE)</f>
        <v>0</v>
      </c>
      <c r="Q95" s="150">
        <f>VLOOKUP(C:C,Height!C:AH,32,FALSE)</f>
        <v>0</v>
      </c>
      <c r="R95" s="152">
        <f>VLOOKUP(C:C,'Routine Set'!C:BD,54,FALSE)</f>
        <v>0</v>
      </c>
      <c r="S95" s="150">
        <f>VLOOKUP(C:C,'Flexibility in water'!C:U,19,FALSE)</f>
        <v>0</v>
      </c>
      <c r="T95" s="151">
        <f t="shared" si="8"/>
        <v>0</v>
      </c>
      <c r="U95" s="91">
        <f>VLOOKUP(C:C,Figures!C:H,6,FALSE)</f>
        <v>0</v>
      </c>
      <c r="V95" s="541" t="e">
        <f t="shared" si="9"/>
        <v>#N/A</v>
      </c>
      <c r="W95" s="149">
        <f>IFERROR(VLOOKUP(E:E,'Grids Kids'!Z:AA,2,FALSE),1)</f>
        <v>1</v>
      </c>
      <c r="X95" s="151" t="e">
        <f>V95*IFERROR(VLOOKUP(E:E,'Grids Kids'!Z:AA,2,FALSE),1)</f>
        <v>#N/A</v>
      </c>
      <c r="Y95" s="538" t="e">
        <f t="shared" si="10"/>
        <v>#N/A</v>
      </c>
      <c r="Z95" s="147"/>
    </row>
    <row r="96" spans="1:26" hidden="1" x14ac:dyDescent="0.35">
      <c r="A96" s="148"/>
      <c r="B96" s="50">
        <v>92</v>
      </c>
      <c r="C96" s="95">
        <f>VLOOKUP(B:B,'Start List Kids'!C:F,2,FALSE)</f>
        <v>0</v>
      </c>
      <c r="D96" s="465">
        <f>VLOOKUP(B:B,'Start List Kids'!C:F,3,FALSE)</f>
        <v>0</v>
      </c>
      <c r="E96" s="114">
        <f>VLOOKUP(B:B,'Start List Kids'!C:F,4,FALSE)</f>
        <v>0</v>
      </c>
      <c r="F96" s="149" t="e">
        <f>VLOOKUP(C:C,'Upper-Lower Body'!C:N,12,FALSE)</f>
        <v>#N/A</v>
      </c>
      <c r="G96" s="150" t="e">
        <f>VLOOKUP(C:C,'Upper-Lower Body'!C:O,13,FALSE)</f>
        <v>#N/A</v>
      </c>
      <c r="H96" s="150" t="e">
        <f>VLOOKUP(C:C,'Core Strength'!C:H,6,FALSE)</f>
        <v>#DIV/0!</v>
      </c>
      <c r="I96" s="150">
        <f>VLOOKUP(C:C,'Flex-Extension'!C:Q,15,FALSE)</f>
        <v>4</v>
      </c>
      <c r="J96" s="150">
        <f>VLOOKUP(C:C,'Flex-Extension'!C:R,16,FALSE)</f>
        <v>6</v>
      </c>
      <c r="K96" s="150">
        <f>VLOOKUP(C:C,'Flex-Extension'!C:S,17,FALSE)</f>
        <v>7.25</v>
      </c>
      <c r="L96" s="150" t="e">
        <f>VLOOKUP(C:C,'Stand Leg Ext'!C:G,5,FALSE)</f>
        <v>#DIV/0!</v>
      </c>
      <c r="M96" s="150" t="e">
        <f>VLOOKUP(C:C,'Basic Acro'!C:G,5,FALSE)</f>
        <v>#DIV/0!</v>
      </c>
      <c r="N96" s="151" t="e">
        <f t="shared" si="7"/>
        <v>#N/A</v>
      </c>
      <c r="O96" s="149">
        <f>VLOOKUP(C:C,'Propulsion combination'!C:AS,43,FALSE)</f>
        <v>0</v>
      </c>
      <c r="P96" s="150">
        <f>VLOOKUP(C:C,'Bodyboost Baracuda'!C:AT,44,FALSE)</f>
        <v>0</v>
      </c>
      <c r="Q96" s="150">
        <f>VLOOKUP(C:C,Height!C:AH,32,FALSE)</f>
        <v>0</v>
      </c>
      <c r="R96" s="152">
        <f>VLOOKUP(C:C,'Routine Set'!C:BD,54,FALSE)</f>
        <v>0</v>
      </c>
      <c r="S96" s="150">
        <f>VLOOKUP(C:C,'Flexibility in water'!C:U,19,FALSE)</f>
        <v>0</v>
      </c>
      <c r="T96" s="151">
        <f t="shared" si="8"/>
        <v>0</v>
      </c>
      <c r="U96" s="91">
        <f>VLOOKUP(C:C,Figures!C:H,6,FALSE)</f>
        <v>0</v>
      </c>
      <c r="V96" s="541" t="e">
        <f t="shared" si="9"/>
        <v>#N/A</v>
      </c>
      <c r="W96" s="149">
        <f>IFERROR(VLOOKUP(E:E,'Grids Kids'!Z:AA,2,FALSE),1)</f>
        <v>1</v>
      </c>
      <c r="X96" s="151" t="e">
        <f>V96*IFERROR(VLOOKUP(E:E,'Grids Kids'!Z:AA,2,FALSE),1)</f>
        <v>#N/A</v>
      </c>
      <c r="Y96" s="538" t="e">
        <f t="shared" si="10"/>
        <v>#N/A</v>
      </c>
      <c r="Z96" s="147"/>
    </row>
    <row r="97" spans="1:26" hidden="1" x14ac:dyDescent="0.35">
      <c r="A97" s="148"/>
      <c r="B97" s="50">
        <v>93</v>
      </c>
      <c r="C97" s="95">
        <f>VLOOKUP(B:B,'Start List Kids'!C:F,2,FALSE)</f>
        <v>0</v>
      </c>
      <c r="D97" s="465">
        <f>VLOOKUP(B:B,'Start List Kids'!C:F,3,FALSE)</f>
        <v>0</v>
      </c>
      <c r="E97" s="114">
        <f>VLOOKUP(B:B,'Start List Kids'!C:F,4,FALSE)</f>
        <v>0</v>
      </c>
      <c r="F97" s="149" t="e">
        <f>VLOOKUP(C:C,'Upper-Lower Body'!C:N,12,FALSE)</f>
        <v>#N/A</v>
      </c>
      <c r="G97" s="150" t="e">
        <f>VLOOKUP(C:C,'Upper-Lower Body'!C:O,13,FALSE)</f>
        <v>#N/A</v>
      </c>
      <c r="H97" s="150" t="e">
        <f>VLOOKUP(C:C,'Core Strength'!C:H,6,FALSE)</f>
        <v>#DIV/0!</v>
      </c>
      <c r="I97" s="150">
        <f>VLOOKUP(C:C,'Flex-Extension'!C:Q,15,FALSE)</f>
        <v>4</v>
      </c>
      <c r="J97" s="150">
        <f>VLOOKUP(C:C,'Flex-Extension'!C:R,16,FALSE)</f>
        <v>6</v>
      </c>
      <c r="K97" s="150">
        <f>VLOOKUP(C:C,'Flex-Extension'!C:S,17,FALSE)</f>
        <v>7.25</v>
      </c>
      <c r="L97" s="150" t="e">
        <f>VLOOKUP(C:C,'Stand Leg Ext'!C:G,5,FALSE)</f>
        <v>#DIV/0!</v>
      </c>
      <c r="M97" s="150" t="e">
        <f>VLOOKUP(C:C,'Basic Acro'!C:G,5,FALSE)</f>
        <v>#DIV/0!</v>
      </c>
      <c r="N97" s="151" t="e">
        <f t="shared" si="7"/>
        <v>#N/A</v>
      </c>
      <c r="O97" s="149">
        <f>VLOOKUP(C:C,'Propulsion combination'!C:AS,43,FALSE)</f>
        <v>0</v>
      </c>
      <c r="P97" s="150">
        <f>VLOOKUP(C:C,'Bodyboost Baracuda'!C:AT,44,FALSE)</f>
        <v>0</v>
      </c>
      <c r="Q97" s="150">
        <f>VLOOKUP(C:C,Height!C:AH,32,FALSE)</f>
        <v>0</v>
      </c>
      <c r="R97" s="152">
        <f>VLOOKUP(C:C,'Routine Set'!C:BD,54,FALSE)</f>
        <v>0</v>
      </c>
      <c r="S97" s="150">
        <f>VLOOKUP(C:C,'Flexibility in water'!C:U,19,FALSE)</f>
        <v>0</v>
      </c>
      <c r="T97" s="151">
        <f t="shared" si="8"/>
        <v>0</v>
      </c>
      <c r="U97" s="91">
        <f>VLOOKUP(C:C,Figures!C:H,6,FALSE)</f>
        <v>0</v>
      </c>
      <c r="V97" s="541" t="e">
        <f t="shared" si="9"/>
        <v>#N/A</v>
      </c>
      <c r="W97" s="149">
        <f>IFERROR(VLOOKUP(E:E,'Grids Kids'!Z:AA,2,FALSE),1)</f>
        <v>1</v>
      </c>
      <c r="X97" s="151" t="e">
        <f>V97*IFERROR(VLOOKUP(E:E,'Grids Kids'!Z:AA,2,FALSE),1)</f>
        <v>#N/A</v>
      </c>
      <c r="Y97" s="538" t="e">
        <f t="shared" si="10"/>
        <v>#N/A</v>
      </c>
      <c r="Z97" s="147"/>
    </row>
    <row r="98" spans="1:26" hidden="1" x14ac:dyDescent="0.35">
      <c r="A98" s="148"/>
      <c r="B98" s="50">
        <v>94</v>
      </c>
      <c r="C98" s="95">
        <f>VLOOKUP(B:B,'Start List Kids'!C:F,2,FALSE)</f>
        <v>0</v>
      </c>
      <c r="D98" s="465">
        <f>VLOOKUP(B:B,'Start List Kids'!C:F,3,FALSE)</f>
        <v>0</v>
      </c>
      <c r="E98" s="114">
        <f>VLOOKUP(B:B,'Start List Kids'!C:F,4,FALSE)</f>
        <v>0</v>
      </c>
      <c r="F98" s="149" t="e">
        <f>VLOOKUP(C:C,'Upper-Lower Body'!C:N,12,FALSE)</f>
        <v>#N/A</v>
      </c>
      <c r="G98" s="150" t="e">
        <f>VLOOKUP(C:C,'Upper-Lower Body'!C:O,13,FALSE)</f>
        <v>#N/A</v>
      </c>
      <c r="H98" s="150" t="e">
        <f>VLOOKUP(C:C,'Core Strength'!C:H,6,FALSE)</f>
        <v>#DIV/0!</v>
      </c>
      <c r="I98" s="150">
        <f>VLOOKUP(C:C,'Flex-Extension'!C:Q,15,FALSE)</f>
        <v>4</v>
      </c>
      <c r="J98" s="150">
        <f>VLOOKUP(C:C,'Flex-Extension'!C:R,16,FALSE)</f>
        <v>6</v>
      </c>
      <c r="K98" s="150">
        <f>VLOOKUP(C:C,'Flex-Extension'!C:S,17,FALSE)</f>
        <v>7.25</v>
      </c>
      <c r="L98" s="150" t="e">
        <f>VLOOKUP(C:C,'Stand Leg Ext'!C:G,5,FALSE)</f>
        <v>#DIV/0!</v>
      </c>
      <c r="M98" s="150" t="e">
        <f>VLOOKUP(C:C,'Basic Acro'!C:G,5,FALSE)</f>
        <v>#DIV/0!</v>
      </c>
      <c r="N98" s="151" t="e">
        <f t="shared" si="7"/>
        <v>#N/A</v>
      </c>
      <c r="O98" s="149">
        <f>VLOOKUP(C:C,'Propulsion combination'!C:AS,43,FALSE)</f>
        <v>0</v>
      </c>
      <c r="P98" s="150">
        <f>VLOOKUP(C:C,'Bodyboost Baracuda'!C:AT,44,FALSE)</f>
        <v>0</v>
      </c>
      <c r="Q98" s="150">
        <f>VLOOKUP(C:C,Height!C:AH,32,FALSE)</f>
        <v>0</v>
      </c>
      <c r="R98" s="152">
        <f>VLOOKUP(C:C,'Routine Set'!C:BD,54,FALSE)</f>
        <v>0</v>
      </c>
      <c r="S98" s="150">
        <f>VLOOKUP(C:C,'Flexibility in water'!C:U,19,FALSE)</f>
        <v>0</v>
      </c>
      <c r="T98" s="151">
        <f t="shared" si="8"/>
        <v>0</v>
      </c>
      <c r="U98" s="91">
        <f>VLOOKUP(C:C,Figures!C:H,6,FALSE)</f>
        <v>0</v>
      </c>
      <c r="V98" s="541" t="e">
        <f t="shared" si="9"/>
        <v>#N/A</v>
      </c>
      <c r="W98" s="149">
        <f>IFERROR(VLOOKUP(E:E,'Grids Kids'!Z:AA,2,FALSE),1)</f>
        <v>1</v>
      </c>
      <c r="X98" s="151" t="e">
        <f>V98*IFERROR(VLOOKUP(E:E,'Grids Kids'!Z:AA,2,FALSE),1)</f>
        <v>#N/A</v>
      </c>
      <c r="Y98" s="538" t="e">
        <f t="shared" si="10"/>
        <v>#N/A</v>
      </c>
      <c r="Z98" s="147"/>
    </row>
    <row r="99" spans="1:26" hidden="1" x14ac:dyDescent="0.35">
      <c r="A99" s="148"/>
      <c r="B99" s="50">
        <v>95</v>
      </c>
      <c r="C99" s="95">
        <f>VLOOKUP(B:B,'Start List Kids'!C:F,2,FALSE)</f>
        <v>0</v>
      </c>
      <c r="D99" s="465">
        <f>VLOOKUP(B:B,'Start List Kids'!C:F,3,FALSE)</f>
        <v>0</v>
      </c>
      <c r="E99" s="114">
        <f>VLOOKUP(B:B,'Start List Kids'!C:F,4,FALSE)</f>
        <v>0</v>
      </c>
      <c r="F99" s="149" t="e">
        <f>VLOOKUP(C:C,'Upper-Lower Body'!C:N,12,FALSE)</f>
        <v>#N/A</v>
      </c>
      <c r="G99" s="150" t="e">
        <f>VLOOKUP(C:C,'Upper-Lower Body'!C:O,13,FALSE)</f>
        <v>#N/A</v>
      </c>
      <c r="H99" s="150" t="e">
        <f>VLOOKUP(C:C,'Core Strength'!C:H,6,FALSE)</f>
        <v>#DIV/0!</v>
      </c>
      <c r="I99" s="150">
        <f>VLOOKUP(C:C,'Flex-Extension'!C:Q,15,FALSE)</f>
        <v>4</v>
      </c>
      <c r="J99" s="150">
        <f>VLOOKUP(C:C,'Flex-Extension'!C:R,16,FALSE)</f>
        <v>6</v>
      </c>
      <c r="K99" s="150">
        <f>VLOOKUP(C:C,'Flex-Extension'!C:S,17,FALSE)</f>
        <v>7.25</v>
      </c>
      <c r="L99" s="150" t="e">
        <f>VLOOKUP(C:C,'Stand Leg Ext'!C:G,5,FALSE)</f>
        <v>#DIV/0!</v>
      </c>
      <c r="M99" s="150" t="e">
        <f>VLOOKUP(C:C,'Basic Acro'!C:G,5,FALSE)</f>
        <v>#DIV/0!</v>
      </c>
      <c r="N99" s="151" t="e">
        <f t="shared" si="7"/>
        <v>#N/A</v>
      </c>
      <c r="O99" s="149">
        <f>VLOOKUP(C:C,'Propulsion combination'!C:AS,43,FALSE)</f>
        <v>0</v>
      </c>
      <c r="P99" s="150">
        <f>VLOOKUP(C:C,'Bodyboost Baracuda'!C:AT,44,FALSE)</f>
        <v>0</v>
      </c>
      <c r="Q99" s="150">
        <f>VLOOKUP(C:C,Height!C:AH,32,FALSE)</f>
        <v>0</v>
      </c>
      <c r="R99" s="152">
        <f>VLOOKUP(C:C,'Routine Set'!C:BD,54,FALSE)</f>
        <v>0</v>
      </c>
      <c r="S99" s="150">
        <f>VLOOKUP(C:C,'Flexibility in water'!C:U,19,FALSE)</f>
        <v>0</v>
      </c>
      <c r="T99" s="151">
        <f t="shared" si="8"/>
        <v>0</v>
      </c>
      <c r="U99" s="91">
        <f>VLOOKUP(C:C,Figures!C:H,6,FALSE)</f>
        <v>0</v>
      </c>
      <c r="V99" s="541" t="e">
        <f t="shared" si="9"/>
        <v>#N/A</v>
      </c>
      <c r="W99" s="149">
        <f>IFERROR(VLOOKUP(E:E,'Grids Kids'!Z:AA,2,FALSE),1)</f>
        <v>1</v>
      </c>
      <c r="X99" s="151" t="e">
        <f>V99*IFERROR(VLOOKUP(E:E,'Grids Kids'!Z:AA,2,FALSE),1)</f>
        <v>#N/A</v>
      </c>
      <c r="Y99" s="538" t="e">
        <f t="shared" si="10"/>
        <v>#N/A</v>
      </c>
      <c r="Z99" s="147"/>
    </row>
    <row r="100" spans="1:26" hidden="1" x14ac:dyDescent="0.35">
      <c r="A100" s="148"/>
      <c r="B100" s="50">
        <v>96</v>
      </c>
      <c r="C100" s="95">
        <f>VLOOKUP(B:B,'Start List Kids'!C:F,2,FALSE)</f>
        <v>0</v>
      </c>
      <c r="D100" s="465">
        <f>VLOOKUP(B:B,'Start List Kids'!C:F,3,FALSE)</f>
        <v>0</v>
      </c>
      <c r="E100" s="114">
        <f>VLOOKUP(B:B,'Start List Kids'!C:F,4,FALSE)</f>
        <v>0</v>
      </c>
      <c r="F100" s="149" t="e">
        <f>VLOOKUP(C:C,'Upper-Lower Body'!C:N,12,FALSE)</f>
        <v>#N/A</v>
      </c>
      <c r="G100" s="150" t="e">
        <f>VLOOKUP(C:C,'Upper-Lower Body'!C:O,13,FALSE)</f>
        <v>#N/A</v>
      </c>
      <c r="H100" s="150" t="e">
        <f>VLOOKUP(C:C,'Core Strength'!C:H,6,FALSE)</f>
        <v>#DIV/0!</v>
      </c>
      <c r="I100" s="150">
        <f>VLOOKUP(C:C,'Flex-Extension'!C:Q,15,FALSE)</f>
        <v>4</v>
      </c>
      <c r="J100" s="150">
        <f>VLOOKUP(C:C,'Flex-Extension'!C:R,16,FALSE)</f>
        <v>6</v>
      </c>
      <c r="K100" s="150">
        <f>VLOOKUP(C:C,'Flex-Extension'!C:S,17,FALSE)</f>
        <v>7.25</v>
      </c>
      <c r="L100" s="150" t="e">
        <f>VLOOKUP(C:C,'Stand Leg Ext'!C:G,5,FALSE)</f>
        <v>#DIV/0!</v>
      </c>
      <c r="M100" s="150" t="e">
        <f>VLOOKUP(C:C,'Basic Acro'!C:G,5,FALSE)</f>
        <v>#DIV/0!</v>
      </c>
      <c r="N100" s="151" t="e">
        <f t="shared" si="7"/>
        <v>#N/A</v>
      </c>
      <c r="O100" s="149">
        <f>VLOOKUP(C:C,'Propulsion combination'!C:AS,43,FALSE)</f>
        <v>0</v>
      </c>
      <c r="P100" s="150">
        <f>VLOOKUP(C:C,'Bodyboost Baracuda'!C:AT,44,FALSE)</f>
        <v>0</v>
      </c>
      <c r="Q100" s="150">
        <f>VLOOKUP(C:C,Height!C:AH,32,FALSE)</f>
        <v>0</v>
      </c>
      <c r="R100" s="152">
        <f>VLOOKUP(C:C,'Routine Set'!C:BD,54,FALSE)</f>
        <v>0</v>
      </c>
      <c r="S100" s="150">
        <f>VLOOKUP(C:C,'Flexibility in water'!C:U,19,FALSE)</f>
        <v>0</v>
      </c>
      <c r="T100" s="151">
        <f t="shared" si="8"/>
        <v>0</v>
      </c>
      <c r="U100" s="91">
        <f>VLOOKUP(C:C,Figures!C:H,6,FALSE)</f>
        <v>0</v>
      </c>
      <c r="V100" s="541" t="e">
        <f t="shared" si="9"/>
        <v>#N/A</v>
      </c>
      <c r="W100" s="149">
        <f>IFERROR(VLOOKUP(E:E,'Grids Kids'!Z:AA,2,FALSE),1)</f>
        <v>1</v>
      </c>
      <c r="X100" s="151" t="e">
        <f>V100*IFERROR(VLOOKUP(E:E,'Grids Kids'!Z:AA,2,FALSE),1)</f>
        <v>#N/A</v>
      </c>
      <c r="Y100" s="538" t="e">
        <f t="shared" si="10"/>
        <v>#N/A</v>
      </c>
      <c r="Z100" s="147"/>
    </row>
    <row r="101" spans="1:26" hidden="1" x14ac:dyDescent="0.35">
      <c r="A101" s="148"/>
      <c r="B101" s="50">
        <v>97</v>
      </c>
      <c r="C101" s="95">
        <f>VLOOKUP(B:B,'Start List Kids'!C:F,2,FALSE)</f>
        <v>0</v>
      </c>
      <c r="D101" s="465">
        <f>VLOOKUP(B:B,'Start List Kids'!C:F,3,FALSE)</f>
        <v>0</v>
      </c>
      <c r="E101" s="114">
        <f>VLOOKUP(B:B,'Start List Kids'!C:F,4,FALSE)</f>
        <v>0</v>
      </c>
      <c r="F101" s="149" t="e">
        <f>VLOOKUP(C:C,'Upper-Lower Body'!C:N,12,FALSE)</f>
        <v>#N/A</v>
      </c>
      <c r="G101" s="150" t="e">
        <f>VLOOKUP(C:C,'Upper-Lower Body'!C:O,13,FALSE)</f>
        <v>#N/A</v>
      </c>
      <c r="H101" s="150" t="e">
        <f>VLOOKUP(C:C,'Core Strength'!C:H,6,FALSE)</f>
        <v>#DIV/0!</v>
      </c>
      <c r="I101" s="150">
        <f>VLOOKUP(C:C,'Flex-Extension'!C:Q,15,FALSE)</f>
        <v>4</v>
      </c>
      <c r="J101" s="150">
        <f>VLOOKUP(C:C,'Flex-Extension'!C:R,16,FALSE)</f>
        <v>6</v>
      </c>
      <c r="K101" s="150">
        <f>VLOOKUP(C:C,'Flex-Extension'!C:S,17,FALSE)</f>
        <v>7.25</v>
      </c>
      <c r="L101" s="150" t="e">
        <f>VLOOKUP(C:C,'Stand Leg Ext'!C:G,5,FALSE)</f>
        <v>#DIV/0!</v>
      </c>
      <c r="M101" s="150" t="e">
        <f>VLOOKUP(C:C,'Basic Acro'!C:G,5,FALSE)</f>
        <v>#DIV/0!</v>
      </c>
      <c r="N101" s="151" t="e">
        <f t="shared" ref="N101:N132" si="11">AVERAGE(F101:M101)</f>
        <v>#N/A</v>
      </c>
      <c r="O101" s="149">
        <f>VLOOKUP(C:C,'Propulsion combination'!C:AS,43,FALSE)</f>
        <v>0</v>
      </c>
      <c r="P101" s="150">
        <f>VLOOKUP(C:C,'Bodyboost Baracuda'!C:AT,44,FALSE)</f>
        <v>0</v>
      </c>
      <c r="Q101" s="150">
        <f>VLOOKUP(C:C,Height!C:AH,32,FALSE)</f>
        <v>0</v>
      </c>
      <c r="R101" s="152">
        <f>VLOOKUP(C:C,'Routine Set'!C:BD,54,FALSE)</f>
        <v>0</v>
      </c>
      <c r="S101" s="150">
        <f>VLOOKUP(C:C,'Flexibility in water'!C:U,19,FALSE)</f>
        <v>0</v>
      </c>
      <c r="T101" s="151">
        <f t="shared" ref="T101:T132" si="12">AVERAGE(O101:S101)</f>
        <v>0</v>
      </c>
      <c r="U101" s="91">
        <f>VLOOKUP(C:C,Figures!C:H,6,FALSE)</f>
        <v>0</v>
      </c>
      <c r="V101" s="541" t="e">
        <f t="shared" ref="V101:V132" si="13">+N101*0.3+T101*0.4+U101*0.3</f>
        <v>#N/A</v>
      </c>
      <c r="W101" s="149">
        <f>IFERROR(VLOOKUP(E:E,'Grids Kids'!Z:AA,2,FALSE),1)</f>
        <v>1</v>
      </c>
      <c r="X101" s="151" t="e">
        <f>V101*IFERROR(VLOOKUP(E:E,'Grids Kids'!Z:AA,2,FALSE),1)</f>
        <v>#N/A</v>
      </c>
      <c r="Y101" s="538" t="e">
        <f t="shared" si="10"/>
        <v>#N/A</v>
      </c>
      <c r="Z101" s="147"/>
    </row>
    <row r="102" spans="1:26" hidden="1" x14ac:dyDescent="0.35">
      <c r="A102" s="148"/>
      <c r="B102" s="50">
        <v>98</v>
      </c>
      <c r="C102" s="95">
        <f>VLOOKUP(B:B,'Start List Kids'!C:F,2,FALSE)</f>
        <v>0</v>
      </c>
      <c r="D102" s="465">
        <f>VLOOKUP(B:B,'Start List Kids'!C:F,3,FALSE)</f>
        <v>0</v>
      </c>
      <c r="E102" s="114">
        <f>VLOOKUP(B:B,'Start List Kids'!C:F,4,FALSE)</f>
        <v>0</v>
      </c>
      <c r="F102" s="149" t="e">
        <f>VLOOKUP(C:C,'Upper-Lower Body'!C:N,12,FALSE)</f>
        <v>#N/A</v>
      </c>
      <c r="G102" s="150" t="e">
        <f>VLOOKUP(C:C,'Upper-Lower Body'!C:O,13,FALSE)</f>
        <v>#N/A</v>
      </c>
      <c r="H102" s="150" t="e">
        <f>VLOOKUP(C:C,'Core Strength'!C:H,6,FALSE)</f>
        <v>#DIV/0!</v>
      </c>
      <c r="I102" s="150">
        <f>VLOOKUP(C:C,'Flex-Extension'!C:Q,15,FALSE)</f>
        <v>4</v>
      </c>
      <c r="J102" s="150">
        <f>VLOOKUP(C:C,'Flex-Extension'!C:R,16,FALSE)</f>
        <v>6</v>
      </c>
      <c r="K102" s="150">
        <f>VLOOKUP(C:C,'Flex-Extension'!C:S,17,FALSE)</f>
        <v>7.25</v>
      </c>
      <c r="L102" s="150" t="e">
        <f>VLOOKUP(C:C,'Stand Leg Ext'!C:G,5,FALSE)</f>
        <v>#DIV/0!</v>
      </c>
      <c r="M102" s="150" t="e">
        <f>VLOOKUP(C:C,'Basic Acro'!C:G,5,FALSE)</f>
        <v>#DIV/0!</v>
      </c>
      <c r="N102" s="151" t="e">
        <f t="shared" si="11"/>
        <v>#N/A</v>
      </c>
      <c r="O102" s="149">
        <f>VLOOKUP(C:C,'Propulsion combination'!C:AS,43,FALSE)</f>
        <v>0</v>
      </c>
      <c r="P102" s="150">
        <f>VLOOKUP(C:C,'Bodyboost Baracuda'!C:AT,44,FALSE)</f>
        <v>0</v>
      </c>
      <c r="Q102" s="150">
        <f>VLOOKUP(C:C,Height!C:AH,32,FALSE)</f>
        <v>0</v>
      </c>
      <c r="R102" s="152">
        <f>VLOOKUP(C:C,'Routine Set'!C:BD,54,FALSE)</f>
        <v>0</v>
      </c>
      <c r="S102" s="150">
        <f>VLOOKUP(C:C,'Flexibility in water'!C:U,19,FALSE)</f>
        <v>0</v>
      </c>
      <c r="T102" s="151">
        <f t="shared" si="12"/>
        <v>0</v>
      </c>
      <c r="U102" s="91">
        <f>VLOOKUP(C:C,Figures!C:H,6,FALSE)</f>
        <v>0</v>
      </c>
      <c r="V102" s="541" t="e">
        <f t="shared" si="13"/>
        <v>#N/A</v>
      </c>
      <c r="W102" s="149">
        <f>IFERROR(VLOOKUP(E:E,'Grids Kids'!Z:AA,2,FALSE),1)</f>
        <v>1</v>
      </c>
      <c r="X102" s="151" t="e">
        <f>V102*IFERROR(VLOOKUP(E:E,'Grids Kids'!Z:AA,2,FALSE),1)</f>
        <v>#N/A</v>
      </c>
      <c r="Y102" s="538" t="e">
        <f t="shared" si="10"/>
        <v>#N/A</v>
      </c>
      <c r="Z102" s="147"/>
    </row>
    <row r="103" spans="1:26" hidden="1" x14ac:dyDescent="0.35">
      <c r="A103" s="148"/>
      <c r="B103" s="50">
        <v>99</v>
      </c>
      <c r="C103" s="95">
        <f>VLOOKUP(B:B,'Start List Kids'!C:F,2,FALSE)</f>
        <v>0</v>
      </c>
      <c r="D103" s="465">
        <f>VLOOKUP(B:B,'Start List Kids'!C:F,3,FALSE)</f>
        <v>0</v>
      </c>
      <c r="E103" s="114">
        <f>VLOOKUP(B:B,'Start List Kids'!C:F,4,FALSE)</f>
        <v>0</v>
      </c>
      <c r="F103" s="149" t="e">
        <f>VLOOKUP(C:C,'Upper-Lower Body'!C:N,12,FALSE)</f>
        <v>#N/A</v>
      </c>
      <c r="G103" s="150" t="e">
        <f>VLOOKUP(C:C,'Upper-Lower Body'!C:O,13,FALSE)</f>
        <v>#N/A</v>
      </c>
      <c r="H103" s="150" t="e">
        <f>VLOOKUP(C:C,'Core Strength'!C:H,6,FALSE)</f>
        <v>#DIV/0!</v>
      </c>
      <c r="I103" s="150">
        <f>VLOOKUP(C:C,'Flex-Extension'!C:Q,15,FALSE)</f>
        <v>4</v>
      </c>
      <c r="J103" s="150">
        <f>VLOOKUP(C:C,'Flex-Extension'!C:R,16,FALSE)</f>
        <v>6</v>
      </c>
      <c r="K103" s="150">
        <f>VLOOKUP(C:C,'Flex-Extension'!C:S,17,FALSE)</f>
        <v>7.25</v>
      </c>
      <c r="L103" s="150" t="e">
        <f>VLOOKUP(C:C,'Stand Leg Ext'!C:G,5,FALSE)</f>
        <v>#DIV/0!</v>
      </c>
      <c r="M103" s="150" t="e">
        <f>VLOOKUP(C:C,'Basic Acro'!C:G,5,FALSE)</f>
        <v>#DIV/0!</v>
      </c>
      <c r="N103" s="151" t="e">
        <f t="shared" si="11"/>
        <v>#N/A</v>
      </c>
      <c r="O103" s="149">
        <f>VLOOKUP(C:C,'Propulsion combination'!C:AS,43,FALSE)</f>
        <v>0</v>
      </c>
      <c r="P103" s="150">
        <f>VLOOKUP(C:C,'Bodyboost Baracuda'!C:AT,44,FALSE)</f>
        <v>0</v>
      </c>
      <c r="Q103" s="150">
        <f>VLOOKUP(C:C,Height!C:AH,32,FALSE)</f>
        <v>0</v>
      </c>
      <c r="R103" s="152">
        <f>VLOOKUP(C:C,'Routine Set'!C:BD,54,FALSE)</f>
        <v>0</v>
      </c>
      <c r="S103" s="150">
        <f>VLOOKUP(C:C,'Flexibility in water'!C:U,19,FALSE)</f>
        <v>0</v>
      </c>
      <c r="T103" s="151">
        <f t="shared" si="12"/>
        <v>0</v>
      </c>
      <c r="U103" s="91">
        <f>VLOOKUP(C:C,Figures!C:H,6,FALSE)</f>
        <v>0</v>
      </c>
      <c r="V103" s="541" t="e">
        <f t="shared" si="13"/>
        <v>#N/A</v>
      </c>
      <c r="W103" s="149">
        <f>IFERROR(VLOOKUP(E:E,'Grids Kids'!Z:AA,2,FALSE),1)</f>
        <v>1</v>
      </c>
      <c r="X103" s="151" t="e">
        <f>V103*IFERROR(VLOOKUP(E:E,'Grids Kids'!Z:AA,2,FALSE),1)</f>
        <v>#N/A</v>
      </c>
      <c r="Y103" s="538" t="e">
        <f t="shared" si="10"/>
        <v>#N/A</v>
      </c>
      <c r="Z103" s="147"/>
    </row>
    <row r="104" spans="1:26" hidden="1" x14ac:dyDescent="0.35">
      <c r="A104" s="148"/>
      <c r="B104" s="50">
        <v>100</v>
      </c>
      <c r="C104" s="95">
        <f>VLOOKUP(B:B,'Start List Kids'!C:F,2,FALSE)</f>
        <v>0</v>
      </c>
      <c r="D104" s="465">
        <f>VLOOKUP(B:B,'Start List Kids'!C:F,3,FALSE)</f>
        <v>0</v>
      </c>
      <c r="E104" s="114">
        <f>VLOOKUP(B:B,'Start List Kids'!C:F,4,FALSE)</f>
        <v>0</v>
      </c>
      <c r="F104" s="149" t="e">
        <f>VLOOKUP(C:C,'Upper-Lower Body'!C:N,12,FALSE)</f>
        <v>#N/A</v>
      </c>
      <c r="G104" s="150" t="e">
        <f>VLOOKUP(C:C,'Upper-Lower Body'!C:O,13,FALSE)</f>
        <v>#N/A</v>
      </c>
      <c r="H104" s="150" t="e">
        <f>VLOOKUP(C:C,'Core Strength'!C:H,6,FALSE)</f>
        <v>#DIV/0!</v>
      </c>
      <c r="I104" s="150">
        <f>VLOOKUP(C:C,'Flex-Extension'!C:Q,15,FALSE)</f>
        <v>4</v>
      </c>
      <c r="J104" s="150">
        <f>VLOOKUP(C:C,'Flex-Extension'!C:R,16,FALSE)</f>
        <v>6</v>
      </c>
      <c r="K104" s="150">
        <f>VLOOKUP(C:C,'Flex-Extension'!C:S,17,FALSE)</f>
        <v>7.25</v>
      </c>
      <c r="L104" s="150" t="e">
        <f>VLOOKUP(C:C,'Stand Leg Ext'!C:G,5,FALSE)</f>
        <v>#DIV/0!</v>
      </c>
      <c r="M104" s="150" t="e">
        <f>VLOOKUP(C:C,'Basic Acro'!C:G,5,FALSE)</f>
        <v>#DIV/0!</v>
      </c>
      <c r="N104" s="151" t="e">
        <f t="shared" si="11"/>
        <v>#N/A</v>
      </c>
      <c r="O104" s="149">
        <f>VLOOKUP(C:C,'Propulsion combination'!C:AS,43,FALSE)</f>
        <v>0</v>
      </c>
      <c r="P104" s="150">
        <f>VLOOKUP(C:C,'Bodyboost Baracuda'!C:AT,44,FALSE)</f>
        <v>0</v>
      </c>
      <c r="Q104" s="150">
        <f>VLOOKUP(C:C,Height!C:AH,32,FALSE)</f>
        <v>0</v>
      </c>
      <c r="R104" s="152">
        <f>VLOOKUP(C:C,'Routine Set'!C:BD,54,FALSE)</f>
        <v>0</v>
      </c>
      <c r="S104" s="150">
        <f>VLOOKUP(C:C,'Flexibility in water'!C:U,19,FALSE)</f>
        <v>0</v>
      </c>
      <c r="T104" s="151">
        <f t="shared" si="12"/>
        <v>0</v>
      </c>
      <c r="U104" s="91">
        <f>VLOOKUP(C:C,Figures!C:H,6,FALSE)</f>
        <v>0</v>
      </c>
      <c r="V104" s="541" t="e">
        <f t="shared" si="13"/>
        <v>#N/A</v>
      </c>
      <c r="W104" s="149">
        <f>IFERROR(VLOOKUP(E:E,'Grids Kids'!Z:AA,2,FALSE),1)</f>
        <v>1</v>
      </c>
      <c r="X104" s="151" t="e">
        <f>V104*IFERROR(VLOOKUP(E:E,'Grids Kids'!Z:AA,2,FALSE),1)</f>
        <v>#N/A</v>
      </c>
      <c r="Y104" s="538" t="e">
        <f t="shared" si="10"/>
        <v>#N/A</v>
      </c>
      <c r="Z104" s="147"/>
    </row>
    <row r="105" spans="1:26" hidden="1" x14ac:dyDescent="0.35">
      <c r="A105" s="148"/>
      <c r="B105" s="50">
        <v>101</v>
      </c>
      <c r="C105" s="95">
        <f>VLOOKUP(B:B,'Start List Kids'!C:F,2,FALSE)</f>
        <v>0</v>
      </c>
      <c r="D105" s="465">
        <f>VLOOKUP(B:B,'Start List Kids'!C:F,3,FALSE)</f>
        <v>0</v>
      </c>
      <c r="E105" s="114">
        <f>VLOOKUP(B:B,'Start List Kids'!C:F,4,FALSE)</f>
        <v>0</v>
      </c>
      <c r="F105" s="149" t="e">
        <f>VLOOKUP(C:C,'Upper-Lower Body'!C:N,12,FALSE)</f>
        <v>#N/A</v>
      </c>
      <c r="G105" s="150" t="e">
        <f>VLOOKUP(C:C,'Upper-Lower Body'!C:O,13,FALSE)</f>
        <v>#N/A</v>
      </c>
      <c r="H105" s="150" t="e">
        <f>VLOOKUP(C:C,'Core Strength'!C:H,6,FALSE)</f>
        <v>#DIV/0!</v>
      </c>
      <c r="I105" s="150">
        <f>VLOOKUP(C:C,'Flex-Extension'!C:Q,15,FALSE)</f>
        <v>4</v>
      </c>
      <c r="J105" s="150">
        <f>VLOOKUP(C:C,'Flex-Extension'!C:R,16,FALSE)</f>
        <v>6</v>
      </c>
      <c r="K105" s="150">
        <f>VLOOKUP(C:C,'Flex-Extension'!C:S,17,FALSE)</f>
        <v>7.25</v>
      </c>
      <c r="L105" s="150" t="e">
        <f>VLOOKUP(C:C,'Stand Leg Ext'!C:G,5,FALSE)</f>
        <v>#DIV/0!</v>
      </c>
      <c r="M105" s="150" t="e">
        <f>VLOOKUP(C:C,'Basic Acro'!C:G,5,FALSE)</f>
        <v>#DIV/0!</v>
      </c>
      <c r="N105" s="151" t="e">
        <f t="shared" si="11"/>
        <v>#N/A</v>
      </c>
      <c r="O105" s="149">
        <f>VLOOKUP(C:C,'Propulsion combination'!C:AS,43,FALSE)</f>
        <v>0</v>
      </c>
      <c r="P105" s="150">
        <f>VLOOKUP(C:C,'Bodyboost Baracuda'!C:AT,44,FALSE)</f>
        <v>0</v>
      </c>
      <c r="Q105" s="150">
        <f>VLOOKUP(C:C,Height!C:AH,32,FALSE)</f>
        <v>0</v>
      </c>
      <c r="R105" s="152">
        <f>VLOOKUP(C:C,'Routine Set'!C:BD,54,FALSE)</f>
        <v>0</v>
      </c>
      <c r="S105" s="150">
        <f>VLOOKUP(C:C,'Flexibility in water'!C:U,19,FALSE)</f>
        <v>0</v>
      </c>
      <c r="T105" s="151">
        <f t="shared" si="12"/>
        <v>0</v>
      </c>
      <c r="U105" s="91">
        <f>VLOOKUP(C:C,Figures!C:H,6,FALSE)</f>
        <v>0</v>
      </c>
      <c r="V105" s="541" t="e">
        <f t="shared" si="13"/>
        <v>#N/A</v>
      </c>
      <c r="W105" s="149">
        <f>IFERROR(VLOOKUP(E:E,'Grids Kids'!Z:AA,2,FALSE),1)</f>
        <v>1</v>
      </c>
      <c r="X105" s="151" t="e">
        <f>V105*IFERROR(VLOOKUP(E:E,'Grids Kids'!Z:AA,2,FALSE),1)</f>
        <v>#N/A</v>
      </c>
      <c r="Y105" s="538" t="e">
        <f t="shared" si="10"/>
        <v>#N/A</v>
      </c>
      <c r="Z105" s="147"/>
    </row>
    <row r="106" spans="1:26" hidden="1" x14ac:dyDescent="0.35">
      <c r="A106" s="148"/>
      <c r="B106" s="50">
        <v>102</v>
      </c>
      <c r="C106" s="95">
        <f>VLOOKUP(B:B,'Start List Kids'!C:F,2,FALSE)</f>
        <v>0</v>
      </c>
      <c r="D106" s="465">
        <f>VLOOKUP(B:B,'Start List Kids'!C:F,3,FALSE)</f>
        <v>0</v>
      </c>
      <c r="E106" s="114">
        <f>VLOOKUP(B:B,'Start List Kids'!C:F,4,FALSE)</f>
        <v>0</v>
      </c>
      <c r="F106" s="149" t="e">
        <f>VLOOKUP(C:C,'Upper-Lower Body'!C:N,12,FALSE)</f>
        <v>#N/A</v>
      </c>
      <c r="G106" s="150" t="e">
        <f>VLOOKUP(C:C,'Upper-Lower Body'!C:O,13,FALSE)</f>
        <v>#N/A</v>
      </c>
      <c r="H106" s="150" t="e">
        <f>VLOOKUP(C:C,'Core Strength'!C:H,6,FALSE)</f>
        <v>#DIV/0!</v>
      </c>
      <c r="I106" s="150">
        <f>VLOOKUP(C:C,'Flex-Extension'!C:Q,15,FALSE)</f>
        <v>4</v>
      </c>
      <c r="J106" s="150">
        <f>VLOOKUP(C:C,'Flex-Extension'!C:R,16,FALSE)</f>
        <v>6</v>
      </c>
      <c r="K106" s="150">
        <f>VLOOKUP(C:C,'Flex-Extension'!C:S,17,FALSE)</f>
        <v>7.25</v>
      </c>
      <c r="L106" s="150" t="e">
        <f>VLOOKUP(C:C,'Stand Leg Ext'!C:G,5,FALSE)</f>
        <v>#DIV/0!</v>
      </c>
      <c r="M106" s="150" t="e">
        <f>VLOOKUP(C:C,'Basic Acro'!C:G,5,FALSE)</f>
        <v>#DIV/0!</v>
      </c>
      <c r="N106" s="151" t="e">
        <f t="shared" si="11"/>
        <v>#N/A</v>
      </c>
      <c r="O106" s="149">
        <f>VLOOKUP(C:C,'Propulsion combination'!C:AS,43,FALSE)</f>
        <v>0</v>
      </c>
      <c r="P106" s="150">
        <f>VLOOKUP(C:C,'Bodyboost Baracuda'!C:AT,44,FALSE)</f>
        <v>0</v>
      </c>
      <c r="Q106" s="150">
        <f>VLOOKUP(C:C,Height!C:AH,32,FALSE)</f>
        <v>0</v>
      </c>
      <c r="R106" s="152">
        <f>VLOOKUP(C:C,'Routine Set'!C:BD,54,FALSE)</f>
        <v>0</v>
      </c>
      <c r="S106" s="150">
        <f>VLOOKUP(C:C,'Flexibility in water'!C:U,19,FALSE)</f>
        <v>0</v>
      </c>
      <c r="T106" s="151">
        <f t="shared" si="12"/>
        <v>0</v>
      </c>
      <c r="U106" s="91">
        <f>VLOOKUP(C:C,Figures!C:H,6,FALSE)</f>
        <v>0</v>
      </c>
      <c r="V106" s="541" t="e">
        <f t="shared" si="13"/>
        <v>#N/A</v>
      </c>
      <c r="W106" s="149">
        <f>IFERROR(VLOOKUP(E:E,'Grids Kids'!Z:AA,2,FALSE),1)</f>
        <v>1</v>
      </c>
      <c r="X106" s="151" t="e">
        <f>V106*IFERROR(VLOOKUP(E:E,'Grids Kids'!Z:AA,2,FALSE),1)</f>
        <v>#N/A</v>
      </c>
      <c r="Y106" s="538" t="e">
        <f t="shared" si="10"/>
        <v>#N/A</v>
      </c>
      <c r="Z106" s="147"/>
    </row>
    <row r="107" spans="1:26" hidden="1" x14ac:dyDescent="0.35">
      <c r="A107" s="148"/>
      <c r="B107" s="50">
        <v>103</v>
      </c>
      <c r="C107" s="95">
        <f>VLOOKUP(B:B,'Start List Kids'!C:F,2,FALSE)</f>
        <v>0</v>
      </c>
      <c r="D107" s="465">
        <f>VLOOKUP(B:B,'Start List Kids'!C:F,3,FALSE)</f>
        <v>0</v>
      </c>
      <c r="E107" s="114">
        <f>VLOOKUP(B:B,'Start List Kids'!C:F,4,FALSE)</f>
        <v>0</v>
      </c>
      <c r="F107" s="149" t="e">
        <f>VLOOKUP(C:C,'Upper-Lower Body'!C:N,12,FALSE)</f>
        <v>#N/A</v>
      </c>
      <c r="G107" s="150" t="e">
        <f>VLOOKUP(C:C,'Upper-Lower Body'!C:O,13,FALSE)</f>
        <v>#N/A</v>
      </c>
      <c r="H107" s="150" t="e">
        <f>VLOOKUP(C:C,'Core Strength'!C:H,6,FALSE)</f>
        <v>#DIV/0!</v>
      </c>
      <c r="I107" s="150">
        <f>VLOOKUP(C:C,'Flex-Extension'!C:Q,15,FALSE)</f>
        <v>4</v>
      </c>
      <c r="J107" s="150">
        <f>VLOOKUP(C:C,'Flex-Extension'!C:R,16,FALSE)</f>
        <v>6</v>
      </c>
      <c r="K107" s="150">
        <f>VLOOKUP(C:C,'Flex-Extension'!C:S,17,FALSE)</f>
        <v>7.25</v>
      </c>
      <c r="L107" s="150" t="e">
        <f>VLOOKUP(C:C,'Stand Leg Ext'!C:G,5,FALSE)</f>
        <v>#DIV/0!</v>
      </c>
      <c r="M107" s="150" t="e">
        <f>VLOOKUP(C:C,'Basic Acro'!C:G,5,FALSE)</f>
        <v>#DIV/0!</v>
      </c>
      <c r="N107" s="151" t="e">
        <f t="shared" si="11"/>
        <v>#N/A</v>
      </c>
      <c r="O107" s="149">
        <f>VLOOKUP(C:C,'Propulsion combination'!C:AS,43,FALSE)</f>
        <v>0</v>
      </c>
      <c r="P107" s="150">
        <f>VLOOKUP(C:C,'Bodyboost Baracuda'!C:AT,44,FALSE)</f>
        <v>0</v>
      </c>
      <c r="Q107" s="150">
        <f>VLOOKUP(C:C,Height!C:AH,32,FALSE)</f>
        <v>0</v>
      </c>
      <c r="R107" s="152">
        <f>VLOOKUP(C:C,'Routine Set'!C:BD,54,FALSE)</f>
        <v>0</v>
      </c>
      <c r="S107" s="150">
        <f>VLOOKUP(C:C,'Flexibility in water'!C:U,19,FALSE)</f>
        <v>0</v>
      </c>
      <c r="T107" s="151">
        <f t="shared" si="12"/>
        <v>0</v>
      </c>
      <c r="U107" s="91">
        <f>VLOOKUP(C:C,Figures!C:H,6,FALSE)</f>
        <v>0</v>
      </c>
      <c r="V107" s="541" t="e">
        <f t="shared" si="13"/>
        <v>#N/A</v>
      </c>
      <c r="W107" s="149">
        <f>IFERROR(VLOOKUP(E:E,'Grids Kids'!Z:AA,2,FALSE),1)</f>
        <v>1</v>
      </c>
      <c r="X107" s="151" t="e">
        <f>V107*IFERROR(VLOOKUP(E:E,'Grids Kids'!Z:AA,2,FALSE),1)</f>
        <v>#N/A</v>
      </c>
      <c r="Y107" s="538" t="e">
        <f t="shared" si="10"/>
        <v>#N/A</v>
      </c>
      <c r="Z107" s="147"/>
    </row>
    <row r="108" spans="1:26" hidden="1" x14ac:dyDescent="0.35">
      <c r="A108" s="148"/>
      <c r="B108" s="50">
        <v>104</v>
      </c>
      <c r="C108" s="95">
        <f>VLOOKUP(B:B,'Start List Kids'!C:F,2,FALSE)</f>
        <v>0</v>
      </c>
      <c r="D108" s="465">
        <f>VLOOKUP(B:B,'Start List Kids'!C:F,3,FALSE)</f>
        <v>0</v>
      </c>
      <c r="E108" s="114">
        <f>VLOOKUP(B:B,'Start List Kids'!C:F,4,FALSE)</f>
        <v>0</v>
      </c>
      <c r="F108" s="149" t="e">
        <f>VLOOKUP(C:C,'Upper-Lower Body'!C:N,12,FALSE)</f>
        <v>#N/A</v>
      </c>
      <c r="G108" s="150" t="e">
        <f>VLOOKUP(C:C,'Upper-Lower Body'!C:O,13,FALSE)</f>
        <v>#N/A</v>
      </c>
      <c r="H108" s="150" t="e">
        <f>VLOOKUP(C:C,'Core Strength'!C:H,6,FALSE)</f>
        <v>#DIV/0!</v>
      </c>
      <c r="I108" s="150">
        <f>VLOOKUP(C:C,'Flex-Extension'!C:Q,15,FALSE)</f>
        <v>4</v>
      </c>
      <c r="J108" s="150">
        <f>VLOOKUP(C:C,'Flex-Extension'!C:R,16,FALSE)</f>
        <v>6</v>
      </c>
      <c r="K108" s="150">
        <f>VLOOKUP(C:C,'Flex-Extension'!C:S,17,FALSE)</f>
        <v>7.25</v>
      </c>
      <c r="L108" s="150" t="e">
        <f>VLOOKUP(C:C,'Stand Leg Ext'!C:G,5,FALSE)</f>
        <v>#DIV/0!</v>
      </c>
      <c r="M108" s="150" t="e">
        <f>VLOOKUP(C:C,'Basic Acro'!C:G,5,FALSE)</f>
        <v>#DIV/0!</v>
      </c>
      <c r="N108" s="151" t="e">
        <f t="shared" si="11"/>
        <v>#N/A</v>
      </c>
      <c r="O108" s="149">
        <f>VLOOKUP(C:C,'Propulsion combination'!C:AS,43,FALSE)</f>
        <v>0</v>
      </c>
      <c r="P108" s="150">
        <f>VLOOKUP(C:C,'Bodyboost Baracuda'!C:AT,44,FALSE)</f>
        <v>0</v>
      </c>
      <c r="Q108" s="150">
        <f>VLOOKUP(C:C,Height!C:AH,32,FALSE)</f>
        <v>0</v>
      </c>
      <c r="R108" s="152">
        <f>VLOOKUP(C:C,'Routine Set'!C:BD,54,FALSE)</f>
        <v>0</v>
      </c>
      <c r="S108" s="150">
        <f>VLOOKUP(C:C,'Flexibility in water'!C:U,19,FALSE)</f>
        <v>0</v>
      </c>
      <c r="T108" s="151">
        <f t="shared" si="12"/>
        <v>0</v>
      </c>
      <c r="U108" s="91">
        <f>VLOOKUP(C:C,Figures!C:H,6,FALSE)</f>
        <v>0</v>
      </c>
      <c r="V108" s="541" t="e">
        <f t="shared" si="13"/>
        <v>#N/A</v>
      </c>
      <c r="W108" s="149">
        <f>IFERROR(VLOOKUP(E:E,'Grids Kids'!Z:AA,2,FALSE),1)</f>
        <v>1</v>
      </c>
      <c r="X108" s="151" t="e">
        <f>V108*IFERROR(VLOOKUP(E:E,'Grids Kids'!Z:AA,2,FALSE),1)</f>
        <v>#N/A</v>
      </c>
      <c r="Y108" s="538" t="e">
        <f t="shared" si="10"/>
        <v>#N/A</v>
      </c>
      <c r="Z108" s="147"/>
    </row>
    <row r="109" spans="1:26" hidden="1" x14ac:dyDescent="0.35">
      <c r="A109" s="148"/>
      <c r="B109" s="50">
        <v>105</v>
      </c>
      <c r="C109" s="95">
        <f>VLOOKUP(B:B,'Start List Kids'!C:F,2,FALSE)</f>
        <v>0</v>
      </c>
      <c r="D109" s="465">
        <f>VLOOKUP(B:B,'Start List Kids'!C:F,3,FALSE)</f>
        <v>0</v>
      </c>
      <c r="E109" s="114">
        <f>VLOOKUP(B:B,'Start List Kids'!C:F,4,FALSE)</f>
        <v>0</v>
      </c>
      <c r="F109" s="149" t="e">
        <f>VLOOKUP(C:C,'Upper-Lower Body'!C:N,12,FALSE)</f>
        <v>#N/A</v>
      </c>
      <c r="G109" s="150" t="e">
        <f>VLOOKUP(C:C,'Upper-Lower Body'!C:O,13,FALSE)</f>
        <v>#N/A</v>
      </c>
      <c r="H109" s="150" t="e">
        <f>VLOOKUP(C:C,'Core Strength'!C:H,6,FALSE)</f>
        <v>#DIV/0!</v>
      </c>
      <c r="I109" s="150">
        <f>VLOOKUP(C:C,'Flex-Extension'!C:Q,15,FALSE)</f>
        <v>4</v>
      </c>
      <c r="J109" s="150">
        <f>VLOOKUP(C:C,'Flex-Extension'!C:R,16,FALSE)</f>
        <v>6</v>
      </c>
      <c r="K109" s="150">
        <f>VLOOKUP(C:C,'Flex-Extension'!C:S,17,FALSE)</f>
        <v>7.25</v>
      </c>
      <c r="L109" s="150" t="e">
        <f>VLOOKUP(C:C,'Stand Leg Ext'!C:G,5,FALSE)</f>
        <v>#DIV/0!</v>
      </c>
      <c r="M109" s="150" t="e">
        <f>VLOOKUP(C:C,'Basic Acro'!C:G,5,FALSE)</f>
        <v>#DIV/0!</v>
      </c>
      <c r="N109" s="151" t="e">
        <f t="shared" si="11"/>
        <v>#N/A</v>
      </c>
      <c r="O109" s="149">
        <f>VLOOKUP(C:C,'Propulsion combination'!C:AS,43,FALSE)</f>
        <v>0</v>
      </c>
      <c r="P109" s="150">
        <f>VLOOKUP(C:C,'Bodyboost Baracuda'!C:AT,44,FALSE)</f>
        <v>0</v>
      </c>
      <c r="Q109" s="150">
        <f>VLOOKUP(C:C,Height!C:AH,32,FALSE)</f>
        <v>0</v>
      </c>
      <c r="R109" s="152">
        <f>VLOOKUP(C:C,'Routine Set'!C:BD,54,FALSE)</f>
        <v>0</v>
      </c>
      <c r="S109" s="150">
        <f>VLOOKUP(C:C,'Flexibility in water'!C:U,19,FALSE)</f>
        <v>0</v>
      </c>
      <c r="T109" s="151">
        <f t="shared" si="12"/>
        <v>0</v>
      </c>
      <c r="U109" s="91">
        <f>VLOOKUP(C:C,Figures!C:H,6,FALSE)</f>
        <v>0</v>
      </c>
      <c r="V109" s="541" t="e">
        <f t="shared" si="13"/>
        <v>#N/A</v>
      </c>
      <c r="W109" s="149">
        <f>IFERROR(VLOOKUP(E:E,'Grids Kids'!Z:AA,2,FALSE),1)</f>
        <v>1</v>
      </c>
      <c r="X109" s="151" t="e">
        <f>V109*IFERROR(VLOOKUP(E:E,'Grids Kids'!Z:AA,2,FALSE),1)</f>
        <v>#N/A</v>
      </c>
      <c r="Y109" s="538" t="e">
        <f t="shared" si="10"/>
        <v>#N/A</v>
      </c>
      <c r="Z109" s="147"/>
    </row>
    <row r="110" spans="1:26" hidden="1" x14ac:dyDescent="0.35">
      <c r="A110" s="148"/>
      <c r="B110" s="50">
        <v>106</v>
      </c>
      <c r="C110" s="95">
        <f>VLOOKUP(B:B,'Start List Kids'!C:F,2,FALSE)</f>
        <v>0</v>
      </c>
      <c r="D110" s="465">
        <f>VLOOKUP(B:B,'Start List Kids'!C:F,3,FALSE)</f>
        <v>0</v>
      </c>
      <c r="E110" s="114">
        <f>VLOOKUP(B:B,'Start List Kids'!C:F,4,FALSE)</f>
        <v>0</v>
      </c>
      <c r="F110" s="149" t="e">
        <f>VLOOKUP(C:C,'Upper-Lower Body'!C:N,12,FALSE)</f>
        <v>#N/A</v>
      </c>
      <c r="G110" s="150" t="e">
        <f>VLOOKUP(C:C,'Upper-Lower Body'!C:O,13,FALSE)</f>
        <v>#N/A</v>
      </c>
      <c r="H110" s="150" t="e">
        <f>VLOOKUP(C:C,'Core Strength'!C:H,6,FALSE)</f>
        <v>#DIV/0!</v>
      </c>
      <c r="I110" s="150">
        <f>VLOOKUP(C:C,'Flex-Extension'!C:Q,15,FALSE)</f>
        <v>4</v>
      </c>
      <c r="J110" s="150">
        <f>VLOOKUP(C:C,'Flex-Extension'!C:R,16,FALSE)</f>
        <v>6</v>
      </c>
      <c r="K110" s="150">
        <f>VLOOKUP(C:C,'Flex-Extension'!C:S,17,FALSE)</f>
        <v>7.25</v>
      </c>
      <c r="L110" s="150" t="e">
        <f>VLOOKUP(C:C,'Stand Leg Ext'!C:G,5,FALSE)</f>
        <v>#DIV/0!</v>
      </c>
      <c r="M110" s="150" t="e">
        <f>VLOOKUP(C:C,'Basic Acro'!C:G,5,FALSE)</f>
        <v>#DIV/0!</v>
      </c>
      <c r="N110" s="151" t="e">
        <f t="shared" si="11"/>
        <v>#N/A</v>
      </c>
      <c r="O110" s="149">
        <f>VLOOKUP(C:C,'Propulsion combination'!C:AS,43,FALSE)</f>
        <v>0</v>
      </c>
      <c r="P110" s="150">
        <f>VLOOKUP(C:C,'Bodyboost Baracuda'!C:AT,44,FALSE)</f>
        <v>0</v>
      </c>
      <c r="Q110" s="150">
        <f>VLOOKUP(C:C,Height!C:AH,32,FALSE)</f>
        <v>0</v>
      </c>
      <c r="R110" s="152">
        <f>VLOOKUP(C:C,'Routine Set'!C:BD,54,FALSE)</f>
        <v>0</v>
      </c>
      <c r="S110" s="150">
        <f>VLOOKUP(C:C,'Flexibility in water'!C:U,19,FALSE)</f>
        <v>0</v>
      </c>
      <c r="T110" s="151">
        <f t="shared" si="12"/>
        <v>0</v>
      </c>
      <c r="U110" s="91">
        <f>VLOOKUP(C:C,Figures!C:H,6,FALSE)</f>
        <v>0</v>
      </c>
      <c r="V110" s="541" t="e">
        <f t="shared" si="13"/>
        <v>#N/A</v>
      </c>
      <c r="W110" s="149">
        <f>IFERROR(VLOOKUP(E:E,'Grids Kids'!Z:AA,2,FALSE),1)</f>
        <v>1</v>
      </c>
      <c r="X110" s="151" t="e">
        <f>V110*IFERROR(VLOOKUP(E:E,'Grids Kids'!Z:AA,2,FALSE),1)</f>
        <v>#N/A</v>
      </c>
      <c r="Y110" s="538" t="e">
        <f t="shared" si="10"/>
        <v>#N/A</v>
      </c>
      <c r="Z110" s="147"/>
    </row>
    <row r="111" spans="1:26" hidden="1" x14ac:dyDescent="0.35">
      <c r="A111" s="148"/>
      <c r="B111" s="50">
        <v>107</v>
      </c>
      <c r="C111" s="95">
        <f>VLOOKUP(B:B,'Start List Kids'!C:F,2,FALSE)</f>
        <v>0</v>
      </c>
      <c r="D111" s="465">
        <f>VLOOKUP(B:B,'Start List Kids'!C:F,3,FALSE)</f>
        <v>0</v>
      </c>
      <c r="E111" s="114">
        <f>VLOOKUP(B:B,'Start List Kids'!C:F,4,FALSE)</f>
        <v>0</v>
      </c>
      <c r="F111" s="149" t="e">
        <f>VLOOKUP(C:C,'Upper-Lower Body'!C:N,12,FALSE)</f>
        <v>#N/A</v>
      </c>
      <c r="G111" s="150" t="e">
        <f>VLOOKUP(C:C,'Upper-Lower Body'!C:O,13,FALSE)</f>
        <v>#N/A</v>
      </c>
      <c r="H111" s="150" t="e">
        <f>VLOOKUP(C:C,'Core Strength'!C:H,6,FALSE)</f>
        <v>#DIV/0!</v>
      </c>
      <c r="I111" s="150">
        <f>VLOOKUP(C:C,'Flex-Extension'!C:Q,15,FALSE)</f>
        <v>4</v>
      </c>
      <c r="J111" s="150">
        <f>VLOOKUP(C:C,'Flex-Extension'!C:R,16,FALSE)</f>
        <v>6</v>
      </c>
      <c r="K111" s="150">
        <f>VLOOKUP(C:C,'Flex-Extension'!C:S,17,FALSE)</f>
        <v>7.25</v>
      </c>
      <c r="L111" s="150" t="e">
        <f>VLOOKUP(C:C,'Stand Leg Ext'!C:G,5,FALSE)</f>
        <v>#DIV/0!</v>
      </c>
      <c r="M111" s="150" t="e">
        <f>VLOOKUP(C:C,'Basic Acro'!C:G,5,FALSE)</f>
        <v>#DIV/0!</v>
      </c>
      <c r="N111" s="151" t="e">
        <f t="shared" si="11"/>
        <v>#N/A</v>
      </c>
      <c r="O111" s="149">
        <f>VLOOKUP(C:C,'Propulsion combination'!C:AS,43,FALSE)</f>
        <v>0</v>
      </c>
      <c r="P111" s="150">
        <f>VLOOKUP(C:C,'Bodyboost Baracuda'!C:AT,44,FALSE)</f>
        <v>0</v>
      </c>
      <c r="Q111" s="150">
        <f>VLOOKUP(C:C,Height!C:AH,32,FALSE)</f>
        <v>0</v>
      </c>
      <c r="R111" s="152">
        <f>VLOOKUP(C:C,'Routine Set'!C:BD,54,FALSE)</f>
        <v>0</v>
      </c>
      <c r="S111" s="150">
        <f>VLOOKUP(C:C,'Flexibility in water'!C:U,19,FALSE)</f>
        <v>0</v>
      </c>
      <c r="T111" s="151">
        <f t="shared" si="12"/>
        <v>0</v>
      </c>
      <c r="U111" s="91">
        <f>VLOOKUP(C:C,Figures!C:H,6,FALSE)</f>
        <v>0</v>
      </c>
      <c r="V111" s="541" t="e">
        <f t="shared" si="13"/>
        <v>#N/A</v>
      </c>
      <c r="W111" s="149">
        <f>IFERROR(VLOOKUP(E:E,'Grids Kids'!Z:AA,2,FALSE),1)</f>
        <v>1</v>
      </c>
      <c r="X111" s="151" t="e">
        <f>V111*IFERROR(VLOOKUP(E:E,'Grids Kids'!Z:AA,2,FALSE),1)</f>
        <v>#N/A</v>
      </c>
      <c r="Y111" s="538" t="e">
        <f t="shared" si="10"/>
        <v>#N/A</v>
      </c>
      <c r="Z111" s="147"/>
    </row>
    <row r="112" spans="1:26" hidden="1" x14ac:dyDescent="0.35">
      <c r="A112" s="148"/>
      <c r="B112" s="50">
        <v>108</v>
      </c>
      <c r="C112" s="95">
        <f>VLOOKUP(B:B,'Start List Kids'!C:F,2,FALSE)</f>
        <v>0</v>
      </c>
      <c r="D112" s="465">
        <f>VLOOKUP(B:B,'Start List Kids'!C:F,3,FALSE)</f>
        <v>0</v>
      </c>
      <c r="E112" s="114">
        <f>VLOOKUP(B:B,'Start List Kids'!C:F,4,FALSE)</f>
        <v>0</v>
      </c>
      <c r="F112" s="149" t="e">
        <f>VLOOKUP(C:C,'Upper-Lower Body'!C:N,12,FALSE)</f>
        <v>#N/A</v>
      </c>
      <c r="G112" s="150" t="e">
        <f>VLOOKUP(C:C,'Upper-Lower Body'!C:O,13,FALSE)</f>
        <v>#N/A</v>
      </c>
      <c r="H112" s="150" t="e">
        <f>VLOOKUP(C:C,'Core Strength'!C:H,6,FALSE)</f>
        <v>#DIV/0!</v>
      </c>
      <c r="I112" s="150">
        <f>VLOOKUP(C:C,'Flex-Extension'!C:Q,15,FALSE)</f>
        <v>4</v>
      </c>
      <c r="J112" s="150">
        <f>VLOOKUP(C:C,'Flex-Extension'!C:R,16,FALSE)</f>
        <v>6</v>
      </c>
      <c r="K112" s="150">
        <f>VLOOKUP(C:C,'Flex-Extension'!C:S,17,FALSE)</f>
        <v>7.25</v>
      </c>
      <c r="L112" s="150" t="e">
        <f>VLOOKUP(C:C,'Stand Leg Ext'!C:G,5,FALSE)</f>
        <v>#DIV/0!</v>
      </c>
      <c r="M112" s="150" t="e">
        <f>VLOOKUP(C:C,'Basic Acro'!C:G,5,FALSE)</f>
        <v>#DIV/0!</v>
      </c>
      <c r="N112" s="151" t="e">
        <f t="shared" si="11"/>
        <v>#N/A</v>
      </c>
      <c r="O112" s="149">
        <f>VLOOKUP(C:C,'Propulsion combination'!C:AS,43,FALSE)</f>
        <v>0</v>
      </c>
      <c r="P112" s="150">
        <f>VLOOKUP(C:C,'Bodyboost Baracuda'!C:AT,44,FALSE)</f>
        <v>0</v>
      </c>
      <c r="Q112" s="150">
        <f>VLOOKUP(C:C,Height!C:AH,32,FALSE)</f>
        <v>0</v>
      </c>
      <c r="R112" s="152">
        <f>VLOOKUP(C:C,'Routine Set'!C:BD,54,FALSE)</f>
        <v>0</v>
      </c>
      <c r="S112" s="150">
        <f>VLOOKUP(C:C,'Flexibility in water'!C:U,19,FALSE)</f>
        <v>0</v>
      </c>
      <c r="T112" s="151">
        <f t="shared" si="12"/>
        <v>0</v>
      </c>
      <c r="U112" s="91">
        <f>VLOOKUP(C:C,Figures!C:H,6,FALSE)</f>
        <v>0</v>
      </c>
      <c r="V112" s="541" t="e">
        <f t="shared" si="13"/>
        <v>#N/A</v>
      </c>
      <c r="W112" s="149">
        <f>IFERROR(VLOOKUP(E:E,'Grids Kids'!Z:AA,2,FALSE),1)</f>
        <v>1</v>
      </c>
      <c r="X112" s="151" t="e">
        <f>V112*IFERROR(VLOOKUP(E:E,'Grids Kids'!Z:AA,2,FALSE),1)</f>
        <v>#N/A</v>
      </c>
      <c r="Y112" s="538" t="e">
        <f t="shared" si="10"/>
        <v>#N/A</v>
      </c>
      <c r="Z112" s="147"/>
    </row>
    <row r="113" spans="1:26" hidden="1" x14ac:dyDescent="0.35">
      <c r="A113" s="148"/>
      <c r="B113" s="50">
        <v>109</v>
      </c>
      <c r="C113" s="95">
        <f>VLOOKUP(B:B,'Start List Kids'!C:F,2,FALSE)</f>
        <v>0</v>
      </c>
      <c r="D113" s="465">
        <f>VLOOKUP(B:B,'Start List Kids'!C:F,3,FALSE)</f>
        <v>0</v>
      </c>
      <c r="E113" s="114">
        <f>VLOOKUP(B:B,'Start List Kids'!C:F,4,FALSE)</f>
        <v>0</v>
      </c>
      <c r="F113" s="149" t="e">
        <f>VLOOKUP(C:C,'Upper-Lower Body'!C:N,12,FALSE)</f>
        <v>#N/A</v>
      </c>
      <c r="G113" s="150" t="e">
        <f>VLOOKUP(C:C,'Upper-Lower Body'!C:O,13,FALSE)</f>
        <v>#N/A</v>
      </c>
      <c r="H113" s="150" t="e">
        <f>VLOOKUP(C:C,'Core Strength'!C:H,6,FALSE)</f>
        <v>#DIV/0!</v>
      </c>
      <c r="I113" s="150">
        <f>VLOOKUP(C:C,'Flex-Extension'!C:Q,15,FALSE)</f>
        <v>4</v>
      </c>
      <c r="J113" s="150">
        <f>VLOOKUP(C:C,'Flex-Extension'!C:R,16,FALSE)</f>
        <v>6</v>
      </c>
      <c r="K113" s="150">
        <f>VLOOKUP(C:C,'Flex-Extension'!C:S,17,FALSE)</f>
        <v>7.25</v>
      </c>
      <c r="L113" s="150" t="e">
        <f>VLOOKUP(C:C,'Stand Leg Ext'!C:G,5,FALSE)</f>
        <v>#DIV/0!</v>
      </c>
      <c r="M113" s="150" t="e">
        <f>VLOOKUP(C:C,'Basic Acro'!C:G,5,FALSE)</f>
        <v>#DIV/0!</v>
      </c>
      <c r="N113" s="151" t="e">
        <f t="shared" si="11"/>
        <v>#N/A</v>
      </c>
      <c r="O113" s="149">
        <f>VLOOKUP(C:C,'Propulsion combination'!C:AS,43,FALSE)</f>
        <v>0</v>
      </c>
      <c r="P113" s="150">
        <f>VLOOKUP(C:C,'Bodyboost Baracuda'!C:AT,44,FALSE)</f>
        <v>0</v>
      </c>
      <c r="Q113" s="150">
        <f>VLOOKUP(C:C,Height!C:AH,32,FALSE)</f>
        <v>0</v>
      </c>
      <c r="R113" s="152">
        <f>VLOOKUP(C:C,'Routine Set'!C:BD,54,FALSE)</f>
        <v>0</v>
      </c>
      <c r="S113" s="150">
        <f>VLOOKUP(C:C,'Flexibility in water'!C:U,19,FALSE)</f>
        <v>0</v>
      </c>
      <c r="T113" s="151">
        <f t="shared" si="12"/>
        <v>0</v>
      </c>
      <c r="U113" s="91">
        <f>VLOOKUP(C:C,Figures!C:H,6,FALSE)</f>
        <v>0</v>
      </c>
      <c r="V113" s="541" t="e">
        <f t="shared" si="13"/>
        <v>#N/A</v>
      </c>
      <c r="W113" s="149">
        <f>IFERROR(VLOOKUP(E:E,'Grids Kids'!Z:AA,2,FALSE),1)</f>
        <v>1</v>
      </c>
      <c r="X113" s="151" t="e">
        <f>V113*IFERROR(VLOOKUP(E:E,'Grids Kids'!Z:AA,2,FALSE),1)</f>
        <v>#N/A</v>
      </c>
      <c r="Y113" s="538" t="e">
        <f t="shared" si="10"/>
        <v>#N/A</v>
      </c>
      <c r="Z113" s="147"/>
    </row>
    <row r="114" spans="1:26" hidden="1" x14ac:dyDescent="0.35">
      <c r="A114" s="148"/>
      <c r="B114" s="50">
        <v>110</v>
      </c>
      <c r="C114" s="95">
        <f>VLOOKUP(B:B,'Start List Kids'!C:F,2,FALSE)</f>
        <v>0</v>
      </c>
      <c r="D114" s="465">
        <f>VLOOKUP(B:B,'Start List Kids'!C:F,3,FALSE)</f>
        <v>0</v>
      </c>
      <c r="E114" s="114">
        <f>VLOOKUP(B:B,'Start List Kids'!C:F,4,FALSE)</f>
        <v>0</v>
      </c>
      <c r="F114" s="149" t="e">
        <f>VLOOKUP(C:C,'Upper-Lower Body'!C:N,12,FALSE)</f>
        <v>#N/A</v>
      </c>
      <c r="G114" s="150" t="e">
        <f>VLOOKUP(C:C,'Upper-Lower Body'!C:O,13,FALSE)</f>
        <v>#N/A</v>
      </c>
      <c r="H114" s="150" t="e">
        <f>VLOOKUP(C:C,'Core Strength'!C:H,6,FALSE)</f>
        <v>#DIV/0!</v>
      </c>
      <c r="I114" s="150">
        <f>VLOOKUP(C:C,'Flex-Extension'!C:Q,15,FALSE)</f>
        <v>4</v>
      </c>
      <c r="J114" s="150">
        <f>VLOOKUP(C:C,'Flex-Extension'!C:R,16,FALSE)</f>
        <v>6</v>
      </c>
      <c r="K114" s="150">
        <f>VLOOKUP(C:C,'Flex-Extension'!C:S,17,FALSE)</f>
        <v>7.25</v>
      </c>
      <c r="L114" s="150" t="e">
        <f>VLOOKUP(C:C,'Stand Leg Ext'!C:G,5,FALSE)</f>
        <v>#DIV/0!</v>
      </c>
      <c r="M114" s="150" t="e">
        <f>VLOOKUP(C:C,'Basic Acro'!C:G,5,FALSE)</f>
        <v>#DIV/0!</v>
      </c>
      <c r="N114" s="151" t="e">
        <f t="shared" si="11"/>
        <v>#N/A</v>
      </c>
      <c r="O114" s="149">
        <f>VLOOKUP(C:C,'Propulsion combination'!C:AS,43,FALSE)</f>
        <v>0</v>
      </c>
      <c r="P114" s="150">
        <f>VLOOKUP(C:C,'Bodyboost Baracuda'!C:AT,44,FALSE)</f>
        <v>0</v>
      </c>
      <c r="Q114" s="150">
        <f>VLOOKUP(C:C,Height!C:AH,32,FALSE)</f>
        <v>0</v>
      </c>
      <c r="R114" s="152">
        <f>VLOOKUP(C:C,'Routine Set'!C:BD,54,FALSE)</f>
        <v>0</v>
      </c>
      <c r="S114" s="150">
        <f>VLOOKUP(C:C,'Flexibility in water'!C:U,19,FALSE)</f>
        <v>0</v>
      </c>
      <c r="T114" s="151">
        <f t="shared" si="12"/>
        <v>0</v>
      </c>
      <c r="U114" s="91">
        <f>VLOOKUP(C:C,Figures!C:H,6,FALSE)</f>
        <v>0</v>
      </c>
      <c r="V114" s="541" t="e">
        <f t="shared" si="13"/>
        <v>#N/A</v>
      </c>
      <c r="W114" s="149">
        <f>IFERROR(VLOOKUP(E:E,'Grids Kids'!Z:AA,2,FALSE),1)</f>
        <v>1</v>
      </c>
      <c r="X114" s="151" t="e">
        <f>V114*IFERROR(VLOOKUP(E:E,'Grids Kids'!Z:AA,2,FALSE),1)</f>
        <v>#N/A</v>
      </c>
      <c r="Y114" s="538" t="e">
        <f t="shared" si="10"/>
        <v>#N/A</v>
      </c>
      <c r="Z114" s="147"/>
    </row>
    <row r="115" spans="1:26" hidden="1" x14ac:dyDescent="0.35">
      <c r="A115" s="148"/>
      <c r="B115" s="50">
        <v>111</v>
      </c>
      <c r="C115" s="95">
        <f>VLOOKUP(B:B,'Start List Kids'!C:F,2,FALSE)</f>
        <v>0</v>
      </c>
      <c r="D115" s="465">
        <f>VLOOKUP(B:B,'Start List Kids'!C:F,3,FALSE)</f>
        <v>0</v>
      </c>
      <c r="E115" s="114">
        <f>VLOOKUP(B:B,'Start List Kids'!C:F,4,FALSE)</f>
        <v>0</v>
      </c>
      <c r="F115" s="149" t="e">
        <f>VLOOKUP(C:C,'Upper-Lower Body'!C:N,12,FALSE)</f>
        <v>#N/A</v>
      </c>
      <c r="G115" s="150" t="e">
        <f>VLOOKUP(C:C,'Upper-Lower Body'!C:O,13,FALSE)</f>
        <v>#N/A</v>
      </c>
      <c r="H115" s="150" t="e">
        <f>VLOOKUP(C:C,'Core Strength'!C:H,6,FALSE)</f>
        <v>#DIV/0!</v>
      </c>
      <c r="I115" s="150">
        <f>VLOOKUP(C:C,'Flex-Extension'!C:Q,15,FALSE)</f>
        <v>4</v>
      </c>
      <c r="J115" s="150">
        <f>VLOOKUP(C:C,'Flex-Extension'!C:R,16,FALSE)</f>
        <v>6</v>
      </c>
      <c r="K115" s="150">
        <f>VLOOKUP(C:C,'Flex-Extension'!C:S,17,FALSE)</f>
        <v>7.25</v>
      </c>
      <c r="L115" s="150" t="e">
        <f>VLOOKUP(C:C,'Stand Leg Ext'!C:G,5,FALSE)</f>
        <v>#DIV/0!</v>
      </c>
      <c r="M115" s="150" t="e">
        <f>VLOOKUP(C:C,'Basic Acro'!C:G,5,FALSE)</f>
        <v>#DIV/0!</v>
      </c>
      <c r="N115" s="151" t="e">
        <f t="shared" si="11"/>
        <v>#N/A</v>
      </c>
      <c r="O115" s="149">
        <f>VLOOKUP(C:C,'Propulsion combination'!C:AS,43,FALSE)</f>
        <v>0</v>
      </c>
      <c r="P115" s="150">
        <f>VLOOKUP(C:C,'Bodyboost Baracuda'!C:AT,44,FALSE)</f>
        <v>0</v>
      </c>
      <c r="Q115" s="150">
        <f>VLOOKUP(C:C,Height!C:AH,32,FALSE)</f>
        <v>0</v>
      </c>
      <c r="R115" s="152">
        <f>VLOOKUP(C:C,'Routine Set'!C:BD,54,FALSE)</f>
        <v>0</v>
      </c>
      <c r="S115" s="150">
        <f>VLOOKUP(C:C,'Flexibility in water'!C:U,19,FALSE)</f>
        <v>0</v>
      </c>
      <c r="T115" s="151">
        <f t="shared" si="12"/>
        <v>0</v>
      </c>
      <c r="U115" s="91">
        <f>VLOOKUP(C:C,Figures!C:H,6,FALSE)</f>
        <v>0</v>
      </c>
      <c r="V115" s="541" t="e">
        <f t="shared" si="13"/>
        <v>#N/A</v>
      </c>
      <c r="W115" s="149">
        <f>IFERROR(VLOOKUP(E:E,'Grids Kids'!Z:AA,2,FALSE),1)</f>
        <v>1</v>
      </c>
      <c r="X115" s="151" t="e">
        <f>V115*IFERROR(VLOOKUP(E:E,'Grids Kids'!Z:AA,2,FALSE),1)</f>
        <v>#N/A</v>
      </c>
      <c r="Y115" s="538" t="e">
        <f t="shared" si="10"/>
        <v>#N/A</v>
      </c>
      <c r="Z115" s="147"/>
    </row>
    <row r="116" spans="1:26" hidden="1" x14ac:dyDescent="0.35">
      <c r="A116" s="148"/>
      <c r="B116" s="50">
        <v>112</v>
      </c>
      <c r="C116" s="95">
        <f>VLOOKUP(B:B,'Start List Kids'!C:F,2,FALSE)</f>
        <v>0</v>
      </c>
      <c r="D116" s="465">
        <f>VLOOKUP(B:B,'Start List Kids'!C:F,3,FALSE)</f>
        <v>0</v>
      </c>
      <c r="E116" s="114">
        <f>VLOOKUP(B:B,'Start List Kids'!C:F,4,FALSE)</f>
        <v>0</v>
      </c>
      <c r="F116" s="149" t="e">
        <f>VLOOKUP(C:C,'Upper-Lower Body'!C:N,12,FALSE)</f>
        <v>#N/A</v>
      </c>
      <c r="G116" s="150" t="e">
        <f>VLOOKUP(C:C,'Upper-Lower Body'!C:O,13,FALSE)</f>
        <v>#N/A</v>
      </c>
      <c r="H116" s="150" t="e">
        <f>VLOOKUP(C:C,'Core Strength'!C:H,6,FALSE)</f>
        <v>#DIV/0!</v>
      </c>
      <c r="I116" s="150">
        <f>VLOOKUP(C:C,'Flex-Extension'!C:Q,15,FALSE)</f>
        <v>4</v>
      </c>
      <c r="J116" s="150">
        <f>VLOOKUP(C:C,'Flex-Extension'!C:R,16,FALSE)</f>
        <v>6</v>
      </c>
      <c r="K116" s="150">
        <f>VLOOKUP(C:C,'Flex-Extension'!C:S,17,FALSE)</f>
        <v>7.25</v>
      </c>
      <c r="L116" s="150" t="e">
        <f>VLOOKUP(C:C,'Stand Leg Ext'!C:G,5,FALSE)</f>
        <v>#DIV/0!</v>
      </c>
      <c r="M116" s="150" t="e">
        <f>VLOOKUP(C:C,'Basic Acro'!C:G,5,FALSE)</f>
        <v>#DIV/0!</v>
      </c>
      <c r="N116" s="151" t="e">
        <f t="shared" si="11"/>
        <v>#N/A</v>
      </c>
      <c r="O116" s="149">
        <f>VLOOKUP(C:C,'Propulsion combination'!C:AS,43,FALSE)</f>
        <v>0</v>
      </c>
      <c r="P116" s="150">
        <f>VLOOKUP(C:C,'Bodyboost Baracuda'!C:AT,44,FALSE)</f>
        <v>0</v>
      </c>
      <c r="Q116" s="150">
        <f>VLOOKUP(C:C,Height!C:AH,32,FALSE)</f>
        <v>0</v>
      </c>
      <c r="R116" s="152">
        <f>VLOOKUP(C:C,'Routine Set'!C:BD,54,FALSE)</f>
        <v>0</v>
      </c>
      <c r="S116" s="150">
        <f>VLOOKUP(C:C,'Flexibility in water'!C:U,19,FALSE)</f>
        <v>0</v>
      </c>
      <c r="T116" s="151">
        <f t="shared" si="12"/>
        <v>0</v>
      </c>
      <c r="U116" s="91">
        <f>VLOOKUP(C:C,Figures!C:H,6,FALSE)</f>
        <v>0</v>
      </c>
      <c r="V116" s="541" t="e">
        <f t="shared" si="13"/>
        <v>#N/A</v>
      </c>
      <c r="W116" s="149">
        <f>IFERROR(VLOOKUP(E:E,'Grids Kids'!Z:AA,2,FALSE),1)</f>
        <v>1</v>
      </c>
      <c r="X116" s="151" t="e">
        <f>V116*IFERROR(VLOOKUP(E:E,'Grids Kids'!Z:AA,2,FALSE),1)</f>
        <v>#N/A</v>
      </c>
      <c r="Y116" s="538" t="e">
        <f t="shared" si="10"/>
        <v>#N/A</v>
      </c>
      <c r="Z116" s="147"/>
    </row>
    <row r="117" spans="1:26" hidden="1" x14ac:dyDescent="0.35">
      <c r="A117" s="148"/>
      <c r="B117" s="50">
        <v>113</v>
      </c>
      <c r="C117" s="95">
        <f>VLOOKUP(B:B,'Start List Kids'!C:F,2,FALSE)</f>
        <v>0</v>
      </c>
      <c r="D117" s="465">
        <f>VLOOKUP(B:B,'Start List Kids'!C:F,3,FALSE)</f>
        <v>0</v>
      </c>
      <c r="E117" s="114">
        <f>VLOOKUP(B:B,'Start List Kids'!C:F,4,FALSE)</f>
        <v>0</v>
      </c>
      <c r="F117" s="149" t="e">
        <f>VLOOKUP(C:C,'Upper-Lower Body'!C:N,12,FALSE)</f>
        <v>#N/A</v>
      </c>
      <c r="G117" s="150" t="e">
        <f>VLOOKUP(C:C,'Upper-Lower Body'!C:O,13,FALSE)</f>
        <v>#N/A</v>
      </c>
      <c r="H117" s="150" t="e">
        <f>VLOOKUP(C:C,'Core Strength'!C:H,6,FALSE)</f>
        <v>#DIV/0!</v>
      </c>
      <c r="I117" s="150">
        <f>VLOOKUP(C:C,'Flex-Extension'!C:Q,15,FALSE)</f>
        <v>4</v>
      </c>
      <c r="J117" s="150">
        <f>VLOOKUP(C:C,'Flex-Extension'!C:R,16,FALSE)</f>
        <v>6</v>
      </c>
      <c r="K117" s="150">
        <f>VLOOKUP(C:C,'Flex-Extension'!C:S,17,FALSE)</f>
        <v>7.25</v>
      </c>
      <c r="L117" s="150" t="e">
        <f>VLOOKUP(C:C,'Stand Leg Ext'!C:G,5,FALSE)</f>
        <v>#DIV/0!</v>
      </c>
      <c r="M117" s="150" t="e">
        <f>VLOOKUP(C:C,'Basic Acro'!C:G,5,FALSE)</f>
        <v>#DIV/0!</v>
      </c>
      <c r="N117" s="151" t="e">
        <f t="shared" si="11"/>
        <v>#N/A</v>
      </c>
      <c r="O117" s="149">
        <f>VLOOKUP(C:C,'Propulsion combination'!C:AS,43,FALSE)</f>
        <v>0</v>
      </c>
      <c r="P117" s="150">
        <f>VLOOKUP(C:C,'Bodyboost Baracuda'!C:AT,44,FALSE)</f>
        <v>0</v>
      </c>
      <c r="Q117" s="150">
        <f>VLOOKUP(C:C,Height!C:AH,32,FALSE)</f>
        <v>0</v>
      </c>
      <c r="R117" s="152">
        <f>VLOOKUP(C:C,'Routine Set'!C:BD,54,FALSE)</f>
        <v>0</v>
      </c>
      <c r="S117" s="150">
        <f>VLOOKUP(C:C,'Flexibility in water'!C:U,19,FALSE)</f>
        <v>0</v>
      </c>
      <c r="T117" s="151">
        <f t="shared" si="12"/>
        <v>0</v>
      </c>
      <c r="U117" s="91">
        <f>VLOOKUP(C:C,Figures!C:H,6,FALSE)</f>
        <v>0</v>
      </c>
      <c r="V117" s="541" t="e">
        <f t="shared" si="13"/>
        <v>#N/A</v>
      </c>
      <c r="W117" s="149">
        <f>IFERROR(VLOOKUP(E:E,'Grids Kids'!Z:AA,2,FALSE),1)</f>
        <v>1</v>
      </c>
      <c r="X117" s="151" t="e">
        <f>V117*IFERROR(VLOOKUP(E:E,'Grids Kids'!Z:AA,2,FALSE),1)</f>
        <v>#N/A</v>
      </c>
      <c r="Y117" s="538" t="e">
        <f t="shared" si="10"/>
        <v>#N/A</v>
      </c>
      <c r="Z117" s="147"/>
    </row>
    <row r="118" spans="1:26" hidden="1" x14ac:dyDescent="0.35">
      <c r="A118" s="148"/>
      <c r="B118" s="50">
        <v>114</v>
      </c>
      <c r="C118" s="95">
        <f>VLOOKUP(B:B,'Start List Kids'!C:F,2,FALSE)</f>
        <v>0</v>
      </c>
      <c r="D118" s="465">
        <f>VLOOKUP(B:B,'Start List Kids'!C:F,3,FALSE)</f>
        <v>0</v>
      </c>
      <c r="E118" s="114">
        <f>VLOOKUP(B:B,'Start List Kids'!C:F,4,FALSE)</f>
        <v>0</v>
      </c>
      <c r="F118" s="149" t="e">
        <f>VLOOKUP(C:C,'Upper-Lower Body'!C:N,12,FALSE)</f>
        <v>#N/A</v>
      </c>
      <c r="G118" s="150" t="e">
        <f>VLOOKUP(C:C,'Upper-Lower Body'!C:O,13,FALSE)</f>
        <v>#N/A</v>
      </c>
      <c r="H118" s="150" t="e">
        <f>VLOOKUP(C:C,'Core Strength'!C:H,6,FALSE)</f>
        <v>#DIV/0!</v>
      </c>
      <c r="I118" s="150">
        <f>VLOOKUP(C:C,'Flex-Extension'!C:Q,15,FALSE)</f>
        <v>4</v>
      </c>
      <c r="J118" s="150">
        <f>VLOOKUP(C:C,'Flex-Extension'!C:R,16,FALSE)</f>
        <v>6</v>
      </c>
      <c r="K118" s="150">
        <f>VLOOKUP(C:C,'Flex-Extension'!C:S,17,FALSE)</f>
        <v>7.25</v>
      </c>
      <c r="L118" s="150" t="e">
        <f>VLOOKUP(C:C,'Stand Leg Ext'!C:G,5,FALSE)</f>
        <v>#DIV/0!</v>
      </c>
      <c r="M118" s="150" t="e">
        <f>VLOOKUP(C:C,'Basic Acro'!C:G,5,FALSE)</f>
        <v>#DIV/0!</v>
      </c>
      <c r="N118" s="151" t="e">
        <f t="shared" si="11"/>
        <v>#N/A</v>
      </c>
      <c r="O118" s="149">
        <f>VLOOKUP(C:C,'Propulsion combination'!C:AS,43,FALSE)</f>
        <v>0</v>
      </c>
      <c r="P118" s="150">
        <f>VLOOKUP(C:C,'Bodyboost Baracuda'!C:AT,44,FALSE)</f>
        <v>0</v>
      </c>
      <c r="Q118" s="150">
        <f>VLOOKUP(C:C,Height!C:AH,32,FALSE)</f>
        <v>0</v>
      </c>
      <c r="R118" s="152">
        <f>VLOOKUP(C:C,'Routine Set'!C:BD,54,FALSE)</f>
        <v>0</v>
      </c>
      <c r="S118" s="150">
        <f>VLOOKUP(C:C,'Flexibility in water'!C:U,19,FALSE)</f>
        <v>0</v>
      </c>
      <c r="T118" s="151">
        <f t="shared" si="12"/>
        <v>0</v>
      </c>
      <c r="U118" s="91">
        <f>VLOOKUP(C:C,Figures!C:H,6,FALSE)</f>
        <v>0</v>
      </c>
      <c r="V118" s="541" t="e">
        <f t="shared" si="13"/>
        <v>#N/A</v>
      </c>
      <c r="W118" s="149">
        <f>IFERROR(VLOOKUP(E:E,'Grids Kids'!Z:AA,2,FALSE),1)</f>
        <v>1</v>
      </c>
      <c r="X118" s="151" t="e">
        <f>V118*IFERROR(VLOOKUP(E:E,'Grids Kids'!Z:AA,2,FALSE),1)</f>
        <v>#N/A</v>
      </c>
      <c r="Y118" s="538" t="e">
        <f t="shared" si="10"/>
        <v>#N/A</v>
      </c>
      <c r="Z118" s="147"/>
    </row>
    <row r="119" spans="1:26" hidden="1" x14ac:dyDescent="0.35">
      <c r="A119" s="148"/>
      <c r="B119" s="50">
        <v>115</v>
      </c>
      <c r="C119" s="95">
        <f>VLOOKUP(B:B,'Start List Kids'!C:F,2,FALSE)</f>
        <v>0</v>
      </c>
      <c r="D119" s="465">
        <f>VLOOKUP(B:B,'Start List Kids'!C:F,3,FALSE)</f>
        <v>0</v>
      </c>
      <c r="E119" s="114">
        <f>VLOOKUP(B:B,'Start List Kids'!C:F,4,FALSE)</f>
        <v>0</v>
      </c>
      <c r="F119" s="149" t="e">
        <f>VLOOKUP(C:C,'Upper-Lower Body'!C:N,12,FALSE)</f>
        <v>#N/A</v>
      </c>
      <c r="G119" s="150" t="e">
        <f>VLOOKUP(C:C,'Upper-Lower Body'!C:O,13,FALSE)</f>
        <v>#N/A</v>
      </c>
      <c r="H119" s="150" t="e">
        <f>VLOOKUP(C:C,'Core Strength'!C:H,6,FALSE)</f>
        <v>#DIV/0!</v>
      </c>
      <c r="I119" s="150">
        <f>VLOOKUP(C:C,'Flex-Extension'!C:Q,15,FALSE)</f>
        <v>4</v>
      </c>
      <c r="J119" s="150">
        <f>VLOOKUP(C:C,'Flex-Extension'!C:R,16,FALSE)</f>
        <v>6</v>
      </c>
      <c r="K119" s="150">
        <f>VLOOKUP(C:C,'Flex-Extension'!C:S,17,FALSE)</f>
        <v>7.25</v>
      </c>
      <c r="L119" s="150" t="e">
        <f>VLOOKUP(C:C,'Stand Leg Ext'!C:G,5,FALSE)</f>
        <v>#DIV/0!</v>
      </c>
      <c r="M119" s="150" t="e">
        <f>VLOOKUP(C:C,'Basic Acro'!C:G,5,FALSE)</f>
        <v>#DIV/0!</v>
      </c>
      <c r="N119" s="151" t="e">
        <f t="shared" si="11"/>
        <v>#N/A</v>
      </c>
      <c r="O119" s="149">
        <f>VLOOKUP(C:C,'Propulsion combination'!C:AS,43,FALSE)</f>
        <v>0</v>
      </c>
      <c r="P119" s="150">
        <f>VLOOKUP(C:C,'Bodyboost Baracuda'!C:AT,44,FALSE)</f>
        <v>0</v>
      </c>
      <c r="Q119" s="150">
        <f>VLOOKUP(C:C,Height!C:AH,32,FALSE)</f>
        <v>0</v>
      </c>
      <c r="R119" s="152">
        <f>VLOOKUP(C:C,'Routine Set'!C:BD,54,FALSE)</f>
        <v>0</v>
      </c>
      <c r="S119" s="150">
        <f>VLOOKUP(C:C,'Flexibility in water'!C:U,19,FALSE)</f>
        <v>0</v>
      </c>
      <c r="T119" s="151">
        <f t="shared" si="12"/>
        <v>0</v>
      </c>
      <c r="U119" s="91">
        <f>VLOOKUP(C:C,Figures!C:H,6,FALSE)</f>
        <v>0</v>
      </c>
      <c r="V119" s="541" t="e">
        <f t="shared" si="13"/>
        <v>#N/A</v>
      </c>
      <c r="W119" s="149">
        <f>IFERROR(VLOOKUP(E:E,'Grids Kids'!Z:AA,2,FALSE),1)</f>
        <v>1</v>
      </c>
      <c r="X119" s="151" t="e">
        <f>V119*IFERROR(VLOOKUP(E:E,'Grids Kids'!Z:AA,2,FALSE),1)</f>
        <v>#N/A</v>
      </c>
      <c r="Y119" s="538" t="e">
        <f t="shared" si="10"/>
        <v>#N/A</v>
      </c>
      <c r="Z119" s="147"/>
    </row>
    <row r="120" spans="1:26" hidden="1" x14ac:dyDescent="0.35">
      <c r="A120" s="148"/>
      <c r="B120" s="50">
        <v>116</v>
      </c>
      <c r="C120" s="95">
        <f>VLOOKUP(B:B,'Start List Kids'!C:F,2,FALSE)</f>
        <v>0</v>
      </c>
      <c r="D120" s="465">
        <f>VLOOKUP(B:B,'Start List Kids'!C:F,3,FALSE)</f>
        <v>0</v>
      </c>
      <c r="E120" s="114">
        <f>VLOOKUP(B:B,'Start List Kids'!C:F,4,FALSE)</f>
        <v>0</v>
      </c>
      <c r="F120" s="149" t="e">
        <f>VLOOKUP(C:C,'Upper-Lower Body'!C:N,12,FALSE)</f>
        <v>#N/A</v>
      </c>
      <c r="G120" s="150" t="e">
        <f>VLOOKUP(C:C,'Upper-Lower Body'!C:O,13,FALSE)</f>
        <v>#N/A</v>
      </c>
      <c r="H120" s="150" t="e">
        <f>VLOOKUP(C:C,'Core Strength'!C:H,6,FALSE)</f>
        <v>#DIV/0!</v>
      </c>
      <c r="I120" s="150">
        <f>VLOOKUP(C:C,'Flex-Extension'!C:Q,15,FALSE)</f>
        <v>4</v>
      </c>
      <c r="J120" s="150">
        <f>VLOOKUP(C:C,'Flex-Extension'!C:R,16,FALSE)</f>
        <v>6</v>
      </c>
      <c r="K120" s="150">
        <f>VLOOKUP(C:C,'Flex-Extension'!C:S,17,FALSE)</f>
        <v>7.25</v>
      </c>
      <c r="L120" s="150" t="e">
        <f>VLOOKUP(C:C,'Stand Leg Ext'!C:G,5,FALSE)</f>
        <v>#DIV/0!</v>
      </c>
      <c r="M120" s="150" t="e">
        <f>VLOOKUP(C:C,'Basic Acro'!C:G,5,FALSE)</f>
        <v>#DIV/0!</v>
      </c>
      <c r="N120" s="151" t="e">
        <f t="shared" si="11"/>
        <v>#N/A</v>
      </c>
      <c r="O120" s="149">
        <f>VLOOKUP(C:C,'Propulsion combination'!C:AS,43,FALSE)</f>
        <v>0</v>
      </c>
      <c r="P120" s="150">
        <f>VLOOKUP(C:C,'Bodyboost Baracuda'!C:AT,44,FALSE)</f>
        <v>0</v>
      </c>
      <c r="Q120" s="150">
        <f>VLOOKUP(C:C,Height!C:AH,32,FALSE)</f>
        <v>0</v>
      </c>
      <c r="R120" s="152">
        <f>VLOOKUP(C:C,'Routine Set'!C:BD,54,FALSE)</f>
        <v>0</v>
      </c>
      <c r="S120" s="150">
        <f>VLOOKUP(C:C,'Flexibility in water'!C:U,19,FALSE)</f>
        <v>0</v>
      </c>
      <c r="T120" s="151">
        <f t="shared" si="12"/>
        <v>0</v>
      </c>
      <c r="U120" s="91">
        <f>VLOOKUP(C:C,Figures!C:H,6,FALSE)</f>
        <v>0</v>
      </c>
      <c r="V120" s="541" t="e">
        <f t="shared" si="13"/>
        <v>#N/A</v>
      </c>
      <c r="W120" s="149">
        <f>IFERROR(VLOOKUP(E:E,'Grids Kids'!Z:AA,2,FALSE),1)</f>
        <v>1</v>
      </c>
      <c r="X120" s="151" t="e">
        <f>V120*IFERROR(VLOOKUP(E:E,'Grids Kids'!Z:AA,2,FALSE),1)</f>
        <v>#N/A</v>
      </c>
      <c r="Y120" s="538" t="e">
        <f t="shared" si="10"/>
        <v>#N/A</v>
      </c>
      <c r="Z120" s="147"/>
    </row>
    <row r="121" spans="1:26" hidden="1" x14ac:dyDescent="0.35">
      <c r="A121" s="148"/>
      <c r="B121" s="50">
        <v>117</v>
      </c>
      <c r="C121" s="95">
        <f>VLOOKUP(B:B,'Start List Kids'!C:F,2,FALSE)</f>
        <v>0</v>
      </c>
      <c r="D121" s="465">
        <f>VLOOKUP(B:B,'Start List Kids'!C:F,3,FALSE)</f>
        <v>0</v>
      </c>
      <c r="E121" s="114">
        <f>VLOOKUP(B:B,'Start List Kids'!C:F,4,FALSE)</f>
        <v>0</v>
      </c>
      <c r="F121" s="149" t="e">
        <f>VLOOKUP(C:C,'Upper-Lower Body'!C:N,12,FALSE)</f>
        <v>#N/A</v>
      </c>
      <c r="G121" s="150" t="e">
        <f>VLOOKUP(C:C,'Upper-Lower Body'!C:O,13,FALSE)</f>
        <v>#N/A</v>
      </c>
      <c r="H121" s="150" t="e">
        <f>VLOOKUP(C:C,'Core Strength'!C:H,6,FALSE)</f>
        <v>#DIV/0!</v>
      </c>
      <c r="I121" s="150">
        <f>VLOOKUP(C:C,'Flex-Extension'!C:Q,15,FALSE)</f>
        <v>4</v>
      </c>
      <c r="J121" s="150">
        <f>VLOOKUP(C:C,'Flex-Extension'!C:R,16,FALSE)</f>
        <v>6</v>
      </c>
      <c r="K121" s="150">
        <f>VLOOKUP(C:C,'Flex-Extension'!C:S,17,FALSE)</f>
        <v>7.25</v>
      </c>
      <c r="L121" s="150" t="e">
        <f>VLOOKUP(C:C,'Stand Leg Ext'!C:G,5,FALSE)</f>
        <v>#DIV/0!</v>
      </c>
      <c r="M121" s="150" t="e">
        <f>VLOOKUP(C:C,'Basic Acro'!C:G,5,FALSE)</f>
        <v>#DIV/0!</v>
      </c>
      <c r="N121" s="151" t="e">
        <f t="shared" si="11"/>
        <v>#N/A</v>
      </c>
      <c r="O121" s="149">
        <f>VLOOKUP(C:C,'Propulsion combination'!C:AS,43,FALSE)</f>
        <v>0</v>
      </c>
      <c r="P121" s="150">
        <f>VLOOKUP(C:C,'Bodyboost Baracuda'!C:AT,44,FALSE)</f>
        <v>0</v>
      </c>
      <c r="Q121" s="150">
        <f>VLOOKUP(C:C,Height!C:AH,32,FALSE)</f>
        <v>0</v>
      </c>
      <c r="R121" s="152">
        <f>VLOOKUP(C:C,'Routine Set'!C:BD,54,FALSE)</f>
        <v>0</v>
      </c>
      <c r="S121" s="150">
        <f>VLOOKUP(C:C,'Flexibility in water'!C:U,19,FALSE)</f>
        <v>0</v>
      </c>
      <c r="T121" s="151">
        <f t="shared" si="12"/>
        <v>0</v>
      </c>
      <c r="U121" s="91">
        <f>VLOOKUP(C:C,Figures!C:H,6,FALSE)</f>
        <v>0</v>
      </c>
      <c r="V121" s="541" t="e">
        <f t="shared" si="13"/>
        <v>#N/A</v>
      </c>
      <c r="W121" s="149">
        <f>IFERROR(VLOOKUP(E:E,'Grids Kids'!Z:AA,2,FALSE),1)</f>
        <v>1</v>
      </c>
      <c r="X121" s="151" t="e">
        <f>V121*IFERROR(VLOOKUP(E:E,'Grids Kids'!Z:AA,2,FALSE),1)</f>
        <v>#N/A</v>
      </c>
      <c r="Y121" s="538" t="e">
        <f t="shared" si="10"/>
        <v>#N/A</v>
      </c>
      <c r="Z121" s="147"/>
    </row>
    <row r="122" spans="1:26" hidden="1" x14ac:dyDescent="0.35">
      <c r="A122" s="148"/>
      <c r="B122" s="50">
        <v>118</v>
      </c>
      <c r="C122" s="95">
        <f>VLOOKUP(B:B,'Start List Kids'!C:F,2,FALSE)</f>
        <v>0</v>
      </c>
      <c r="D122" s="465">
        <f>VLOOKUP(B:B,'Start List Kids'!C:F,3,FALSE)</f>
        <v>0</v>
      </c>
      <c r="E122" s="114">
        <f>VLOOKUP(B:B,'Start List Kids'!C:F,4,FALSE)</f>
        <v>0</v>
      </c>
      <c r="F122" s="149" t="e">
        <f>VLOOKUP(C:C,'Upper-Lower Body'!C:N,12,FALSE)</f>
        <v>#N/A</v>
      </c>
      <c r="G122" s="150" t="e">
        <f>VLOOKUP(C:C,'Upper-Lower Body'!C:O,13,FALSE)</f>
        <v>#N/A</v>
      </c>
      <c r="H122" s="150" t="e">
        <f>VLOOKUP(C:C,'Core Strength'!C:H,6,FALSE)</f>
        <v>#DIV/0!</v>
      </c>
      <c r="I122" s="150">
        <f>VLOOKUP(C:C,'Flex-Extension'!C:Q,15,FALSE)</f>
        <v>4</v>
      </c>
      <c r="J122" s="150">
        <f>VLOOKUP(C:C,'Flex-Extension'!C:R,16,FALSE)</f>
        <v>6</v>
      </c>
      <c r="K122" s="150">
        <f>VLOOKUP(C:C,'Flex-Extension'!C:S,17,FALSE)</f>
        <v>7.25</v>
      </c>
      <c r="L122" s="150" t="e">
        <f>VLOOKUP(C:C,'Stand Leg Ext'!C:G,5,FALSE)</f>
        <v>#DIV/0!</v>
      </c>
      <c r="M122" s="150" t="e">
        <f>VLOOKUP(C:C,'Basic Acro'!C:G,5,FALSE)</f>
        <v>#DIV/0!</v>
      </c>
      <c r="N122" s="151" t="e">
        <f t="shared" si="11"/>
        <v>#N/A</v>
      </c>
      <c r="O122" s="149">
        <f>VLOOKUP(C:C,'Propulsion combination'!C:AS,43,FALSE)</f>
        <v>0</v>
      </c>
      <c r="P122" s="150">
        <f>VLOOKUP(C:C,'Bodyboost Baracuda'!C:AT,44,FALSE)</f>
        <v>0</v>
      </c>
      <c r="Q122" s="150">
        <f>VLOOKUP(C:C,Height!C:AH,32,FALSE)</f>
        <v>0</v>
      </c>
      <c r="R122" s="152">
        <f>VLOOKUP(C:C,'Routine Set'!C:BD,54,FALSE)</f>
        <v>0</v>
      </c>
      <c r="S122" s="150">
        <f>VLOOKUP(C:C,'Flexibility in water'!C:U,19,FALSE)</f>
        <v>0</v>
      </c>
      <c r="T122" s="151">
        <f t="shared" si="12"/>
        <v>0</v>
      </c>
      <c r="U122" s="91">
        <f>VLOOKUP(C:C,Figures!C:H,6,FALSE)</f>
        <v>0</v>
      </c>
      <c r="V122" s="541" t="e">
        <f t="shared" si="13"/>
        <v>#N/A</v>
      </c>
      <c r="W122" s="149">
        <f>IFERROR(VLOOKUP(E:E,'Grids Kids'!Z:AA,2,FALSE),1)</f>
        <v>1</v>
      </c>
      <c r="X122" s="151" t="e">
        <f>V122*IFERROR(VLOOKUP(E:E,'Grids Kids'!Z:AA,2,FALSE),1)</f>
        <v>#N/A</v>
      </c>
      <c r="Y122" s="538" t="e">
        <f t="shared" si="10"/>
        <v>#N/A</v>
      </c>
      <c r="Z122" s="147"/>
    </row>
    <row r="123" spans="1:26" hidden="1" x14ac:dyDescent="0.35">
      <c r="A123" s="148"/>
      <c r="B123" s="50">
        <v>119</v>
      </c>
      <c r="C123" s="95">
        <f>VLOOKUP(B:B,'Start List Kids'!C:F,2,FALSE)</f>
        <v>0</v>
      </c>
      <c r="D123" s="465">
        <f>VLOOKUP(B:B,'Start List Kids'!C:F,3,FALSE)</f>
        <v>0</v>
      </c>
      <c r="E123" s="114">
        <f>VLOOKUP(B:B,'Start List Kids'!C:F,4,FALSE)</f>
        <v>0</v>
      </c>
      <c r="F123" s="149" t="e">
        <f>VLOOKUP(C:C,'Upper-Lower Body'!C:N,12,FALSE)</f>
        <v>#N/A</v>
      </c>
      <c r="G123" s="150" t="e">
        <f>VLOOKUP(C:C,'Upper-Lower Body'!C:O,13,FALSE)</f>
        <v>#N/A</v>
      </c>
      <c r="H123" s="150" t="e">
        <f>VLOOKUP(C:C,'Core Strength'!C:H,6,FALSE)</f>
        <v>#DIV/0!</v>
      </c>
      <c r="I123" s="150">
        <f>VLOOKUP(C:C,'Flex-Extension'!C:Q,15,FALSE)</f>
        <v>4</v>
      </c>
      <c r="J123" s="150">
        <f>VLOOKUP(C:C,'Flex-Extension'!C:R,16,FALSE)</f>
        <v>6</v>
      </c>
      <c r="K123" s="150">
        <f>VLOOKUP(C:C,'Flex-Extension'!C:S,17,FALSE)</f>
        <v>7.25</v>
      </c>
      <c r="L123" s="150" t="e">
        <f>VLOOKUP(C:C,'Stand Leg Ext'!C:G,5,FALSE)</f>
        <v>#DIV/0!</v>
      </c>
      <c r="M123" s="150" t="e">
        <f>VLOOKUP(C:C,'Basic Acro'!C:G,5,FALSE)</f>
        <v>#DIV/0!</v>
      </c>
      <c r="N123" s="151" t="e">
        <f t="shared" si="11"/>
        <v>#N/A</v>
      </c>
      <c r="O123" s="149">
        <f>VLOOKUP(C:C,'Propulsion combination'!C:AS,43,FALSE)</f>
        <v>0</v>
      </c>
      <c r="P123" s="150">
        <f>VLOOKUP(C:C,'Bodyboost Baracuda'!C:AT,44,FALSE)</f>
        <v>0</v>
      </c>
      <c r="Q123" s="150">
        <f>VLOOKUP(C:C,Height!C:AH,32,FALSE)</f>
        <v>0</v>
      </c>
      <c r="R123" s="152">
        <f>VLOOKUP(C:C,'Routine Set'!C:BD,54,FALSE)</f>
        <v>0</v>
      </c>
      <c r="S123" s="150">
        <f>VLOOKUP(C:C,'Flexibility in water'!C:U,19,FALSE)</f>
        <v>0</v>
      </c>
      <c r="T123" s="151">
        <f t="shared" si="12"/>
        <v>0</v>
      </c>
      <c r="U123" s="91">
        <f>VLOOKUP(C:C,Figures!C:H,6,FALSE)</f>
        <v>0</v>
      </c>
      <c r="V123" s="541" t="e">
        <f t="shared" si="13"/>
        <v>#N/A</v>
      </c>
      <c r="W123" s="149">
        <f>IFERROR(VLOOKUP(E:E,'Grids Kids'!Z:AA,2,FALSE),1)</f>
        <v>1</v>
      </c>
      <c r="X123" s="151" t="e">
        <f>V123*IFERROR(VLOOKUP(E:E,'Grids Kids'!Z:AA,2,FALSE),1)</f>
        <v>#N/A</v>
      </c>
      <c r="Y123" s="538" t="e">
        <f t="shared" si="10"/>
        <v>#N/A</v>
      </c>
      <c r="Z123" s="147"/>
    </row>
    <row r="124" spans="1:26" hidden="1" x14ac:dyDescent="0.35">
      <c r="A124" s="148"/>
      <c r="B124" s="50">
        <v>120</v>
      </c>
      <c r="C124" s="95">
        <f>VLOOKUP(B:B,'Start List Kids'!C:F,2,FALSE)</f>
        <v>0</v>
      </c>
      <c r="D124" s="465">
        <f>VLOOKUP(B:B,'Start List Kids'!C:F,3,FALSE)</f>
        <v>0</v>
      </c>
      <c r="E124" s="114">
        <f>VLOOKUP(B:B,'Start List Kids'!C:F,4,FALSE)</f>
        <v>0</v>
      </c>
      <c r="F124" s="149" t="e">
        <f>VLOOKUP(C:C,'Upper-Lower Body'!C:N,12,FALSE)</f>
        <v>#N/A</v>
      </c>
      <c r="G124" s="150" t="e">
        <f>VLOOKUP(C:C,'Upper-Lower Body'!C:O,13,FALSE)</f>
        <v>#N/A</v>
      </c>
      <c r="H124" s="150" t="e">
        <f>VLOOKUP(C:C,'Core Strength'!C:H,6,FALSE)</f>
        <v>#DIV/0!</v>
      </c>
      <c r="I124" s="150">
        <f>VLOOKUP(C:C,'Flex-Extension'!C:Q,15,FALSE)</f>
        <v>4</v>
      </c>
      <c r="J124" s="150">
        <f>VLOOKUP(C:C,'Flex-Extension'!C:R,16,FALSE)</f>
        <v>6</v>
      </c>
      <c r="K124" s="150">
        <f>VLOOKUP(C:C,'Flex-Extension'!C:S,17,FALSE)</f>
        <v>7.25</v>
      </c>
      <c r="L124" s="150" t="e">
        <f>VLOOKUP(C:C,'Stand Leg Ext'!C:G,5,FALSE)</f>
        <v>#DIV/0!</v>
      </c>
      <c r="M124" s="150" t="e">
        <f>VLOOKUP(C:C,'Basic Acro'!C:G,5,FALSE)</f>
        <v>#DIV/0!</v>
      </c>
      <c r="N124" s="151" t="e">
        <f t="shared" si="11"/>
        <v>#N/A</v>
      </c>
      <c r="O124" s="149">
        <f>VLOOKUP(C:C,'Propulsion combination'!C:AS,43,FALSE)</f>
        <v>0</v>
      </c>
      <c r="P124" s="150">
        <f>VLOOKUP(C:C,'Bodyboost Baracuda'!C:AT,44,FALSE)</f>
        <v>0</v>
      </c>
      <c r="Q124" s="150">
        <f>VLOOKUP(C:C,Height!C:AH,32,FALSE)</f>
        <v>0</v>
      </c>
      <c r="R124" s="152">
        <f>VLOOKUP(C:C,'Routine Set'!C:BD,54,FALSE)</f>
        <v>0</v>
      </c>
      <c r="S124" s="150">
        <f>VLOOKUP(C:C,'Flexibility in water'!C:U,19,FALSE)</f>
        <v>0</v>
      </c>
      <c r="T124" s="151">
        <f t="shared" si="12"/>
        <v>0</v>
      </c>
      <c r="U124" s="91">
        <f>VLOOKUP(C:C,Figures!C:H,6,FALSE)</f>
        <v>0</v>
      </c>
      <c r="V124" s="541" t="e">
        <f t="shared" si="13"/>
        <v>#N/A</v>
      </c>
      <c r="W124" s="149">
        <f>IFERROR(VLOOKUP(E:E,'Grids Kids'!Z:AA,2,FALSE),1)</f>
        <v>1</v>
      </c>
      <c r="X124" s="151" t="e">
        <f>V124*IFERROR(VLOOKUP(E:E,'Grids Kids'!Z:AA,2,FALSE),1)</f>
        <v>#N/A</v>
      </c>
      <c r="Y124" s="538" t="e">
        <f t="shared" si="10"/>
        <v>#N/A</v>
      </c>
      <c r="Z124" s="147"/>
    </row>
    <row r="125" spans="1:26" hidden="1" x14ac:dyDescent="0.35">
      <c r="A125" s="148"/>
      <c r="B125" s="50">
        <v>121</v>
      </c>
      <c r="C125" s="95">
        <f>VLOOKUP(B:B,'Start List Kids'!C:F,2,FALSE)</f>
        <v>0</v>
      </c>
      <c r="D125" s="465">
        <f>VLOOKUP(B:B,'Start List Kids'!C:F,3,FALSE)</f>
        <v>0</v>
      </c>
      <c r="E125" s="114">
        <f>VLOOKUP(B:B,'Start List Kids'!C:F,4,FALSE)</f>
        <v>0</v>
      </c>
      <c r="F125" s="149" t="e">
        <f>VLOOKUP(C:C,'Upper-Lower Body'!C:N,12,FALSE)</f>
        <v>#N/A</v>
      </c>
      <c r="G125" s="150" t="e">
        <f>VLOOKUP(C:C,'Upper-Lower Body'!C:O,13,FALSE)</f>
        <v>#N/A</v>
      </c>
      <c r="H125" s="150" t="e">
        <f>VLOOKUP(C:C,'Core Strength'!C:H,6,FALSE)</f>
        <v>#DIV/0!</v>
      </c>
      <c r="I125" s="150">
        <f>VLOOKUP(C:C,'Flex-Extension'!C:Q,15,FALSE)</f>
        <v>4</v>
      </c>
      <c r="J125" s="150">
        <f>VLOOKUP(C:C,'Flex-Extension'!C:R,16,FALSE)</f>
        <v>6</v>
      </c>
      <c r="K125" s="150">
        <f>VLOOKUP(C:C,'Flex-Extension'!C:S,17,FALSE)</f>
        <v>7.25</v>
      </c>
      <c r="L125" s="150" t="e">
        <f>VLOOKUP(C:C,'Stand Leg Ext'!C:G,5,FALSE)</f>
        <v>#DIV/0!</v>
      </c>
      <c r="M125" s="150" t="e">
        <f>VLOOKUP(C:C,'Basic Acro'!C:G,5,FALSE)</f>
        <v>#DIV/0!</v>
      </c>
      <c r="N125" s="151" t="e">
        <f t="shared" si="11"/>
        <v>#N/A</v>
      </c>
      <c r="O125" s="149">
        <f>VLOOKUP(C:C,'Propulsion combination'!C:AS,43,FALSE)</f>
        <v>0</v>
      </c>
      <c r="P125" s="150">
        <f>VLOOKUP(C:C,'Bodyboost Baracuda'!C:AT,44,FALSE)</f>
        <v>0</v>
      </c>
      <c r="Q125" s="150">
        <f>VLOOKUP(C:C,Height!C:AH,32,FALSE)</f>
        <v>0</v>
      </c>
      <c r="R125" s="152">
        <f>VLOOKUP(C:C,'Routine Set'!C:BD,54,FALSE)</f>
        <v>0</v>
      </c>
      <c r="S125" s="150">
        <f>VLOOKUP(C:C,'Flexibility in water'!C:U,19,FALSE)</f>
        <v>0</v>
      </c>
      <c r="T125" s="151">
        <f t="shared" si="12"/>
        <v>0</v>
      </c>
      <c r="U125" s="91">
        <f>VLOOKUP(C:C,Figures!C:H,6,FALSE)</f>
        <v>0</v>
      </c>
      <c r="V125" s="541" t="e">
        <f t="shared" si="13"/>
        <v>#N/A</v>
      </c>
      <c r="W125" s="149">
        <f>IFERROR(VLOOKUP(E:E,'Grids Kids'!Z:AA,2,FALSE),1)</f>
        <v>1</v>
      </c>
      <c r="X125" s="151" t="e">
        <f>V125*IFERROR(VLOOKUP(E:E,'Grids Kids'!Z:AA,2,FALSE),1)</f>
        <v>#N/A</v>
      </c>
      <c r="Y125" s="538" t="e">
        <f t="shared" si="10"/>
        <v>#N/A</v>
      </c>
      <c r="Z125" s="147"/>
    </row>
    <row r="126" spans="1:26" hidden="1" x14ac:dyDescent="0.35">
      <c r="A126" s="148"/>
      <c r="B126" s="50">
        <v>122</v>
      </c>
      <c r="C126" s="95">
        <f>VLOOKUP(B:B,'Start List Kids'!C:F,2,FALSE)</f>
        <v>0</v>
      </c>
      <c r="D126" s="465">
        <f>VLOOKUP(B:B,'Start List Kids'!C:F,3,FALSE)</f>
        <v>0</v>
      </c>
      <c r="E126" s="114">
        <f>VLOOKUP(B:B,'Start List Kids'!C:F,4,FALSE)</f>
        <v>0</v>
      </c>
      <c r="F126" s="149" t="e">
        <f>VLOOKUP(C:C,'Upper-Lower Body'!C:N,12,FALSE)</f>
        <v>#N/A</v>
      </c>
      <c r="G126" s="150" t="e">
        <f>VLOOKUP(C:C,'Upper-Lower Body'!C:O,13,FALSE)</f>
        <v>#N/A</v>
      </c>
      <c r="H126" s="150" t="e">
        <f>VLOOKUP(C:C,'Core Strength'!C:H,6,FALSE)</f>
        <v>#DIV/0!</v>
      </c>
      <c r="I126" s="150">
        <f>VLOOKUP(C:C,'Flex-Extension'!C:Q,15,FALSE)</f>
        <v>4</v>
      </c>
      <c r="J126" s="150">
        <f>VLOOKUP(C:C,'Flex-Extension'!C:R,16,FALSE)</f>
        <v>6</v>
      </c>
      <c r="K126" s="150">
        <f>VLOOKUP(C:C,'Flex-Extension'!C:S,17,FALSE)</f>
        <v>7.25</v>
      </c>
      <c r="L126" s="150" t="e">
        <f>VLOOKUP(C:C,'Stand Leg Ext'!C:G,5,FALSE)</f>
        <v>#DIV/0!</v>
      </c>
      <c r="M126" s="150" t="e">
        <f>VLOOKUP(C:C,'Basic Acro'!C:G,5,FALSE)</f>
        <v>#DIV/0!</v>
      </c>
      <c r="N126" s="151" t="e">
        <f t="shared" si="11"/>
        <v>#N/A</v>
      </c>
      <c r="O126" s="149">
        <f>VLOOKUP(C:C,'Propulsion combination'!C:AS,43,FALSE)</f>
        <v>0</v>
      </c>
      <c r="P126" s="150">
        <f>VLOOKUP(C:C,'Bodyboost Baracuda'!C:AT,44,FALSE)</f>
        <v>0</v>
      </c>
      <c r="Q126" s="150">
        <f>VLOOKUP(C:C,Height!C:AH,32,FALSE)</f>
        <v>0</v>
      </c>
      <c r="R126" s="152">
        <f>VLOOKUP(C:C,'Routine Set'!C:BD,54,FALSE)</f>
        <v>0</v>
      </c>
      <c r="S126" s="150">
        <f>VLOOKUP(C:C,'Flexibility in water'!C:U,19,FALSE)</f>
        <v>0</v>
      </c>
      <c r="T126" s="151">
        <f t="shared" si="12"/>
        <v>0</v>
      </c>
      <c r="U126" s="91">
        <f>VLOOKUP(C:C,Figures!C:H,6,FALSE)</f>
        <v>0</v>
      </c>
      <c r="V126" s="541" t="e">
        <f t="shared" si="13"/>
        <v>#N/A</v>
      </c>
      <c r="W126" s="149">
        <f>IFERROR(VLOOKUP(E:E,'Grids Kids'!Z:AA,2,FALSE),1)</f>
        <v>1</v>
      </c>
      <c r="X126" s="151" t="e">
        <f>V126*IFERROR(VLOOKUP(E:E,'Grids Kids'!Z:AA,2,FALSE),1)</f>
        <v>#N/A</v>
      </c>
      <c r="Y126" s="538" t="e">
        <f t="shared" si="10"/>
        <v>#N/A</v>
      </c>
      <c r="Z126" s="147"/>
    </row>
    <row r="127" spans="1:26" hidden="1" x14ac:dyDescent="0.35">
      <c r="A127" s="148"/>
      <c r="B127" s="50">
        <v>123</v>
      </c>
      <c r="C127" s="95">
        <f>VLOOKUP(B:B,'Start List Kids'!C:F,2,FALSE)</f>
        <v>0</v>
      </c>
      <c r="D127" s="465">
        <f>VLOOKUP(B:B,'Start List Kids'!C:F,3,FALSE)</f>
        <v>0</v>
      </c>
      <c r="E127" s="114">
        <f>VLOOKUP(B:B,'Start List Kids'!C:F,4,FALSE)</f>
        <v>0</v>
      </c>
      <c r="F127" s="149" t="e">
        <f>VLOOKUP(C:C,'Upper-Lower Body'!C:N,12,FALSE)</f>
        <v>#N/A</v>
      </c>
      <c r="G127" s="150" t="e">
        <f>VLOOKUP(C:C,'Upper-Lower Body'!C:O,13,FALSE)</f>
        <v>#N/A</v>
      </c>
      <c r="H127" s="150" t="e">
        <f>VLOOKUP(C:C,'Core Strength'!C:H,6,FALSE)</f>
        <v>#DIV/0!</v>
      </c>
      <c r="I127" s="150">
        <f>VLOOKUP(C:C,'Flex-Extension'!C:Q,15,FALSE)</f>
        <v>4</v>
      </c>
      <c r="J127" s="150">
        <f>VLOOKUP(C:C,'Flex-Extension'!C:R,16,FALSE)</f>
        <v>6</v>
      </c>
      <c r="K127" s="150">
        <f>VLOOKUP(C:C,'Flex-Extension'!C:S,17,FALSE)</f>
        <v>7.25</v>
      </c>
      <c r="L127" s="150" t="e">
        <f>VLOOKUP(C:C,'Stand Leg Ext'!C:G,5,FALSE)</f>
        <v>#DIV/0!</v>
      </c>
      <c r="M127" s="150" t="e">
        <f>VLOOKUP(C:C,'Basic Acro'!C:G,5,FALSE)</f>
        <v>#DIV/0!</v>
      </c>
      <c r="N127" s="151" t="e">
        <f t="shared" si="11"/>
        <v>#N/A</v>
      </c>
      <c r="O127" s="149">
        <f>VLOOKUP(C:C,'Propulsion combination'!C:AS,43,FALSE)</f>
        <v>0</v>
      </c>
      <c r="P127" s="150">
        <f>VLOOKUP(C:C,'Bodyboost Baracuda'!C:AT,44,FALSE)</f>
        <v>0</v>
      </c>
      <c r="Q127" s="150">
        <f>VLOOKUP(C:C,Height!C:AH,32,FALSE)</f>
        <v>0</v>
      </c>
      <c r="R127" s="152">
        <f>VLOOKUP(C:C,'Routine Set'!C:BD,54,FALSE)</f>
        <v>0</v>
      </c>
      <c r="S127" s="150">
        <f>VLOOKUP(C:C,'Flexibility in water'!C:U,19,FALSE)</f>
        <v>0</v>
      </c>
      <c r="T127" s="151">
        <f t="shared" si="12"/>
        <v>0</v>
      </c>
      <c r="U127" s="91">
        <f>VLOOKUP(C:C,Figures!C:H,6,FALSE)</f>
        <v>0</v>
      </c>
      <c r="V127" s="541" t="e">
        <f t="shared" si="13"/>
        <v>#N/A</v>
      </c>
      <c r="W127" s="149">
        <f>IFERROR(VLOOKUP(E:E,'Grids Kids'!Z:AA,2,FALSE),1)</f>
        <v>1</v>
      </c>
      <c r="X127" s="151" t="e">
        <f>V127*IFERROR(VLOOKUP(E:E,'Grids Kids'!Z:AA,2,FALSE),1)</f>
        <v>#N/A</v>
      </c>
      <c r="Y127" s="538" t="e">
        <f t="shared" si="10"/>
        <v>#N/A</v>
      </c>
      <c r="Z127" s="147"/>
    </row>
    <row r="128" spans="1:26" hidden="1" x14ac:dyDescent="0.35">
      <c r="A128" s="148"/>
      <c r="B128" s="50">
        <v>124</v>
      </c>
      <c r="C128" s="95">
        <f>VLOOKUP(B:B,'Start List Kids'!C:F,2,FALSE)</f>
        <v>0</v>
      </c>
      <c r="D128" s="465">
        <f>VLOOKUP(B:B,'Start List Kids'!C:F,3,FALSE)</f>
        <v>0</v>
      </c>
      <c r="E128" s="114">
        <f>VLOOKUP(B:B,'Start List Kids'!C:F,4,FALSE)</f>
        <v>0</v>
      </c>
      <c r="F128" s="149" t="e">
        <f>VLOOKUP(C:C,'Upper-Lower Body'!C:N,12,FALSE)</f>
        <v>#N/A</v>
      </c>
      <c r="G128" s="150" t="e">
        <f>VLOOKUP(C:C,'Upper-Lower Body'!C:O,13,FALSE)</f>
        <v>#N/A</v>
      </c>
      <c r="H128" s="150" t="e">
        <f>VLOOKUP(C:C,'Core Strength'!C:H,6,FALSE)</f>
        <v>#DIV/0!</v>
      </c>
      <c r="I128" s="150">
        <f>VLOOKUP(C:C,'Flex-Extension'!C:Q,15,FALSE)</f>
        <v>4</v>
      </c>
      <c r="J128" s="150">
        <f>VLOOKUP(C:C,'Flex-Extension'!C:R,16,FALSE)</f>
        <v>6</v>
      </c>
      <c r="K128" s="150">
        <f>VLOOKUP(C:C,'Flex-Extension'!C:S,17,FALSE)</f>
        <v>7.25</v>
      </c>
      <c r="L128" s="150" t="e">
        <f>VLOOKUP(C:C,'Stand Leg Ext'!C:G,5,FALSE)</f>
        <v>#DIV/0!</v>
      </c>
      <c r="M128" s="150" t="e">
        <f>VLOOKUP(C:C,'Basic Acro'!C:G,5,FALSE)</f>
        <v>#DIV/0!</v>
      </c>
      <c r="N128" s="151" t="e">
        <f t="shared" si="11"/>
        <v>#N/A</v>
      </c>
      <c r="O128" s="149">
        <f>VLOOKUP(C:C,'Propulsion combination'!C:AS,43,FALSE)</f>
        <v>0</v>
      </c>
      <c r="P128" s="150">
        <f>VLOOKUP(C:C,'Bodyboost Baracuda'!C:AT,44,FALSE)</f>
        <v>0</v>
      </c>
      <c r="Q128" s="150">
        <f>VLOOKUP(C:C,Height!C:AH,32,FALSE)</f>
        <v>0</v>
      </c>
      <c r="R128" s="152">
        <f>VLOOKUP(C:C,'Routine Set'!C:BD,54,FALSE)</f>
        <v>0</v>
      </c>
      <c r="S128" s="150">
        <f>VLOOKUP(C:C,'Flexibility in water'!C:U,19,FALSE)</f>
        <v>0</v>
      </c>
      <c r="T128" s="151">
        <f t="shared" si="12"/>
        <v>0</v>
      </c>
      <c r="U128" s="91">
        <f>VLOOKUP(C:C,Figures!C:H,6,FALSE)</f>
        <v>0</v>
      </c>
      <c r="V128" s="541" t="e">
        <f t="shared" si="13"/>
        <v>#N/A</v>
      </c>
      <c r="W128" s="149">
        <f>IFERROR(VLOOKUP(E:E,'Grids Kids'!Z:AA,2,FALSE),1)</f>
        <v>1</v>
      </c>
      <c r="X128" s="151" t="e">
        <f>V128*IFERROR(VLOOKUP(E:E,'Grids Kids'!Z:AA,2,FALSE),1)</f>
        <v>#N/A</v>
      </c>
      <c r="Y128" s="538" t="e">
        <f t="shared" si="10"/>
        <v>#N/A</v>
      </c>
      <c r="Z128" s="147"/>
    </row>
    <row r="129" spans="1:26" hidden="1" x14ac:dyDescent="0.35">
      <c r="A129" s="148"/>
      <c r="B129" s="50">
        <v>125</v>
      </c>
      <c r="C129" s="95">
        <f>VLOOKUP(B:B,'Start List Kids'!C:F,2,FALSE)</f>
        <v>0</v>
      </c>
      <c r="D129" s="465">
        <f>VLOOKUP(B:B,'Start List Kids'!C:F,3,FALSE)</f>
        <v>0</v>
      </c>
      <c r="E129" s="114">
        <f>VLOOKUP(B:B,'Start List Kids'!C:F,4,FALSE)</f>
        <v>0</v>
      </c>
      <c r="F129" s="149" t="e">
        <f>VLOOKUP(C:C,'Upper-Lower Body'!C:N,12,FALSE)</f>
        <v>#N/A</v>
      </c>
      <c r="G129" s="150" t="e">
        <f>VLOOKUP(C:C,'Upper-Lower Body'!C:O,13,FALSE)</f>
        <v>#N/A</v>
      </c>
      <c r="H129" s="150" t="e">
        <f>VLOOKUP(C:C,'Core Strength'!C:H,6,FALSE)</f>
        <v>#DIV/0!</v>
      </c>
      <c r="I129" s="150">
        <f>VLOOKUP(C:C,'Flex-Extension'!C:Q,15,FALSE)</f>
        <v>4</v>
      </c>
      <c r="J129" s="150">
        <f>VLOOKUP(C:C,'Flex-Extension'!C:R,16,FALSE)</f>
        <v>6</v>
      </c>
      <c r="K129" s="150">
        <f>VLOOKUP(C:C,'Flex-Extension'!C:S,17,FALSE)</f>
        <v>7.25</v>
      </c>
      <c r="L129" s="150" t="e">
        <f>VLOOKUP(C:C,'Stand Leg Ext'!C:G,5,FALSE)</f>
        <v>#DIV/0!</v>
      </c>
      <c r="M129" s="150" t="e">
        <f>VLOOKUP(C:C,'Basic Acro'!C:G,5,FALSE)</f>
        <v>#DIV/0!</v>
      </c>
      <c r="N129" s="151" t="e">
        <f t="shared" si="11"/>
        <v>#N/A</v>
      </c>
      <c r="O129" s="149">
        <f>VLOOKUP(C:C,'Propulsion combination'!C:AS,43,FALSE)</f>
        <v>0</v>
      </c>
      <c r="P129" s="150">
        <f>VLOOKUP(C:C,'Bodyboost Baracuda'!C:AT,44,FALSE)</f>
        <v>0</v>
      </c>
      <c r="Q129" s="150">
        <f>VLOOKUP(C:C,Height!C:AH,32,FALSE)</f>
        <v>0</v>
      </c>
      <c r="R129" s="152">
        <f>VLOOKUP(C:C,'Routine Set'!C:BD,54,FALSE)</f>
        <v>0</v>
      </c>
      <c r="S129" s="150">
        <f>VLOOKUP(C:C,'Flexibility in water'!C:U,19,FALSE)</f>
        <v>0</v>
      </c>
      <c r="T129" s="151">
        <f t="shared" si="12"/>
        <v>0</v>
      </c>
      <c r="U129" s="91">
        <f>VLOOKUP(C:C,Figures!C:H,6,FALSE)</f>
        <v>0</v>
      </c>
      <c r="V129" s="541" t="e">
        <f t="shared" si="13"/>
        <v>#N/A</v>
      </c>
      <c r="W129" s="149">
        <f>IFERROR(VLOOKUP(E:E,'Grids Kids'!Z:AA,2,FALSE),1)</f>
        <v>1</v>
      </c>
      <c r="X129" s="151" t="e">
        <f>V129*IFERROR(VLOOKUP(E:E,'Grids Kids'!Z:AA,2,FALSE),1)</f>
        <v>#N/A</v>
      </c>
      <c r="Y129" s="538" t="e">
        <f t="shared" si="10"/>
        <v>#N/A</v>
      </c>
      <c r="Z129" s="147"/>
    </row>
    <row r="130" spans="1:26" hidden="1" x14ac:dyDescent="0.35">
      <c r="A130" s="148"/>
      <c r="B130" s="50">
        <v>126</v>
      </c>
      <c r="C130" s="95">
        <f>VLOOKUP(B:B,'Start List Kids'!C:F,2,FALSE)</f>
        <v>0</v>
      </c>
      <c r="D130" s="465">
        <f>VLOOKUP(B:B,'Start List Kids'!C:F,3,FALSE)</f>
        <v>0</v>
      </c>
      <c r="E130" s="114">
        <f>VLOOKUP(B:B,'Start List Kids'!C:F,4,FALSE)</f>
        <v>0</v>
      </c>
      <c r="F130" s="149" t="e">
        <f>VLOOKUP(C:C,'Upper-Lower Body'!C:N,12,FALSE)</f>
        <v>#N/A</v>
      </c>
      <c r="G130" s="150" t="e">
        <f>VLOOKUP(C:C,'Upper-Lower Body'!C:O,13,FALSE)</f>
        <v>#N/A</v>
      </c>
      <c r="H130" s="150" t="e">
        <f>VLOOKUP(C:C,'Core Strength'!C:H,6,FALSE)</f>
        <v>#DIV/0!</v>
      </c>
      <c r="I130" s="150">
        <f>VLOOKUP(C:C,'Flex-Extension'!C:Q,15,FALSE)</f>
        <v>4</v>
      </c>
      <c r="J130" s="150">
        <f>VLOOKUP(C:C,'Flex-Extension'!C:R,16,FALSE)</f>
        <v>6</v>
      </c>
      <c r="K130" s="150">
        <f>VLOOKUP(C:C,'Flex-Extension'!C:S,17,FALSE)</f>
        <v>7.25</v>
      </c>
      <c r="L130" s="150" t="e">
        <f>VLOOKUP(C:C,'Stand Leg Ext'!C:G,5,FALSE)</f>
        <v>#DIV/0!</v>
      </c>
      <c r="M130" s="150" t="e">
        <f>VLOOKUP(C:C,'Basic Acro'!C:G,5,FALSE)</f>
        <v>#DIV/0!</v>
      </c>
      <c r="N130" s="151" t="e">
        <f t="shared" si="11"/>
        <v>#N/A</v>
      </c>
      <c r="O130" s="149">
        <f>VLOOKUP(C:C,'Propulsion combination'!C:AS,43,FALSE)</f>
        <v>0</v>
      </c>
      <c r="P130" s="150">
        <f>VLOOKUP(C:C,'Bodyboost Baracuda'!C:AT,44,FALSE)</f>
        <v>0</v>
      </c>
      <c r="Q130" s="150">
        <f>VLOOKUP(C:C,Height!C:AH,32,FALSE)</f>
        <v>0</v>
      </c>
      <c r="R130" s="152">
        <f>VLOOKUP(C:C,'Routine Set'!C:BD,54,FALSE)</f>
        <v>0</v>
      </c>
      <c r="S130" s="150">
        <f>VLOOKUP(C:C,'Flexibility in water'!C:U,19,FALSE)</f>
        <v>0</v>
      </c>
      <c r="T130" s="151">
        <f t="shared" si="12"/>
        <v>0</v>
      </c>
      <c r="U130" s="91">
        <f>VLOOKUP(C:C,Figures!C:H,6,FALSE)</f>
        <v>0</v>
      </c>
      <c r="V130" s="541" t="e">
        <f t="shared" si="13"/>
        <v>#N/A</v>
      </c>
      <c r="W130" s="149">
        <f>IFERROR(VLOOKUP(E:E,'Grids Kids'!Z:AA,2,FALSE),1)</f>
        <v>1</v>
      </c>
      <c r="X130" s="151" t="e">
        <f>V130*IFERROR(VLOOKUP(E:E,'Grids Kids'!Z:AA,2,FALSE),1)</f>
        <v>#N/A</v>
      </c>
      <c r="Y130" s="538" t="e">
        <f t="shared" si="10"/>
        <v>#N/A</v>
      </c>
      <c r="Z130" s="147"/>
    </row>
    <row r="131" spans="1:26" hidden="1" x14ac:dyDescent="0.35">
      <c r="A131" s="148"/>
      <c r="B131" s="50">
        <v>127</v>
      </c>
      <c r="C131" s="95">
        <f>VLOOKUP(B:B,'Start List Kids'!C:F,2,FALSE)</f>
        <v>0</v>
      </c>
      <c r="D131" s="465">
        <f>VLOOKUP(B:B,'Start List Kids'!C:F,3,FALSE)</f>
        <v>0</v>
      </c>
      <c r="E131" s="114">
        <f>VLOOKUP(B:B,'Start List Kids'!C:F,4,FALSE)</f>
        <v>0</v>
      </c>
      <c r="F131" s="149" t="e">
        <f>VLOOKUP(C:C,'Upper-Lower Body'!C:N,12,FALSE)</f>
        <v>#N/A</v>
      </c>
      <c r="G131" s="150" t="e">
        <f>VLOOKUP(C:C,'Upper-Lower Body'!C:O,13,FALSE)</f>
        <v>#N/A</v>
      </c>
      <c r="H131" s="150" t="e">
        <f>VLOOKUP(C:C,'Core Strength'!C:H,6,FALSE)</f>
        <v>#DIV/0!</v>
      </c>
      <c r="I131" s="150">
        <f>VLOOKUP(C:C,'Flex-Extension'!C:Q,15,FALSE)</f>
        <v>4</v>
      </c>
      <c r="J131" s="150">
        <f>VLOOKUP(C:C,'Flex-Extension'!C:R,16,FALSE)</f>
        <v>6</v>
      </c>
      <c r="K131" s="150">
        <f>VLOOKUP(C:C,'Flex-Extension'!C:S,17,FALSE)</f>
        <v>7.25</v>
      </c>
      <c r="L131" s="150" t="e">
        <f>VLOOKUP(C:C,'Stand Leg Ext'!C:G,5,FALSE)</f>
        <v>#DIV/0!</v>
      </c>
      <c r="M131" s="150" t="e">
        <f>VLOOKUP(C:C,'Basic Acro'!C:G,5,FALSE)</f>
        <v>#DIV/0!</v>
      </c>
      <c r="N131" s="151" t="e">
        <f t="shared" si="11"/>
        <v>#N/A</v>
      </c>
      <c r="O131" s="149">
        <f>VLOOKUP(C:C,'Propulsion combination'!C:AS,43,FALSE)</f>
        <v>0</v>
      </c>
      <c r="P131" s="150">
        <f>VLOOKUP(C:C,'Bodyboost Baracuda'!C:AT,44,FALSE)</f>
        <v>0</v>
      </c>
      <c r="Q131" s="150">
        <f>VLOOKUP(C:C,Height!C:AH,32,FALSE)</f>
        <v>0</v>
      </c>
      <c r="R131" s="152">
        <f>VLOOKUP(C:C,'Routine Set'!C:BD,54,FALSE)</f>
        <v>0</v>
      </c>
      <c r="S131" s="150">
        <f>VLOOKUP(C:C,'Flexibility in water'!C:U,19,FALSE)</f>
        <v>0</v>
      </c>
      <c r="T131" s="151">
        <f t="shared" si="12"/>
        <v>0</v>
      </c>
      <c r="U131" s="91">
        <f>VLOOKUP(C:C,Figures!C:H,6,FALSE)</f>
        <v>0</v>
      </c>
      <c r="V131" s="541" t="e">
        <f t="shared" si="13"/>
        <v>#N/A</v>
      </c>
      <c r="W131" s="149">
        <f>IFERROR(VLOOKUP(E:E,'Grids Kids'!Z:AA,2,FALSE),1)</f>
        <v>1</v>
      </c>
      <c r="X131" s="151" t="e">
        <f>V131*IFERROR(VLOOKUP(E:E,'Grids Kids'!Z:AA,2,FALSE),1)</f>
        <v>#N/A</v>
      </c>
      <c r="Y131" s="538" t="e">
        <f t="shared" si="10"/>
        <v>#N/A</v>
      </c>
      <c r="Z131" s="147"/>
    </row>
    <row r="132" spans="1:26" hidden="1" x14ac:dyDescent="0.35">
      <c r="A132" s="148"/>
      <c r="B132" s="50">
        <v>128</v>
      </c>
      <c r="C132" s="95">
        <f>VLOOKUP(B:B,'Start List Kids'!C:F,2,FALSE)</f>
        <v>0</v>
      </c>
      <c r="D132" s="465">
        <f>VLOOKUP(B:B,'Start List Kids'!C:F,3,FALSE)</f>
        <v>0</v>
      </c>
      <c r="E132" s="114">
        <f>VLOOKUP(B:B,'Start List Kids'!C:F,4,FALSE)</f>
        <v>0</v>
      </c>
      <c r="F132" s="149" t="e">
        <f>VLOOKUP(C:C,'Upper-Lower Body'!C:N,12,FALSE)</f>
        <v>#N/A</v>
      </c>
      <c r="G132" s="150" t="e">
        <f>VLOOKUP(C:C,'Upper-Lower Body'!C:O,13,FALSE)</f>
        <v>#N/A</v>
      </c>
      <c r="H132" s="150" t="e">
        <f>VLOOKUP(C:C,'Core Strength'!C:H,6,FALSE)</f>
        <v>#DIV/0!</v>
      </c>
      <c r="I132" s="150">
        <f>VLOOKUP(C:C,'Flex-Extension'!C:Q,15,FALSE)</f>
        <v>4</v>
      </c>
      <c r="J132" s="150">
        <f>VLOOKUP(C:C,'Flex-Extension'!C:R,16,FALSE)</f>
        <v>6</v>
      </c>
      <c r="K132" s="150">
        <f>VLOOKUP(C:C,'Flex-Extension'!C:S,17,FALSE)</f>
        <v>7.25</v>
      </c>
      <c r="L132" s="150" t="e">
        <f>VLOOKUP(C:C,'Stand Leg Ext'!C:G,5,FALSE)</f>
        <v>#DIV/0!</v>
      </c>
      <c r="M132" s="150" t="e">
        <f>VLOOKUP(C:C,'Basic Acro'!C:G,5,FALSE)</f>
        <v>#DIV/0!</v>
      </c>
      <c r="N132" s="151" t="e">
        <f t="shared" si="11"/>
        <v>#N/A</v>
      </c>
      <c r="O132" s="149">
        <f>VLOOKUP(C:C,'Propulsion combination'!C:AS,43,FALSE)</f>
        <v>0</v>
      </c>
      <c r="P132" s="150">
        <f>VLOOKUP(C:C,'Bodyboost Baracuda'!C:AT,44,FALSE)</f>
        <v>0</v>
      </c>
      <c r="Q132" s="150">
        <f>VLOOKUP(C:C,Height!C:AH,32,FALSE)</f>
        <v>0</v>
      </c>
      <c r="R132" s="152">
        <f>VLOOKUP(C:C,'Routine Set'!C:BD,54,FALSE)</f>
        <v>0</v>
      </c>
      <c r="S132" s="150">
        <f>VLOOKUP(C:C,'Flexibility in water'!C:U,19,FALSE)</f>
        <v>0</v>
      </c>
      <c r="T132" s="151">
        <f t="shared" si="12"/>
        <v>0</v>
      </c>
      <c r="U132" s="91">
        <f>VLOOKUP(C:C,Figures!C:H,6,FALSE)</f>
        <v>0</v>
      </c>
      <c r="V132" s="541" t="e">
        <f t="shared" si="13"/>
        <v>#N/A</v>
      </c>
      <c r="W132" s="149">
        <f>IFERROR(VLOOKUP(E:E,'Grids Kids'!Z:AA,2,FALSE),1)</f>
        <v>1</v>
      </c>
      <c r="X132" s="151" t="e">
        <f>V132*IFERROR(VLOOKUP(E:E,'Grids Kids'!Z:AA,2,FALSE),1)</f>
        <v>#N/A</v>
      </c>
      <c r="Y132" s="538" t="e">
        <f t="shared" si="10"/>
        <v>#N/A</v>
      </c>
      <c r="Z132" s="147"/>
    </row>
    <row r="133" spans="1:26" hidden="1" x14ac:dyDescent="0.35">
      <c r="A133" s="148"/>
      <c r="B133" s="50">
        <v>129</v>
      </c>
      <c r="C133" s="95">
        <f>VLOOKUP(B:B,'Start List Kids'!C:F,2,FALSE)</f>
        <v>0</v>
      </c>
      <c r="D133" s="465">
        <f>VLOOKUP(B:B,'Start List Kids'!C:F,3,FALSE)</f>
        <v>0</v>
      </c>
      <c r="E133" s="114">
        <f>VLOOKUP(B:B,'Start List Kids'!C:F,4,FALSE)</f>
        <v>0</v>
      </c>
      <c r="F133" s="149" t="e">
        <f>VLOOKUP(C:C,'Upper-Lower Body'!C:N,12,FALSE)</f>
        <v>#N/A</v>
      </c>
      <c r="G133" s="150" t="e">
        <f>VLOOKUP(C:C,'Upper-Lower Body'!C:O,13,FALSE)</f>
        <v>#N/A</v>
      </c>
      <c r="H133" s="150" t="e">
        <f>VLOOKUP(C:C,'Core Strength'!C:H,6,FALSE)</f>
        <v>#DIV/0!</v>
      </c>
      <c r="I133" s="150">
        <f>VLOOKUP(C:C,'Flex-Extension'!C:Q,15,FALSE)</f>
        <v>4</v>
      </c>
      <c r="J133" s="150">
        <f>VLOOKUP(C:C,'Flex-Extension'!C:R,16,FALSE)</f>
        <v>6</v>
      </c>
      <c r="K133" s="150">
        <f>VLOOKUP(C:C,'Flex-Extension'!C:S,17,FALSE)</f>
        <v>7.25</v>
      </c>
      <c r="L133" s="150" t="e">
        <f>VLOOKUP(C:C,'Stand Leg Ext'!C:G,5,FALSE)</f>
        <v>#DIV/0!</v>
      </c>
      <c r="M133" s="150" t="e">
        <f>VLOOKUP(C:C,'Basic Acro'!C:G,5,FALSE)</f>
        <v>#DIV/0!</v>
      </c>
      <c r="N133" s="151" t="e">
        <f t="shared" ref="N133:N153" si="14">AVERAGE(F133:M133)</f>
        <v>#N/A</v>
      </c>
      <c r="O133" s="149">
        <f>VLOOKUP(C:C,'Propulsion combination'!C:AS,43,FALSE)</f>
        <v>0</v>
      </c>
      <c r="P133" s="150">
        <f>VLOOKUP(C:C,'Bodyboost Baracuda'!C:AT,44,FALSE)</f>
        <v>0</v>
      </c>
      <c r="Q133" s="150">
        <f>VLOOKUP(C:C,Height!C:AH,32,FALSE)</f>
        <v>0</v>
      </c>
      <c r="R133" s="152">
        <f>VLOOKUP(C:C,'Routine Set'!C:BD,54,FALSE)</f>
        <v>0</v>
      </c>
      <c r="S133" s="150">
        <f>VLOOKUP(C:C,'Flexibility in water'!C:U,19,FALSE)</f>
        <v>0</v>
      </c>
      <c r="T133" s="151">
        <f t="shared" ref="T133:T153" si="15">AVERAGE(O133:S133)</f>
        <v>0</v>
      </c>
      <c r="U133" s="91">
        <f>VLOOKUP(C:C,Figures!C:H,6,FALSE)</f>
        <v>0</v>
      </c>
      <c r="V133" s="541" t="e">
        <f t="shared" ref="V133:V153" si="16">+N133*0.3+T133*0.4+U133*0.3</f>
        <v>#N/A</v>
      </c>
      <c r="W133" s="149">
        <f>IFERROR(VLOOKUP(E:E,'Grids Kids'!Z:AA,2,FALSE),1)</f>
        <v>1</v>
      </c>
      <c r="X133" s="151" t="e">
        <f>V133*IFERROR(VLOOKUP(E:E,'Grids Kids'!Z:AA,2,FALSE),1)</f>
        <v>#N/A</v>
      </c>
      <c r="Y133" s="538" t="e">
        <f t="shared" si="10"/>
        <v>#N/A</v>
      </c>
      <c r="Z133" s="147"/>
    </row>
    <row r="134" spans="1:26" hidden="1" x14ac:dyDescent="0.35">
      <c r="A134" s="148"/>
      <c r="B134" s="50">
        <v>130</v>
      </c>
      <c r="C134" s="95">
        <f>VLOOKUP(B:B,'Start List Kids'!C:F,2,FALSE)</f>
        <v>0</v>
      </c>
      <c r="D134" s="465">
        <f>VLOOKUP(B:B,'Start List Kids'!C:F,3,FALSE)</f>
        <v>0</v>
      </c>
      <c r="E134" s="114">
        <f>VLOOKUP(B:B,'Start List Kids'!C:F,4,FALSE)</f>
        <v>0</v>
      </c>
      <c r="F134" s="149" t="e">
        <f>VLOOKUP(C:C,'Upper-Lower Body'!C:N,12,FALSE)</f>
        <v>#N/A</v>
      </c>
      <c r="G134" s="150" t="e">
        <f>VLOOKUP(C:C,'Upper-Lower Body'!C:O,13,FALSE)</f>
        <v>#N/A</v>
      </c>
      <c r="H134" s="150" t="e">
        <f>VLOOKUP(C:C,'Core Strength'!C:H,6,FALSE)</f>
        <v>#DIV/0!</v>
      </c>
      <c r="I134" s="150">
        <f>VLOOKUP(C:C,'Flex-Extension'!C:Q,15,FALSE)</f>
        <v>4</v>
      </c>
      <c r="J134" s="150">
        <f>VLOOKUP(C:C,'Flex-Extension'!C:R,16,FALSE)</f>
        <v>6</v>
      </c>
      <c r="K134" s="150">
        <f>VLOOKUP(C:C,'Flex-Extension'!C:S,17,FALSE)</f>
        <v>7.25</v>
      </c>
      <c r="L134" s="150" t="e">
        <f>VLOOKUP(C:C,'Stand Leg Ext'!C:G,5,FALSE)</f>
        <v>#DIV/0!</v>
      </c>
      <c r="M134" s="150" t="e">
        <f>VLOOKUP(C:C,'Basic Acro'!C:G,5,FALSE)</f>
        <v>#DIV/0!</v>
      </c>
      <c r="N134" s="151" t="e">
        <f t="shared" si="14"/>
        <v>#N/A</v>
      </c>
      <c r="O134" s="149">
        <f>VLOOKUP(C:C,'Propulsion combination'!C:AS,43,FALSE)</f>
        <v>0</v>
      </c>
      <c r="P134" s="150">
        <f>VLOOKUP(C:C,'Bodyboost Baracuda'!C:AT,44,FALSE)</f>
        <v>0</v>
      </c>
      <c r="Q134" s="150">
        <f>VLOOKUP(C:C,Height!C:AH,32,FALSE)</f>
        <v>0</v>
      </c>
      <c r="R134" s="152">
        <f>VLOOKUP(C:C,'Routine Set'!C:BD,54,FALSE)</f>
        <v>0</v>
      </c>
      <c r="S134" s="150">
        <f>VLOOKUP(C:C,'Flexibility in water'!C:U,19,FALSE)</f>
        <v>0</v>
      </c>
      <c r="T134" s="151">
        <f t="shared" si="15"/>
        <v>0</v>
      </c>
      <c r="U134" s="91">
        <f>VLOOKUP(C:C,Figures!C:H,6,FALSE)</f>
        <v>0</v>
      </c>
      <c r="V134" s="541" t="e">
        <f t="shared" si="16"/>
        <v>#N/A</v>
      </c>
      <c r="W134" s="149">
        <f>IFERROR(VLOOKUP(E:E,'Grids Kids'!Z:AA,2,FALSE),1)</f>
        <v>1</v>
      </c>
      <c r="X134" s="151" t="e">
        <f>V134*IFERROR(VLOOKUP(E:E,'Grids Kids'!Z:AA,2,FALSE),1)</f>
        <v>#N/A</v>
      </c>
      <c r="Y134" s="538" t="e">
        <f t="shared" ref="Y134:Y153" si="17">X134</f>
        <v>#N/A</v>
      </c>
      <c r="Z134" s="147"/>
    </row>
    <row r="135" spans="1:26" hidden="1" x14ac:dyDescent="0.35">
      <c r="A135" s="148"/>
      <c r="B135" s="50">
        <v>131</v>
      </c>
      <c r="C135" s="95">
        <f>VLOOKUP(B:B,'Start List Kids'!C:F,2,FALSE)</f>
        <v>0</v>
      </c>
      <c r="D135" s="465">
        <f>VLOOKUP(B:B,'Start List Kids'!C:F,3,FALSE)</f>
        <v>0</v>
      </c>
      <c r="E135" s="114">
        <f>VLOOKUP(B:B,'Start List Kids'!C:F,4,FALSE)</f>
        <v>0</v>
      </c>
      <c r="F135" s="149" t="e">
        <f>VLOOKUP(C:C,'Upper-Lower Body'!C:N,12,FALSE)</f>
        <v>#N/A</v>
      </c>
      <c r="G135" s="150" t="e">
        <f>VLOOKUP(C:C,'Upper-Lower Body'!C:O,13,FALSE)</f>
        <v>#N/A</v>
      </c>
      <c r="H135" s="150" t="e">
        <f>VLOOKUP(C:C,'Core Strength'!C:H,6,FALSE)</f>
        <v>#DIV/0!</v>
      </c>
      <c r="I135" s="150">
        <f>VLOOKUP(C:C,'Flex-Extension'!C:Q,15,FALSE)</f>
        <v>4</v>
      </c>
      <c r="J135" s="150">
        <f>VLOOKUP(C:C,'Flex-Extension'!C:R,16,FALSE)</f>
        <v>6</v>
      </c>
      <c r="K135" s="150">
        <f>VLOOKUP(C:C,'Flex-Extension'!C:S,17,FALSE)</f>
        <v>7.25</v>
      </c>
      <c r="L135" s="150" t="e">
        <f>VLOOKUP(C:C,'Stand Leg Ext'!C:G,5,FALSE)</f>
        <v>#DIV/0!</v>
      </c>
      <c r="M135" s="150" t="e">
        <f>VLOOKUP(C:C,'Basic Acro'!C:G,5,FALSE)</f>
        <v>#DIV/0!</v>
      </c>
      <c r="N135" s="151" t="e">
        <f t="shared" si="14"/>
        <v>#N/A</v>
      </c>
      <c r="O135" s="149">
        <f>VLOOKUP(C:C,'Propulsion combination'!C:AS,43,FALSE)</f>
        <v>0</v>
      </c>
      <c r="P135" s="150">
        <f>VLOOKUP(C:C,'Bodyboost Baracuda'!C:AT,44,FALSE)</f>
        <v>0</v>
      </c>
      <c r="Q135" s="150">
        <f>VLOOKUP(C:C,Height!C:AH,32,FALSE)</f>
        <v>0</v>
      </c>
      <c r="R135" s="152">
        <f>VLOOKUP(C:C,'Routine Set'!C:BD,54,FALSE)</f>
        <v>0</v>
      </c>
      <c r="S135" s="150">
        <f>VLOOKUP(C:C,'Flexibility in water'!C:U,19,FALSE)</f>
        <v>0</v>
      </c>
      <c r="T135" s="151">
        <f t="shared" si="15"/>
        <v>0</v>
      </c>
      <c r="U135" s="91">
        <f>VLOOKUP(C:C,Figures!C:H,6,FALSE)</f>
        <v>0</v>
      </c>
      <c r="V135" s="541" t="e">
        <f t="shared" si="16"/>
        <v>#N/A</v>
      </c>
      <c r="W135" s="149">
        <f>IFERROR(VLOOKUP(E:E,'Grids Kids'!Z:AA,2,FALSE),1)</f>
        <v>1</v>
      </c>
      <c r="X135" s="151" t="e">
        <f>V135*IFERROR(VLOOKUP(E:E,'Grids Kids'!Z:AA,2,FALSE),1)</f>
        <v>#N/A</v>
      </c>
      <c r="Y135" s="538" t="e">
        <f t="shared" si="17"/>
        <v>#N/A</v>
      </c>
      <c r="Z135" s="147"/>
    </row>
    <row r="136" spans="1:26" hidden="1" x14ac:dyDescent="0.35">
      <c r="A136" s="148"/>
      <c r="B136" s="50">
        <v>132</v>
      </c>
      <c r="C136" s="95">
        <f>VLOOKUP(B:B,'Start List Kids'!C:F,2,FALSE)</f>
        <v>0</v>
      </c>
      <c r="D136" s="465">
        <f>VLOOKUP(B:B,'Start List Kids'!C:F,3,FALSE)</f>
        <v>0</v>
      </c>
      <c r="E136" s="114">
        <f>VLOOKUP(B:B,'Start List Kids'!C:F,4,FALSE)</f>
        <v>0</v>
      </c>
      <c r="F136" s="149" t="e">
        <f>VLOOKUP(C:C,'Upper-Lower Body'!C:N,12,FALSE)</f>
        <v>#N/A</v>
      </c>
      <c r="G136" s="150" t="e">
        <f>VLOOKUP(C:C,'Upper-Lower Body'!C:O,13,FALSE)</f>
        <v>#N/A</v>
      </c>
      <c r="H136" s="150" t="e">
        <f>VLOOKUP(C:C,'Core Strength'!C:H,6,FALSE)</f>
        <v>#DIV/0!</v>
      </c>
      <c r="I136" s="150">
        <f>VLOOKUP(C:C,'Flex-Extension'!C:Q,15,FALSE)</f>
        <v>4</v>
      </c>
      <c r="J136" s="150">
        <f>VLOOKUP(C:C,'Flex-Extension'!C:R,16,FALSE)</f>
        <v>6</v>
      </c>
      <c r="K136" s="150">
        <f>VLOOKUP(C:C,'Flex-Extension'!C:S,17,FALSE)</f>
        <v>7.25</v>
      </c>
      <c r="L136" s="150" t="e">
        <f>VLOOKUP(C:C,'Stand Leg Ext'!C:G,5,FALSE)</f>
        <v>#DIV/0!</v>
      </c>
      <c r="M136" s="150" t="e">
        <f>VLOOKUP(C:C,'Basic Acro'!C:G,5,FALSE)</f>
        <v>#DIV/0!</v>
      </c>
      <c r="N136" s="151" t="e">
        <f t="shared" si="14"/>
        <v>#N/A</v>
      </c>
      <c r="O136" s="149">
        <f>VLOOKUP(C:C,'Propulsion combination'!C:AS,43,FALSE)</f>
        <v>0</v>
      </c>
      <c r="P136" s="150">
        <f>VLOOKUP(C:C,'Bodyboost Baracuda'!C:AT,44,FALSE)</f>
        <v>0</v>
      </c>
      <c r="Q136" s="150">
        <f>VLOOKUP(C:C,Height!C:AH,32,FALSE)</f>
        <v>0</v>
      </c>
      <c r="R136" s="152">
        <f>VLOOKUP(C:C,'Routine Set'!C:BD,54,FALSE)</f>
        <v>0</v>
      </c>
      <c r="S136" s="150">
        <f>VLOOKUP(C:C,'Flexibility in water'!C:U,19,FALSE)</f>
        <v>0</v>
      </c>
      <c r="T136" s="151">
        <f t="shared" si="15"/>
        <v>0</v>
      </c>
      <c r="U136" s="91">
        <f>VLOOKUP(C:C,Figures!C:H,6,FALSE)</f>
        <v>0</v>
      </c>
      <c r="V136" s="541" t="e">
        <f t="shared" si="16"/>
        <v>#N/A</v>
      </c>
      <c r="W136" s="149">
        <f>IFERROR(VLOOKUP(E:E,'Grids Kids'!Z:AA,2,FALSE),1)</f>
        <v>1</v>
      </c>
      <c r="X136" s="151" t="e">
        <f>V136*IFERROR(VLOOKUP(E:E,'Grids Kids'!Z:AA,2,FALSE),1)</f>
        <v>#N/A</v>
      </c>
      <c r="Y136" s="538" t="e">
        <f t="shared" si="17"/>
        <v>#N/A</v>
      </c>
      <c r="Z136" s="147"/>
    </row>
    <row r="137" spans="1:26" hidden="1" x14ac:dyDescent="0.35">
      <c r="A137" s="148"/>
      <c r="B137" s="50">
        <v>133</v>
      </c>
      <c r="C137" s="95">
        <f>VLOOKUP(B:B,'Start List Kids'!C:F,2,FALSE)</f>
        <v>0</v>
      </c>
      <c r="D137" s="465">
        <f>VLOOKUP(B:B,'Start List Kids'!C:F,3,FALSE)</f>
        <v>0</v>
      </c>
      <c r="E137" s="114">
        <f>VLOOKUP(B:B,'Start List Kids'!C:F,4,FALSE)</f>
        <v>0</v>
      </c>
      <c r="F137" s="149" t="e">
        <f>VLOOKUP(C:C,'Upper-Lower Body'!C:N,12,FALSE)</f>
        <v>#N/A</v>
      </c>
      <c r="G137" s="150" t="e">
        <f>VLOOKUP(C:C,'Upper-Lower Body'!C:O,13,FALSE)</f>
        <v>#N/A</v>
      </c>
      <c r="H137" s="150" t="e">
        <f>VLOOKUP(C:C,'Core Strength'!C:H,6,FALSE)</f>
        <v>#DIV/0!</v>
      </c>
      <c r="I137" s="150">
        <f>VLOOKUP(C:C,'Flex-Extension'!C:Q,15,FALSE)</f>
        <v>4</v>
      </c>
      <c r="J137" s="150">
        <f>VLOOKUP(C:C,'Flex-Extension'!C:R,16,FALSE)</f>
        <v>6</v>
      </c>
      <c r="K137" s="150">
        <f>VLOOKUP(C:C,'Flex-Extension'!C:S,17,FALSE)</f>
        <v>7.25</v>
      </c>
      <c r="L137" s="150" t="e">
        <f>VLOOKUP(C:C,'Stand Leg Ext'!C:G,5,FALSE)</f>
        <v>#DIV/0!</v>
      </c>
      <c r="M137" s="150" t="e">
        <f>VLOOKUP(C:C,'Basic Acro'!C:G,5,FALSE)</f>
        <v>#DIV/0!</v>
      </c>
      <c r="N137" s="151" t="e">
        <f t="shared" si="14"/>
        <v>#N/A</v>
      </c>
      <c r="O137" s="149">
        <f>VLOOKUP(C:C,'Propulsion combination'!C:AS,43,FALSE)</f>
        <v>0</v>
      </c>
      <c r="P137" s="150">
        <f>VLOOKUP(C:C,'Bodyboost Baracuda'!C:AT,44,FALSE)</f>
        <v>0</v>
      </c>
      <c r="Q137" s="150">
        <f>VLOOKUP(C:C,Height!C:AH,32,FALSE)</f>
        <v>0</v>
      </c>
      <c r="R137" s="152">
        <f>VLOOKUP(C:C,'Routine Set'!C:BD,54,FALSE)</f>
        <v>0</v>
      </c>
      <c r="S137" s="150">
        <f>VLOOKUP(C:C,'Flexibility in water'!C:U,19,FALSE)</f>
        <v>0</v>
      </c>
      <c r="T137" s="151">
        <f t="shared" si="15"/>
        <v>0</v>
      </c>
      <c r="U137" s="91">
        <f>VLOOKUP(C:C,Figures!C:H,6,FALSE)</f>
        <v>0</v>
      </c>
      <c r="V137" s="541" t="e">
        <f t="shared" si="16"/>
        <v>#N/A</v>
      </c>
      <c r="W137" s="149">
        <f>IFERROR(VLOOKUP(E:E,'Grids Kids'!Z:AA,2,FALSE),1)</f>
        <v>1</v>
      </c>
      <c r="X137" s="151" t="e">
        <f>V137*IFERROR(VLOOKUP(E:E,'Grids Kids'!Z:AA,2,FALSE),1)</f>
        <v>#N/A</v>
      </c>
      <c r="Y137" s="538" t="e">
        <f t="shared" si="17"/>
        <v>#N/A</v>
      </c>
      <c r="Z137" s="147"/>
    </row>
    <row r="138" spans="1:26" hidden="1" x14ac:dyDescent="0.35">
      <c r="A138" s="148"/>
      <c r="B138" s="50">
        <v>134</v>
      </c>
      <c r="C138" s="95">
        <f>VLOOKUP(B:B,'Start List Kids'!C:F,2,FALSE)</f>
        <v>0</v>
      </c>
      <c r="D138" s="465">
        <f>VLOOKUP(B:B,'Start List Kids'!C:F,3,FALSE)</f>
        <v>0</v>
      </c>
      <c r="E138" s="114">
        <f>VLOOKUP(B:B,'Start List Kids'!C:F,4,FALSE)</f>
        <v>0</v>
      </c>
      <c r="F138" s="149" t="e">
        <f>VLOOKUP(C:C,'Upper-Lower Body'!C:N,12,FALSE)</f>
        <v>#N/A</v>
      </c>
      <c r="G138" s="150" t="e">
        <f>VLOOKUP(C:C,'Upper-Lower Body'!C:O,13,FALSE)</f>
        <v>#N/A</v>
      </c>
      <c r="H138" s="150" t="e">
        <f>VLOOKUP(C:C,'Core Strength'!C:H,6,FALSE)</f>
        <v>#DIV/0!</v>
      </c>
      <c r="I138" s="150">
        <f>VLOOKUP(C:C,'Flex-Extension'!C:Q,15,FALSE)</f>
        <v>4</v>
      </c>
      <c r="J138" s="150">
        <f>VLOOKUP(C:C,'Flex-Extension'!C:R,16,FALSE)</f>
        <v>6</v>
      </c>
      <c r="K138" s="150">
        <f>VLOOKUP(C:C,'Flex-Extension'!C:S,17,FALSE)</f>
        <v>7.25</v>
      </c>
      <c r="L138" s="150" t="e">
        <f>VLOOKUP(C:C,'Stand Leg Ext'!C:G,5,FALSE)</f>
        <v>#DIV/0!</v>
      </c>
      <c r="M138" s="150" t="e">
        <f>VLOOKUP(C:C,'Basic Acro'!C:G,5,FALSE)</f>
        <v>#DIV/0!</v>
      </c>
      <c r="N138" s="151" t="e">
        <f t="shared" si="14"/>
        <v>#N/A</v>
      </c>
      <c r="O138" s="149">
        <f>VLOOKUP(C:C,'Propulsion combination'!C:AS,43,FALSE)</f>
        <v>0</v>
      </c>
      <c r="P138" s="150">
        <f>VLOOKUP(C:C,'Bodyboost Baracuda'!C:AT,44,FALSE)</f>
        <v>0</v>
      </c>
      <c r="Q138" s="150">
        <f>VLOOKUP(C:C,Height!C:AH,32,FALSE)</f>
        <v>0</v>
      </c>
      <c r="R138" s="152">
        <f>VLOOKUP(C:C,'Routine Set'!C:BD,54,FALSE)</f>
        <v>0</v>
      </c>
      <c r="S138" s="150">
        <f>VLOOKUP(C:C,'Flexibility in water'!C:U,19,FALSE)</f>
        <v>0</v>
      </c>
      <c r="T138" s="151">
        <f t="shared" si="15"/>
        <v>0</v>
      </c>
      <c r="U138" s="91">
        <f>VLOOKUP(C:C,Figures!C:H,6,FALSE)</f>
        <v>0</v>
      </c>
      <c r="V138" s="541" t="e">
        <f t="shared" si="16"/>
        <v>#N/A</v>
      </c>
      <c r="W138" s="149">
        <f>IFERROR(VLOOKUP(E:E,'Grids Kids'!Z:AA,2,FALSE),1)</f>
        <v>1</v>
      </c>
      <c r="X138" s="151" t="e">
        <f>V138*IFERROR(VLOOKUP(E:E,'Grids Kids'!Z:AA,2,FALSE),1)</f>
        <v>#N/A</v>
      </c>
      <c r="Y138" s="538" t="e">
        <f t="shared" si="17"/>
        <v>#N/A</v>
      </c>
      <c r="Z138" s="147"/>
    </row>
    <row r="139" spans="1:26" hidden="1" x14ac:dyDescent="0.35">
      <c r="A139" s="148"/>
      <c r="B139" s="50">
        <v>135</v>
      </c>
      <c r="C139" s="95">
        <f>VLOOKUP(B:B,'Start List Kids'!C:F,2,FALSE)</f>
        <v>0</v>
      </c>
      <c r="D139" s="465">
        <f>VLOOKUP(B:B,'Start List Kids'!C:F,3,FALSE)</f>
        <v>0</v>
      </c>
      <c r="E139" s="114">
        <f>VLOOKUP(B:B,'Start List Kids'!C:F,4,FALSE)</f>
        <v>0</v>
      </c>
      <c r="F139" s="149" t="e">
        <f>VLOOKUP(C:C,'Upper-Lower Body'!C:N,12,FALSE)</f>
        <v>#N/A</v>
      </c>
      <c r="G139" s="150" t="e">
        <f>VLOOKUP(C:C,'Upper-Lower Body'!C:O,13,FALSE)</f>
        <v>#N/A</v>
      </c>
      <c r="H139" s="150" t="e">
        <f>VLOOKUP(C:C,'Core Strength'!C:H,6,FALSE)</f>
        <v>#DIV/0!</v>
      </c>
      <c r="I139" s="150">
        <f>VLOOKUP(C:C,'Flex-Extension'!C:Q,15,FALSE)</f>
        <v>4</v>
      </c>
      <c r="J139" s="150">
        <f>VLOOKUP(C:C,'Flex-Extension'!C:R,16,FALSE)</f>
        <v>6</v>
      </c>
      <c r="K139" s="150">
        <f>VLOOKUP(C:C,'Flex-Extension'!C:S,17,FALSE)</f>
        <v>7.25</v>
      </c>
      <c r="L139" s="150" t="e">
        <f>VLOOKUP(C:C,'Stand Leg Ext'!C:G,5,FALSE)</f>
        <v>#DIV/0!</v>
      </c>
      <c r="M139" s="150" t="e">
        <f>VLOOKUP(C:C,'Basic Acro'!C:G,5,FALSE)</f>
        <v>#DIV/0!</v>
      </c>
      <c r="N139" s="151" t="e">
        <f t="shared" si="14"/>
        <v>#N/A</v>
      </c>
      <c r="O139" s="149">
        <f>VLOOKUP(C:C,'Propulsion combination'!C:AS,43,FALSE)</f>
        <v>0</v>
      </c>
      <c r="P139" s="150">
        <f>VLOOKUP(C:C,'Bodyboost Baracuda'!C:AT,44,FALSE)</f>
        <v>0</v>
      </c>
      <c r="Q139" s="150">
        <f>VLOOKUP(C:C,Height!C:AH,32,FALSE)</f>
        <v>0</v>
      </c>
      <c r="R139" s="152">
        <f>VLOOKUP(C:C,'Routine Set'!C:BD,54,FALSE)</f>
        <v>0</v>
      </c>
      <c r="S139" s="150">
        <f>VLOOKUP(C:C,'Flexibility in water'!C:U,19,FALSE)</f>
        <v>0</v>
      </c>
      <c r="T139" s="151">
        <f t="shared" si="15"/>
        <v>0</v>
      </c>
      <c r="U139" s="91">
        <f>VLOOKUP(C:C,Figures!C:H,6,FALSE)</f>
        <v>0</v>
      </c>
      <c r="V139" s="541" t="e">
        <f t="shared" si="16"/>
        <v>#N/A</v>
      </c>
      <c r="W139" s="149">
        <f>IFERROR(VLOOKUP(E:E,'Grids Kids'!Z:AA,2,FALSE),1)</f>
        <v>1</v>
      </c>
      <c r="X139" s="151" t="e">
        <f>V139*IFERROR(VLOOKUP(E:E,'Grids Kids'!Z:AA,2,FALSE),1)</f>
        <v>#N/A</v>
      </c>
      <c r="Y139" s="538" t="e">
        <f t="shared" si="17"/>
        <v>#N/A</v>
      </c>
      <c r="Z139" s="147"/>
    </row>
    <row r="140" spans="1:26" hidden="1" x14ac:dyDescent="0.35">
      <c r="A140" s="148"/>
      <c r="B140" s="50">
        <v>136</v>
      </c>
      <c r="C140" s="95">
        <f>VLOOKUP(B:B,'Start List Kids'!C:F,2,FALSE)</f>
        <v>0</v>
      </c>
      <c r="D140" s="465">
        <f>VLOOKUP(B:B,'Start List Kids'!C:F,3,FALSE)</f>
        <v>0</v>
      </c>
      <c r="E140" s="114">
        <f>VLOOKUP(B:B,'Start List Kids'!C:F,4,FALSE)</f>
        <v>0</v>
      </c>
      <c r="F140" s="149" t="e">
        <f>VLOOKUP(C:C,'Upper-Lower Body'!C:N,12,FALSE)</f>
        <v>#N/A</v>
      </c>
      <c r="G140" s="150" t="e">
        <f>VLOOKUP(C:C,'Upper-Lower Body'!C:O,13,FALSE)</f>
        <v>#N/A</v>
      </c>
      <c r="H140" s="150" t="e">
        <f>VLOOKUP(C:C,'Core Strength'!C:H,6,FALSE)</f>
        <v>#DIV/0!</v>
      </c>
      <c r="I140" s="150">
        <f>VLOOKUP(C:C,'Flex-Extension'!C:Q,15,FALSE)</f>
        <v>4</v>
      </c>
      <c r="J140" s="150">
        <f>VLOOKUP(C:C,'Flex-Extension'!C:R,16,FALSE)</f>
        <v>6</v>
      </c>
      <c r="K140" s="150">
        <f>VLOOKUP(C:C,'Flex-Extension'!C:S,17,FALSE)</f>
        <v>7.25</v>
      </c>
      <c r="L140" s="150" t="e">
        <f>VLOOKUP(C:C,'Stand Leg Ext'!C:G,5,FALSE)</f>
        <v>#DIV/0!</v>
      </c>
      <c r="M140" s="150" t="e">
        <f>VLOOKUP(C:C,'Basic Acro'!C:G,5,FALSE)</f>
        <v>#DIV/0!</v>
      </c>
      <c r="N140" s="151" t="e">
        <f t="shared" si="14"/>
        <v>#N/A</v>
      </c>
      <c r="O140" s="149">
        <f>VLOOKUP(C:C,'Propulsion combination'!C:AS,43,FALSE)</f>
        <v>0</v>
      </c>
      <c r="P140" s="150">
        <f>VLOOKUP(C:C,'Bodyboost Baracuda'!C:AT,44,FALSE)</f>
        <v>0</v>
      </c>
      <c r="Q140" s="150">
        <f>VLOOKUP(C:C,Height!C:AH,32,FALSE)</f>
        <v>0</v>
      </c>
      <c r="R140" s="152">
        <f>VLOOKUP(C:C,'Routine Set'!C:BD,54,FALSE)</f>
        <v>0</v>
      </c>
      <c r="S140" s="150">
        <f>VLOOKUP(C:C,'Flexibility in water'!C:U,19,FALSE)</f>
        <v>0</v>
      </c>
      <c r="T140" s="151">
        <f t="shared" si="15"/>
        <v>0</v>
      </c>
      <c r="U140" s="91">
        <f>VLOOKUP(C:C,Figures!C:H,6,FALSE)</f>
        <v>0</v>
      </c>
      <c r="V140" s="541" t="e">
        <f t="shared" si="16"/>
        <v>#N/A</v>
      </c>
      <c r="W140" s="149">
        <f>IFERROR(VLOOKUP(E:E,'Grids Kids'!Z:AA,2,FALSE),1)</f>
        <v>1</v>
      </c>
      <c r="X140" s="151" t="e">
        <f>V140*IFERROR(VLOOKUP(E:E,'Grids Kids'!Z:AA,2,FALSE),1)</f>
        <v>#N/A</v>
      </c>
      <c r="Y140" s="538" t="e">
        <f t="shared" si="17"/>
        <v>#N/A</v>
      </c>
      <c r="Z140" s="147"/>
    </row>
    <row r="141" spans="1:26" hidden="1" x14ac:dyDescent="0.35">
      <c r="A141" s="148"/>
      <c r="B141" s="50">
        <v>137</v>
      </c>
      <c r="C141" s="95">
        <f>VLOOKUP(B:B,'Start List Kids'!C:F,2,FALSE)</f>
        <v>0</v>
      </c>
      <c r="D141" s="465">
        <f>VLOOKUP(B:B,'Start List Kids'!C:F,3,FALSE)</f>
        <v>0</v>
      </c>
      <c r="E141" s="114">
        <f>VLOOKUP(B:B,'Start List Kids'!C:F,4,FALSE)</f>
        <v>0</v>
      </c>
      <c r="F141" s="149" t="e">
        <f>VLOOKUP(C:C,'Upper-Lower Body'!C:N,12,FALSE)</f>
        <v>#N/A</v>
      </c>
      <c r="G141" s="150" t="e">
        <f>VLOOKUP(C:C,'Upper-Lower Body'!C:O,13,FALSE)</f>
        <v>#N/A</v>
      </c>
      <c r="H141" s="150" t="e">
        <f>VLOOKUP(C:C,'Core Strength'!C:H,6,FALSE)</f>
        <v>#DIV/0!</v>
      </c>
      <c r="I141" s="150">
        <f>VLOOKUP(C:C,'Flex-Extension'!C:Q,15,FALSE)</f>
        <v>4</v>
      </c>
      <c r="J141" s="150">
        <f>VLOOKUP(C:C,'Flex-Extension'!C:R,16,FALSE)</f>
        <v>6</v>
      </c>
      <c r="K141" s="150">
        <f>VLOOKUP(C:C,'Flex-Extension'!C:S,17,FALSE)</f>
        <v>7.25</v>
      </c>
      <c r="L141" s="150" t="e">
        <f>VLOOKUP(C:C,'Stand Leg Ext'!C:G,5,FALSE)</f>
        <v>#DIV/0!</v>
      </c>
      <c r="M141" s="150" t="e">
        <f>VLOOKUP(C:C,'Basic Acro'!C:G,5,FALSE)</f>
        <v>#DIV/0!</v>
      </c>
      <c r="N141" s="151" t="e">
        <f t="shared" si="14"/>
        <v>#N/A</v>
      </c>
      <c r="O141" s="149">
        <f>VLOOKUP(C:C,'Propulsion combination'!C:AS,43,FALSE)</f>
        <v>0</v>
      </c>
      <c r="P141" s="150">
        <f>VLOOKUP(C:C,'Bodyboost Baracuda'!C:AT,44,FALSE)</f>
        <v>0</v>
      </c>
      <c r="Q141" s="150">
        <f>VLOOKUP(C:C,Height!C:AH,32,FALSE)</f>
        <v>0</v>
      </c>
      <c r="R141" s="152">
        <f>VLOOKUP(C:C,'Routine Set'!C:BD,54,FALSE)</f>
        <v>0</v>
      </c>
      <c r="S141" s="150">
        <f>VLOOKUP(C:C,'Flexibility in water'!C:U,19,FALSE)</f>
        <v>0</v>
      </c>
      <c r="T141" s="151">
        <f t="shared" si="15"/>
        <v>0</v>
      </c>
      <c r="U141" s="91">
        <f>VLOOKUP(C:C,Figures!C:H,6,FALSE)</f>
        <v>0</v>
      </c>
      <c r="V141" s="541" t="e">
        <f t="shared" si="16"/>
        <v>#N/A</v>
      </c>
      <c r="W141" s="149">
        <f>IFERROR(VLOOKUP(E:E,'Grids Kids'!Z:AA,2,FALSE),1)</f>
        <v>1</v>
      </c>
      <c r="X141" s="151" t="e">
        <f>V141*IFERROR(VLOOKUP(E:E,'Grids Kids'!Z:AA,2,FALSE),1)</f>
        <v>#N/A</v>
      </c>
      <c r="Y141" s="538" t="e">
        <f t="shared" si="17"/>
        <v>#N/A</v>
      </c>
      <c r="Z141" s="147"/>
    </row>
    <row r="142" spans="1:26" hidden="1" x14ac:dyDescent="0.35">
      <c r="A142" s="148"/>
      <c r="B142" s="50">
        <v>138</v>
      </c>
      <c r="C142" s="95">
        <f>VLOOKUP(B:B,'Start List Kids'!C:F,2,FALSE)</f>
        <v>0</v>
      </c>
      <c r="D142" s="465">
        <f>VLOOKUP(B:B,'Start List Kids'!C:F,3,FALSE)</f>
        <v>0</v>
      </c>
      <c r="E142" s="114">
        <f>VLOOKUP(B:B,'Start List Kids'!C:F,4,FALSE)</f>
        <v>0</v>
      </c>
      <c r="F142" s="149" t="e">
        <f>VLOOKUP(C:C,'Upper-Lower Body'!C:N,12,FALSE)</f>
        <v>#N/A</v>
      </c>
      <c r="G142" s="150" t="e">
        <f>VLOOKUP(C:C,'Upper-Lower Body'!C:O,13,FALSE)</f>
        <v>#N/A</v>
      </c>
      <c r="H142" s="150" t="e">
        <f>VLOOKUP(C:C,'Core Strength'!C:H,6,FALSE)</f>
        <v>#DIV/0!</v>
      </c>
      <c r="I142" s="150">
        <f>VLOOKUP(C:C,'Flex-Extension'!C:Q,15,FALSE)</f>
        <v>4</v>
      </c>
      <c r="J142" s="150">
        <f>VLOOKUP(C:C,'Flex-Extension'!C:R,16,FALSE)</f>
        <v>6</v>
      </c>
      <c r="K142" s="150">
        <f>VLOOKUP(C:C,'Flex-Extension'!C:S,17,FALSE)</f>
        <v>7.25</v>
      </c>
      <c r="L142" s="150" t="e">
        <f>VLOOKUP(C:C,'Stand Leg Ext'!C:G,5,FALSE)</f>
        <v>#DIV/0!</v>
      </c>
      <c r="M142" s="150" t="e">
        <f>VLOOKUP(C:C,'Basic Acro'!C:G,5,FALSE)</f>
        <v>#DIV/0!</v>
      </c>
      <c r="N142" s="151" t="e">
        <f t="shared" si="14"/>
        <v>#N/A</v>
      </c>
      <c r="O142" s="149">
        <f>VLOOKUP(C:C,'Propulsion combination'!C:AS,43,FALSE)</f>
        <v>0</v>
      </c>
      <c r="P142" s="150">
        <f>VLOOKUP(C:C,'Bodyboost Baracuda'!C:AT,44,FALSE)</f>
        <v>0</v>
      </c>
      <c r="Q142" s="150">
        <f>VLOOKUP(C:C,Height!C:AH,32,FALSE)</f>
        <v>0</v>
      </c>
      <c r="R142" s="152">
        <f>VLOOKUP(C:C,'Routine Set'!C:BD,54,FALSE)</f>
        <v>0</v>
      </c>
      <c r="S142" s="150">
        <f>VLOOKUP(C:C,'Flexibility in water'!C:U,19,FALSE)</f>
        <v>0</v>
      </c>
      <c r="T142" s="151">
        <f t="shared" si="15"/>
        <v>0</v>
      </c>
      <c r="U142" s="91">
        <f>VLOOKUP(C:C,Figures!C:H,6,FALSE)</f>
        <v>0</v>
      </c>
      <c r="V142" s="541" t="e">
        <f t="shared" si="16"/>
        <v>#N/A</v>
      </c>
      <c r="W142" s="149">
        <f>IFERROR(VLOOKUP(E:E,'Grids Kids'!Z:AA,2,FALSE),1)</f>
        <v>1</v>
      </c>
      <c r="X142" s="151" t="e">
        <f>V142*IFERROR(VLOOKUP(E:E,'Grids Kids'!Z:AA,2,FALSE),1)</f>
        <v>#N/A</v>
      </c>
      <c r="Y142" s="538" t="e">
        <f t="shared" si="17"/>
        <v>#N/A</v>
      </c>
      <c r="Z142" s="147"/>
    </row>
    <row r="143" spans="1:26" hidden="1" x14ac:dyDescent="0.35">
      <c r="A143" s="148"/>
      <c r="B143" s="50">
        <v>139</v>
      </c>
      <c r="C143" s="95">
        <f>VLOOKUP(B:B,'Start List Kids'!C:F,2,FALSE)</f>
        <v>0</v>
      </c>
      <c r="D143" s="465">
        <f>VLOOKUP(B:B,'Start List Kids'!C:F,3,FALSE)</f>
        <v>0</v>
      </c>
      <c r="E143" s="114">
        <f>VLOOKUP(B:B,'Start List Kids'!C:F,4,FALSE)</f>
        <v>0</v>
      </c>
      <c r="F143" s="149" t="e">
        <f>VLOOKUP(C:C,'Upper-Lower Body'!C:N,12,FALSE)</f>
        <v>#N/A</v>
      </c>
      <c r="G143" s="150" t="e">
        <f>VLOOKUP(C:C,'Upper-Lower Body'!C:O,13,FALSE)</f>
        <v>#N/A</v>
      </c>
      <c r="H143" s="150" t="e">
        <f>VLOOKUP(C:C,'Core Strength'!C:H,6,FALSE)</f>
        <v>#DIV/0!</v>
      </c>
      <c r="I143" s="150">
        <f>VLOOKUP(C:C,'Flex-Extension'!C:Q,15,FALSE)</f>
        <v>4</v>
      </c>
      <c r="J143" s="150">
        <f>VLOOKUP(C:C,'Flex-Extension'!C:R,16,FALSE)</f>
        <v>6</v>
      </c>
      <c r="K143" s="150">
        <f>VLOOKUP(C:C,'Flex-Extension'!C:S,17,FALSE)</f>
        <v>7.25</v>
      </c>
      <c r="L143" s="150" t="e">
        <f>VLOOKUP(C:C,'Stand Leg Ext'!C:G,5,FALSE)</f>
        <v>#DIV/0!</v>
      </c>
      <c r="M143" s="150" t="e">
        <f>VLOOKUP(C:C,'Basic Acro'!C:G,5,FALSE)</f>
        <v>#DIV/0!</v>
      </c>
      <c r="N143" s="151" t="e">
        <f t="shared" si="14"/>
        <v>#N/A</v>
      </c>
      <c r="O143" s="149">
        <f>VLOOKUP(C:C,'Propulsion combination'!C:AS,43,FALSE)</f>
        <v>0</v>
      </c>
      <c r="P143" s="150">
        <f>VLOOKUP(C:C,'Bodyboost Baracuda'!C:AT,44,FALSE)</f>
        <v>0</v>
      </c>
      <c r="Q143" s="150">
        <f>VLOOKUP(C:C,Height!C:AH,32,FALSE)</f>
        <v>0</v>
      </c>
      <c r="R143" s="152">
        <f>VLOOKUP(C:C,'Routine Set'!C:BD,54,FALSE)</f>
        <v>0</v>
      </c>
      <c r="S143" s="150">
        <f>VLOOKUP(C:C,'Flexibility in water'!C:U,19,FALSE)</f>
        <v>0</v>
      </c>
      <c r="T143" s="151">
        <f t="shared" si="15"/>
        <v>0</v>
      </c>
      <c r="U143" s="91">
        <f>VLOOKUP(C:C,Figures!C:H,6,FALSE)</f>
        <v>0</v>
      </c>
      <c r="V143" s="541" t="e">
        <f t="shared" si="16"/>
        <v>#N/A</v>
      </c>
      <c r="W143" s="149">
        <f>IFERROR(VLOOKUP(E:E,'Grids Kids'!Z:AA,2,FALSE),1)</f>
        <v>1</v>
      </c>
      <c r="X143" s="151" t="e">
        <f>V143*IFERROR(VLOOKUP(E:E,'Grids Kids'!Z:AA,2,FALSE),1)</f>
        <v>#N/A</v>
      </c>
      <c r="Y143" s="538" t="e">
        <f t="shared" si="17"/>
        <v>#N/A</v>
      </c>
      <c r="Z143" s="147"/>
    </row>
    <row r="144" spans="1:26" hidden="1" x14ac:dyDescent="0.35">
      <c r="A144" s="148"/>
      <c r="B144" s="50">
        <v>140</v>
      </c>
      <c r="C144" s="95">
        <f>VLOOKUP(B:B,'Start List Kids'!C:F,2,FALSE)</f>
        <v>0</v>
      </c>
      <c r="D144" s="465">
        <f>VLOOKUP(B:B,'Start List Kids'!C:F,3,FALSE)</f>
        <v>0</v>
      </c>
      <c r="E144" s="114">
        <f>VLOOKUP(B:B,'Start List Kids'!C:F,4,FALSE)</f>
        <v>0</v>
      </c>
      <c r="F144" s="149" t="e">
        <f>VLOOKUP(C:C,'Upper-Lower Body'!C:N,12,FALSE)</f>
        <v>#N/A</v>
      </c>
      <c r="G144" s="150" t="e">
        <f>VLOOKUP(C:C,'Upper-Lower Body'!C:O,13,FALSE)</f>
        <v>#N/A</v>
      </c>
      <c r="H144" s="150" t="e">
        <f>VLOOKUP(C:C,'Core Strength'!C:H,6,FALSE)</f>
        <v>#DIV/0!</v>
      </c>
      <c r="I144" s="150">
        <f>VLOOKUP(C:C,'Flex-Extension'!C:Q,15,FALSE)</f>
        <v>4</v>
      </c>
      <c r="J144" s="150">
        <f>VLOOKUP(C:C,'Flex-Extension'!C:R,16,FALSE)</f>
        <v>6</v>
      </c>
      <c r="K144" s="150">
        <f>VLOOKUP(C:C,'Flex-Extension'!C:S,17,FALSE)</f>
        <v>7.25</v>
      </c>
      <c r="L144" s="150" t="e">
        <f>VLOOKUP(C:C,'Stand Leg Ext'!C:G,5,FALSE)</f>
        <v>#DIV/0!</v>
      </c>
      <c r="M144" s="150" t="e">
        <f>VLOOKUP(C:C,'Basic Acro'!C:G,5,FALSE)</f>
        <v>#DIV/0!</v>
      </c>
      <c r="N144" s="151" t="e">
        <f t="shared" si="14"/>
        <v>#N/A</v>
      </c>
      <c r="O144" s="149">
        <f>VLOOKUP(C:C,'Propulsion combination'!C:AS,43,FALSE)</f>
        <v>0</v>
      </c>
      <c r="P144" s="150">
        <f>VLOOKUP(C:C,'Bodyboost Baracuda'!C:AT,44,FALSE)</f>
        <v>0</v>
      </c>
      <c r="Q144" s="150">
        <f>VLOOKUP(C:C,Height!C:AH,32,FALSE)</f>
        <v>0</v>
      </c>
      <c r="R144" s="152">
        <f>VLOOKUP(C:C,'Routine Set'!C:BD,54,FALSE)</f>
        <v>0</v>
      </c>
      <c r="S144" s="150">
        <f>VLOOKUP(C:C,'Flexibility in water'!C:U,19,FALSE)</f>
        <v>0</v>
      </c>
      <c r="T144" s="151">
        <f t="shared" si="15"/>
        <v>0</v>
      </c>
      <c r="U144" s="91">
        <f>VLOOKUP(C:C,Figures!C:H,6,FALSE)</f>
        <v>0</v>
      </c>
      <c r="V144" s="541" t="e">
        <f t="shared" si="16"/>
        <v>#N/A</v>
      </c>
      <c r="W144" s="149">
        <f>IFERROR(VLOOKUP(E:E,'Grids Kids'!Z:AA,2,FALSE),1)</f>
        <v>1</v>
      </c>
      <c r="X144" s="151" t="e">
        <f>V144*IFERROR(VLOOKUP(E:E,'Grids Kids'!Z:AA,2,FALSE),1)</f>
        <v>#N/A</v>
      </c>
      <c r="Y144" s="538" t="e">
        <f t="shared" si="17"/>
        <v>#N/A</v>
      </c>
      <c r="Z144" s="147"/>
    </row>
    <row r="145" spans="1:26" hidden="1" x14ac:dyDescent="0.35">
      <c r="A145" s="148"/>
      <c r="B145" s="50">
        <v>141</v>
      </c>
      <c r="C145" s="95">
        <f>VLOOKUP(B:B,'Start List Kids'!C:F,2,FALSE)</f>
        <v>0</v>
      </c>
      <c r="D145" s="465">
        <f>VLOOKUP(B:B,'Start List Kids'!C:F,3,FALSE)</f>
        <v>0</v>
      </c>
      <c r="E145" s="114">
        <f>VLOOKUP(B:B,'Start List Kids'!C:F,4,FALSE)</f>
        <v>0</v>
      </c>
      <c r="F145" s="149" t="e">
        <f>VLOOKUP(C:C,'Upper-Lower Body'!C:N,12,FALSE)</f>
        <v>#N/A</v>
      </c>
      <c r="G145" s="150" t="e">
        <f>VLOOKUP(C:C,'Upper-Lower Body'!C:O,13,FALSE)</f>
        <v>#N/A</v>
      </c>
      <c r="H145" s="150" t="e">
        <f>VLOOKUP(C:C,'Core Strength'!C:H,6,FALSE)</f>
        <v>#DIV/0!</v>
      </c>
      <c r="I145" s="150">
        <f>VLOOKUP(C:C,'Flex-Extension'!C:Q,15,FALSE)</f>
        <v>4</v>
      </c>
      <c r="J145" s="150">
        <f>VLOOKUP(C:C,'Flex-Extension'!C:R,16,FALSE)</f>
        <v>6</v>
      </c>
      <c r="K145" s="150">
        <f>VLOOKUP(C:C,'Flex-Extension'!C:S,17,FALSE)</f>
        <v>7.25</v>
      </c>
      <c r="L145" s="150" t="e">
        <f>VLOOKUP(C:C,'Stand Leg Ext'!C:G,5,FALSE)</f>
        <v>#DIV/0!</v>
      </c>
      <c r="M145" s="150" t="e">
        <f>VLOOKUP(C:C,'Basic Acro'!C:G,5,FALSE)</f>
        <v>#DIV/0!</v>
      </c>
      <c r="N145" s="151" t="e">
        <f t="shared" si="14"/>
        <v>#N/A</v>
      </c>
      <c r="O145" s="149">
        <f>VLOOKUP(C:C,'Propulsion combination'!C:AS,43,FALSE)</f>
        <v>0</v>
      </c>
      <c r="P145" s="150">
        <f>VLOOKUP(C:C,'Bodyboost Baracuda'!C:AT,44,FALSE)</f>
        <v>0</v>
      </c>
      <c r="Q145" s="150">
        <f>VLOOKUP(C:C,Height!C:AH,32,FALSE)</f>
        <v>0</v>
      </c>
      <c r="R145" s="152">
        <f>VLOOKUP(C:C,'Routine Set'!C:BD,54,FALSE)</f>
        <v>0</v>
      </c>
      <c r="S145" s="150">
        <f>VLOOKUP(C:C,'Flexibility in water'!C:U,19,FALSE)</f>
        <v>0</v>
      </c>
      <c r="T145" s="151">
        <f t="shared" si="15"/>
        <v>0</v>
      </c>
      <c r="U145" s="91">
        <f>VLOOKUP(C:C,Figures!C:H,6,FALSE)</f>
        <v>0</v>
      </c>
      <c r="V145" s="541" t="e">
        <f t="shared" si="16"/>
        <v>#N/A</v>
      </c>
      <c r="W145" s="149">
        <f>IFERROR(VLOOKUP(E:E,'Grids Kids'!Z:AA,2,FALSE),1)</f>
        <v>1</v>
      </c>
      <c r="X145" s="151" t="e">
        <f>V145*IFERROR(VLOOKUP(E:E,'Grids Kids'!Z:AA,2,FALSE),1)</f>
        <v>#N/A</v>
      </c>
      <c r="Y145" s="538" t="e">
        <f t="shared" si="17"/>
        <v>#N/A</v>
      </c>
      <c r="Z145" s="147"/>
    </row>
    <row r="146" spans="1:26" hidden="1" x14ac:dyDescent="0.35">
      <c r="A146" s="148"/>
      <c r="B146" s="50">
        <v>142</v>
      </c>
      <c r="C146" s="95">
        <f>VLOOKUP(B:B,'Start List Kids'!C:F,2,FALSE)</f>
        <v>0</v>
      </c>
      <c r="D146" s="465">
        <f>VLOOKUP(B:B,'Start List Kids'!C:F,3,FALSE)</f>
        <v>0</v>
      </c>
      <c r="E146" s="114">
        <f>VLOOKUP(B:B,'Start List Kids'!C:F,4,FALSE)</f>
        <v>0</v>
      </c>
      <c r="F146" s="149" t="e">
        <f>VLOOKUP(C:C,'Upper-Lower Body'!C:N,12,FALSE)</f>
        <v>#N/A</v>
      </c>
      <c r="G146" s="150" t="e">
        <f>VLOOKUP(C:C,'Upper-Lower Body'!C:O,13,FALSE)</f>
        <v>#N/A</v>
      </c>
      <c r="H146" s="150" t="e">
        <f>VLOOKUP(C:C,'Core Strength'!C:H,6,FALSE)</f>
        <v>#DIV/0!</v>
      </c>
      <c r="I146" s="150">
        <f>VLOOKUP(C:C,'Flex-Extension'!C:Q,15,FALSE)</f>
        <v>4</v>
      </c>
      <c r="J146" s="150">
        <f>VLOOKUP(C:C,'Flex-Extension'!C:R,16,FALSE)</f>
        <v>6</v>
      </c>
      <c r="K146" s="150">
        <f>VLOOKUP(C:C,'Flex-Extension'!C:S,17,FALSE)</f>
        <v>7.25</v>
      </c>
      <c r="L146" s="150" t="e">
        <f>VLOOKUP(C:C,'Stand Leg Ext'!C:G,5,FALSE)</f>
        <v>#DIV/0!</v>
      </c>
      <c r="M146" s="150" t="e">
        <f>VLOOKUP(C:C,'Basic Acro'!C:G,5,FALSE)</f>
        <v>#DIV/0!</v>
      </c>
      <c r="N146" s="151" t="e">
        <f t="shared" si="14"/>
        <v>#N/A</v>
      </c>
      <c r="O146" s="149">
        <f>VLOOKUP(C:C,'Propulsion combination'!C:AS,43,FALSE)</f>
        <v>0</v>
      </c>
      <c r="P146" s="150">
        <f>VLOOKUP(C:C,'Bodyboost Baracuda'!C:AT,44,FALSE)</f>
        <v>0</v>
      </c>
      <c r="Q146" s="150">
        <f>VLOOKUP(C:C,Height!C:AH,32,FALSE)</f>
        <v>0</v>
      </c>
      <c r="R146" s="152">
        <f>VLOOKUP(C:C,'Routine Set'!C:BD,54,FALSE)</f>
        <v>0</v>
      </c>
      <c r="S146" s="150">
        <f>VLOOKUP(C:C,'Flexibility in water'!C:U,19,FALSE)</f>
        <v>0</v>
      </c>
      <c r="T146" s="151">
        <f t="shared" si="15"/>
        <v>0</v>
      </c>
      <c r="U146" s="91">
        <f>VLOOKUP(C:C,Figures!C:H,6,FALSE)</f>
        <v>0</v>
      </c>
      <c r="V146" s="541" t="e">
        <f t="shared" si="16"/>
        <v>#N/A</v>
      </c>
      <c r="W146" s="149">
        <f>IFERROR(VLOOKUP(E:E,'Grids Kids'!Z:AA,2,FALSE),1)</f>
        <v>1</v>
      </c>
      <c r="X146" s="151" t="e">
        <f>V146*IFERROR(VLOOKUP(E:E,'Grids Kids'!Z:AA,2,FALSE),1)</f>
        <v>#N/A</v>
      </c>
      <c r="Y146" s="538" t="e">
        <f t="shared" si="17"/>
        <v>#N/A</v>
      </c>
      <c r="Z146" s="147"/>
    </row>
    <row r="147" spans="1:26" hidden="1" x14ac:dyDescent="0.35">
      <c r="A147" s="148"/>
      <c r="B147" s="50">
        <v>143</v>
      </c>
      <c r="C147" s="95">
        <f>VLOOKUP(B:B,'Start List Kids'!C:F,2,FALSE)</f>
        <v>0</v>
      </c>
      <c r="D147" s="465">
        <f>VLOOKUP(B:B,'Start List Kids'!C:F,3,FALSE)</f>
        <v>0</v>
      </c>
      <c r="E147" s="114">
        <f>VLOOKUP(B:B,'Start List Kids'!C:F,4,FALSE)</f>
        <v>0</v>
      </c>
      <c r="F147" s="149" t="e">
        <f>VLOOKUP(C:C,'Upper-Lower Body'!C:N,12,FALSE)</f>
        <v>#N/A</v>
      </c>
      <c r="G147" s="150" t="e">
        <f>VLOOKUP(C:C,'Upper-Lower Body'!C:O,13,FALSE)</f>
        <v>#N/A</v>
      </c>
      <c r="H147" s="150" t="e">
        <f>VLOOKUP(C:C,'Core Strength'!C:H,6,FALSE)</f>
        <v>#DIV/0!</v>
      </c>
      <c r="I147" s="150">
        <f>VLOOKUP(C:C,'Flex-Extension'!C:Q,15,FALSE)</f>
        <v>4</v>
      </c>
      <c r="J147" s="150">
        <f>VLOOKUP(C:C,'Flex-Extension'!C:R,16,FALSE)</f>
        <v>6</v>
      </c>
      <c r="K147" s="150">
        <f>VLOOKUP(C:C,'Flex-Extension'!C:S,17,FALSE)</f>
        <v>7.25</v>
      </c>
      <c r="L147" s="150" t="e">
        <f>VLOOKUP(C:C,'Stand Leg Ext'!C:G,5,FALSE)</f>
        <v>#DIV/0!</v>
      </c>
      <c r="M147" s="150" t="e">
        <f>VLOOKUP(C:C,'Basic Acro'!C:G,5,FALSE)</f>
        <v>#DIV/0!</v>
      </c>
      <c r="N147" s="151" t="e">
        <f t="shared" si="14"/>
        <v>#N/A</v>
      </c>
      <c r="O147" s="149">
        <f>VLOOKUP(C:C,'Propulsion combination'!C:AS,43,FALSE)</f>
        <v>0</v>
      </c>
      <c r="P147" s="150">
        <f>VLOOKUP(C:C,'Bodyboost Baracuda'!C:AT,44,FALSE)</f>
        <v>0</v>
      </c>
      <c r="Q147" s="150">
        <f>VLOOKUP(C:C,Height!C:AH,32,FALSE)</f>
        <v>0</v>
      </c>
      <c r="R147" s="152">
        <f>VLOOKUP(C:C,'Routine Set'!C:BD,54,FALSE)</f>
        <v>0</v>
      </c>
      <c r="S147" s="150">
        <f>VLOOKUP(C:C,'Flexibility in water'!C:U,19,FALSE)</f>
        <v>0</v>
      </c>
      <c r="T147" s="151">
        <f t="shared" si="15"/>
        <v>0</v>
      </c>
      <c r="U147" s="91">
        <f>VLOOKUP(C:C,Figures!C:H,6,FALSE)</f>
        <v>0</v>
      </c>
      <c r="V147" s="541" t="e">
        <f t="shared" si="16"/>
        <v>#N/A</v>
      </c>
      <c r="W147" s="149">
        <f>IFERROR(VLOOKUP(E:E,'Grids Kids'!Z:AA,2,FALSE),1)</f>
        <v>1</v>
      </c>
      <c r="X147" s="151" t="e">
        <f>V147*IFERROR(VLOOKUP(E:E,'Grids Kids'!Z:AA,2,FALSE),1)</f>
        <v>#N/A</v>
      </c>
      <c r="Y147" s="538" t="e">
        <f t="shared" si="17"/>
        <v>#N/A</v>
      </c>
      <c r="Z147" s="147"/>
    </row>
    <row r="148" spans="1:26" hidden="1" x14ac:dyDescent="0.35">
      <c r="A148" s="148"/>
      <c r="B148" s="50">
        <v>144</v>
      </c>
      <c r="C148" s="95">
        <f>VLOOKUP(B:B,'Start List Kids'!C:F,2,FALSE)</f>
        <v>0</v>
      </c>
      <c r="D148" s="465">
        <f>VLOOKUP(B:B,'Start List Kids'!C:F,3,FALSE)</f>
        <v>0</v>
      </c>
      <c r="E148" s="114">
        <f>VLOOKUP(B:B,'Start List Kids'!C:F,4,FALSE)</f>
        <v>0</v>
      </c>
      <c r="F148" s="149" t="e">
        <f>VLOOKUP(C:C,'Upper-Lower Body'!C:N,12,FALSE)</f>
        <v>#N/A</v>
      </c>
      <c r="G148" s="150" t="e">
        <f>VLOOKUP(C:C,'Upper-Lower Body'!C:O,13,FALSE)</f>
        <v>#N/A</v>
      </c>
      <c r="H148" s="150" t="e">
        <f>VLOOKUP(C:C,'Core Strength'!C:H,6,FALSE)</f>
        <v>#DIV/0!</v>
      </c>
      <c r="I148" s="150">
        <f>VLOOKUP(C:C,'Flex-Extension'!C:Q,15,FALSE)</f>
        <v>4</v>
      </c>
      <c r="J148" s="150">
        <f>VLOOKUP(C:C,'Flex-Extension'!C:R,16,FALSE)</f>
        <v>6</v>
      </c>
      <c r="K148" s="150">
        <f>VLOOKUP(C:C,'Flex-Extension'!C:S,17,FALSE)</f>
        <v>7.25</v>
      </c>
      <c r="L148" s="150" t="e">
        <f>VLOOKUP(C:C,'Stand Leg Ext'!C:G,5,FALSE)</f>
        <v>#DIV/0!</v>
      </c>
      <c r="M148" s="150" t="e">
        <f>VLOOKUP(C:C,'Basic Acro'!C:G,5,FALSE)</f>
        <v>#DIV/0!</v>
      </c>
      <c r="N148" s="151" t="e">
        <f t="shared" si="14"/>
        <v>#N/A</v>
      </c>
      <c r="O148" s="149">
        <f>VLOOKUP(C:C,'Propulsion combination'!C:AS,43,FALSE)</f>
        <v>0</v>
      </c>
      <c r="P148" s="150">
        <f>VLOOKUP(C:C,'Bodyboost Baracuda'!C:AT,44,FALSE)</f>
        <v>0</v>
      </c>
      <c r="Q148" s="150">
        <f>VLOOKUP(C:C,Height!C:AH,32,FALSE)</f>
        <v>0</v>
      </c>
      <c r="R148" s="152">
        <f>VLOOKUP(C:C,'Routine Set'!C:BD,54,FALSE)</f>
        <v>0</v>
      </c>
      <c r="S148" s="150">
        <f>VLOOKUP(C:C,'Flexibility in water'!C:U,19,FALSE)</f>
        <v>0</v>
      </c>
      <c r="T148" s="151">
        <f t="shared" si="15"/>
        <v>0</v>
      </c>
      <c r="U148" s="91">
        <f>VLOOKUP(C:C,Figures!C:H,6,FALSE)</f>
        <v>0</v>
      </c>
      <c r="V148" s="541" t="e">
        <f t="shared" si="16"/>
        <v>#N/A</v>
      </c>
      <c r="W148" s="149">
        <f>IFERROR(VLOOKUP(E:E,'Grids Kids'!Z:AA,2,FALSE),1)</f>
        <v>1</v>
      </c>
      <c r="X148" s="151" t="e">
        <f>V148*IFERROR(VLOOKUP(E:E,'Grids Kids'!Z:AA,2,FALSE),1)</f>
        <v>#N/A</v>
      </c>
      <c r="Y148" s="538" t="e">
        <f t="shared" si="17"/>
        <v>#N/A</v>
      </c>
      <c r="Z148" s="147"/>
    </row>
    <row r="149" spans="1:26" hidden="1" x14ac:dyDescent="0.35">
      <c r="A149" s="148"/>
      <c r="B149" s="50">
        <v>145</v>
      </c>
      <c r="C149" s="95">
        <f>VLOOKUP(B:B,'Start List Kids'!C:F,2,FALSE)</f>
        <v>0</v>
      </c>
      <c r="D149" s="465">
        <f>VLOOKUP(B:B,'Start List Kids'!C:F,3,FALSE)</f>
        <v>0</v>
      </c>
      <c r="E149" s="114">
        <f>VLOOKUP(B:B,'Start List Kids'!C:F,4,FALSE)</f>
        <v>0</v>
      </c>
      <c r="F149" s="149" t="e">
        <f>VLOOKUP(C:C,'Upper-Lower Body'!C:N,12,FALSE)</f>
        <v>#N/A</v>
      </c>
      <c r="G149" s="150" t="e">
        <f>VLOOKUP(C:C,'Upper-Lower Body'!C:O,13,FALSE)</f>
        <v>#N/A</v>
      </c>
      <c r="H149" s="150" t="e">
        <f>VLOOKUP(C:C,'Core Strength'!C:H,6,FALSE)</f>
        <v>#DIV/0!</v>
      </c>
      <c r="I149" s="150">
        <f>VLOOKUP(C:C,'Flex-Extension'!C:Q,15,FALSE)</f>
        <v>4</v>
      </c>
      <c r="J149" s="150">
        <f>VLOOKUP(C:C,'Flex-Extension'!C:R,16,FALSE)</f>
        <v>6</v>
      </c>
      <c r="K149" s="150">
        <f>VLOOKUP(C:C,'Flex-Extension'!C:S,17,FALSE)</f>
        <v>7.25</v>
      </c>
      <c r="L149" s="150" t="e">
        <f>VLOOKUP(C:C,'Stand Leg Ext'!C:G,5,FALSE)</f>
        <v>#DIV/0!</v>
      </c>
      <c r="M149" s="150" t="e">
        <f>VLOOKUP(C:C,'Basic Acro'!C:G,5,FALSE)</f>
        <v>#DIV/0!</v>
      </c>
      <c r="N149" s="151" t="e">
        <f t="shared" si="14"/>
        <v>#N/A</v>
      </c>
      <c r="O149" s="149">
        <f>VLOOKUP(C:C,'Propulsion combination'!C:AS,43,FALSE)</f>
        <v>0</v>
      </c>
      <c r="P149" s="150">
        <f>VLOOKUP(C:C,'Bodyboost Baracuda'!C:AT,44,FALSE)</f>
        <v>0</v>
      </c>
      <c r="Q149" s="150">
        <f>VLOOKUP(C:C,Height!C:AH,32,FALSE)</f>
        <v>0</v>
      </c>
      <c r="R149" s="152">
        <f>VLOOKUP(C:C,'Routine Set'!C:BD,54,FALSE)</f>
        <v>0</v>
      </c>
      <c r="S149" s="150">
        <f>VLOOKUP(C:C,'Flexibility in water'!C:U,19,FALSE)</f>
        <v>0</v>
      </c>
      <c r="T149" s="151">
        <f t="shared" si="15"/>
        <v>0</v>
      </c>
      <c r="U149" s="91">
        <f>VLOOKUP(C:C,Figures!C:H,6,FALSE)</f>
        <v>0</v>
      </c>
      <c r="V149" s="541" t="e">
        <f t="shared" si="16"/>
        <v>#N/A</v>
      </c>
      <c r="W149" s="149">
        <f>IFERROR(VLOOKUP(E:E,'Grids Kids'!Z:AA,2,FALSE),1)</f>
        <v>1</v>
      </c>
      <c r="X149" s="151" t="e">
        <f>V149*IFERROR(VLOOKUP(E:E,'Grids Kids'!Z:AA,2,FALSE),1)</f>
        <v>#N/A</v>
      </c>
      <c r="Y149" s="538" t="e">
        <f t="shared" si="17"/>
        <v>#N/A</v>
      </c>
      <c r="Z149" s="147"/>
    </row>
    <row r="150" spans="1:26" hidden="1" x14ac:dyDescent="0.35">
      <c r="A150" s="148"/>
      <c r="B150" s="50">
        <v>146</v>
      </c>
      <c r="C150" s="95">
        <f>VLOOKUP(B:B,'Start List Kids'!C:F,2,FALSE)</f>
        <v>0</v>
      </c>
      <c r="D150" s="465">
        <f>VLOOKUP(B:B,'Start List Kids'!C:F,3,FALSE)</f>
        <v>0</v>
      </c>
      <c r="E150" s="114">
        <f>VLOOKUP(B:B,'Start List Kids'!C:F,4,FALSE)</f>
        <v>0</v>
      </c>
      <c r="F150" s="149" t="e">
        <f>VLOOKUP(C:C,'Upper-Lower Body'!C:N,12,FALSE)</f>
        <v>#N/A</v>
      </c>
      <c r="G150" s="150" t="e">
        <f>VLOOKUP(C:C,'Upper-Lower Body'!C:O,13,FALSE)</f>
        <v>#N/A</v>
      </c>
      <c r="H150" s="150" t="e">
        <f>VLOOKUP(C:C,'Core Strength'!C:H,6,FALSE)</f>
        <v>#DIV/0!</v>
      </c>
      <c r="I150" s="150">
        <f>VLOOKUP(C:C,'Flex-Extension'!C:Q,15,FALSE)</f>
        <v>4</v>
      </c>
      <c r="J150" s="150">
        <f>VLOOKUP(C:C,'Flex-Extension'!C:R,16,FALSE)</f>
        <v>6</v>
      </c>
      <c r="K150" s="150">
        <f>VLOOKUP(C:C,'Flex-Extension'!C:S,17,FALSE)</f>
        <v>7.25</v>
      </c>
      <c r="L150" s="150" t="e">
        <f>VLOOKUP(C:C,'Stand Leg Ext'!C:G,5,FALSE)</f>
        <v>#DIV/0!</v>
      </c>
      <c r="M150" s="150" t="e">
        <f>VLOOKUP(C:C,'Basic Acro'!C:G,5,FALSE)</f>
        <v>#DIV/0!</v>
      </c>
      <c r="N150" s="151" t="e">
        <f t="shared" si="14"/>
        <v>#N/A</v>
      </c>
      <c r="O150" s="149">
        <f>VLOOKUP(C:C,'Propulsion combination'!C:AS,43,FALSE)</f>
        <v>0</v>
      </c>
      <c r="P150" s="150">
        <f>VLOOKUP(C:C,'Bodyboost Baracuda'!C:AT,44,FALSE)</f>
        <v>0</v>
      </c>
      <c r="Q150" s="150">
        <f>VLOOKUP(C:C,Height!C:AH,32,FALSE)</f>
        <v>0</v>
      </c>
      <c r="R150" s="152">
        <f>VLOOKUP(C:C,'Routine Set'!C:BD,54,FALSE)</f>
        <v>0</v>
      </c>
      <c r="S150" s="150">
        <f>VLOOKUP(C:C,'Flexibility in water'!C:U,19,FALSE)</f>
        <v>0</v>
      </c>
      <c r="T150" s="151">
        <f t="shared" si="15"/>
        <v>0</v>
      </c>
      <c r="U150" s="91">
        <f>VLOOKUP(C:C,Figures!C:H,6,FALSE)</f>
        <v>0</v>
      </c>
      <c r="V150" s="541" t="e">
        <f t="shared" si="16"/>
        <v>#N/A</v>
      </c>
      <c r="W150" s="149">
        <f>IFERROR(VLOOKUP(E:E,'Grids Kids'!Z:AA,2,FALSE),1)</f>
        <v>1</v>
      </c>
      <c r="X150" s="151" t="e">
        <f>V150*IFERROR(VLOOKUP(E:E,'Grids Kids'!Z:AA,2,FALSE),1)</f>
        <v>#N/A</v>
      </c>
      <c r="Y150" s="538" t="e">
        <f t="shared" si="17"/>
        <v>#N/A</v>
      </c>
      <c r="Z150" s="147"/>
    </row>
    <row r="151" spans="1:26" hidden="1" x14ac:dyDescent="0.35">
      <c r="A151" s="148"/>
      <c r="B151" s="50">
        <v>147</v>
      </c>
      <c r="C151" s="95">
        <f>VLOOKUP(B:B,'Start List Kids'!C:F,2,FALSE)</f>
        <v>0</v>
      </c>
      <c r="D151" s="465">
        <f>VLOOKUP(B:B,'Start List Kids'!C:F,3,FALSE)</f>
        <v>0</v>
      </c>
      <c r="E151" s="114">
        <f>VLOOKUP(B:B,'Start List Kids'!C:F,4,FALSE)</f>
        <v>0</v>
      </c>
      <c r="F151" s="149" t="e">
        <f>VLOOKUP(C:C,'Upper-Lower Body'!C:N,12,FALSE)</f>
        <v>#N/A</v>
      </c>
      <c r="G151" s="150" t="e">
        <f>VLOOKUP(C:C,'Upper-Lower Body'!C:O,13,FALSE)</f>
        <v>#N/A</v>
      </c>
      <c r="H151" s="150" t="e">
        <f>VLOOKUP(C:C,'Core Strength'!C:H,6,FALSE)</f>
        <v>#DIV/0!</v>
      </c>
      <c r="I151" s="150">
        <f>VLOOKUP(C:C,'Flex-Extension'!C:Q,15,FALSE)</f>
        <v>4</v>
      </c>
      <c r="J151" s="150">
        <f>VLOOKUP(C:C,'Flex-Extension'!C:R,16,FALSE)</f>
        <v>6</v>
      </c>
      <c r="K151" s="150">
        <f>VLOOKUP(C:C,'Flex-Extension'!C:S,17,FALSE)</f>
        <v>7.25</v>
      </c>
      <c r="L151" s="150" t="e">
        <f>VLOOKUP(C:C,'Stand Leg Ext'!C:G,5,FALSE)</f>
        <v>#DIV/0!</v>
      </c>
      <c r="M151" s="150" t="e">
        <f>VLOOKUP(C:C,'Basic Acro'!C:G,5,FALSE)</f>
        <v>#DIV/0!</v>
      </c>
      <c r="N151" s="151" t="e">
        <f t="shared" si="14"/>
        <v>#N/A</v>
      </c>
      <c r="O151" s="149">
        <f>VLOOKUP(C:C,'Propulsion combination'!C:AS,43,FALSE)</f>
        <v>0</v>
      </c>
      <c r="P151" s="150">
        <f>VLOOKUP(C:C,'Bodyboost Baracuda'!C:AT,44,FALSE)</f>
        <v>0</v>
      </c>
      <c r="Q151" s="150">
        <f>VLOOKUP(C:C,Height!C:AH,32,FALSE)</f>
        <v>0</v>
      </c>
      <c r="R151" s="152">
        <f>VLOOKUP(C:C,'Routine Set'!C:BD,54,FALSE)</f>
        <v>0</v>
      </c>
      <c r="S151" s="150">
        <f>VLOOKUP(C:C,'Flexibility in water'!C:U,19,FALSE)</f>
        <v>0</v>
      </c>
      <c r="T151" s="151">
        <f t="shared" si="15"/>
        <v>0</v>
      </c>
      <c r="U151" s="91">
        <f>VLOOKUP(C:C,Figures!C:H,6,FALSE)</f>
        <v>0</v>
      </c>
      <c r="V151" s="541" t="e">
        <f t="shared" si="16"/>
        <v>#N/A</v>
      </c>
      <c r="W151" s="149">
        <f>IFERROR(VLOOKUP(E:E,'Grids Kids'!Z:AA,2,FALSE),1)</f>
        <v>1</v>
      </c>
      <c r="X151" s="151" t="e">
        <f>V151*IFERROR(VLOOKUP(E:E,'Grids Kids'!Z:AA,2,FALSE),1)</f>
        <v>#N/A</v>
      </c>
      <c r="Y151" s="538" t="e">
        <f t="shared" si="17"/>
        <v>#N/A</v>
      </c>
      <c r="Z151" s="147"/>
    </row>
    <row r="152" spans="1:26" hidden="1" x14ac:dyDescent="0.35">
      <c r="A152" s="148"/>
      <c r="B152" s="50">
        <v>148</v>
      </c>
      <c r="C152" s="95">
        <f>VLOOKUP(B:B,'Start List Kids'!C:F,2,FALSE)</f>
        <v>0</v>
      </c>
      <c r="D152" s="465">
        <f>VLOOKUP(B:B,'Start List Kids'!C:F,3,FALSE)</f>
        <v>0</v>
      </c>
      <c r="E152" s="114">
        <f>VLOOKUP(B:B,'Start List Kids'!C:F,4,FALSE)</f>
        <v>0</v>
      </c>
      <c r="F152" s="149" t="e">
        <f>VLOOKUP(C:C,'Upper-Lower Body'!C:N,12,FALSE)</f>
        <v>#N/A</v>
      </c>
      <c r="G152" s="150" t="e">
        <f>VLOOKUP(C:C,'Upper-Lower Body'!C:O,13,FALSE)</f>
        <v>#N/A</v>
      </c>
      <c r="H152" s="150" t="e">
        <f>VLOOKUP(C:C,'Core Strength'!C:H,6,FALSE)</f>
        <v>#DIV/0!</v>
      </c>
      <c r="I152" s="150">
        <f>VLOOKUP(C:C,'Flex-Extension'!C:Q,15,FALSE)</f>
        <v>4</v>
      </c>
      <c r="J152" s="150">
        <f>VLOOKUP(C:C,'Flex-Extension'!C:R,16,FALSE)</f>
        <v>6</v>
      </c>
      <c r="K152" s="150">
        <f>VLOOKUP(C:C,'Flex-Extension'!C:S,17,FALSE)</f>
        <v>7.25</v>
      </c>
      <c r="L152" s="150" t="e">
        <f>VLOOKUP(C:C,'Stand Leg Ext'!C:G,5,FALSE)</f>
        <v>#DIV/0!</v>
      </c>
      <c r="M152" s="150" t="e">
        <f>VLOOKUP(C:C,'Basic Acro'!C:G,5,FALSE)</f>
        <v>#DIV/0!</v>
      </c>
      <c r="N152" s="151" t="e">
        <f t="shared" si="14"/>
        <v>#N/A</v>
      </c>
      <c r="O152" s="149">
        <f>VLOOKUP(C:C,'Propulsion combination'!C:AS,43,FALSE)</f>
        <v>0</v>
      </c>
      <c r="P152" s="150">
        <f>VLOOKUP(C:C,'Bodyboost Baracuda'!C:AT,44,FALSE)</f>
        <v>0</v>
      </c>
      <c r="Q152" s="150">
        <f>VLOOKUP(C:C,Height!C:AH,32,FALSE)</f>
        <v>0</v>
      </c>
      <c r="R152" s="152">
        <f>VLOOKUP(C:C,'Routine Set'!C:BD,54,FALSE)</f>
        <v>0</v>
      </c>
      <c r="S152" s="150">
        <f>VLOOKUP(C:C,'Flexibility in water'!C:U,19,FALSE)</f>
        <v>0</v>
      </c>
      <c r="T152" s="151">
        <f t="shared" si="15"/>
        <v>0</v>
      </c>
      <c r="U152" s="91">
        <f>VLOOKUP(C:C,Figures!C:H,6,FALSE)</f>
        <v>0</v>
      </c>
      <c r="V152" s="541" t="e">
        <f t="shared" si="16"/>
        <v>#N/A</v>
      </c>
      <c r="W152" s="149">
        <f>IFERROR(VLOOKUP(E:E,'Grids Kids'!Z:AA,2,FALSE),1)</f>
        <v>1</v>
      </c>
      <c r="X152" s="151" t="e">
        <f>V152*IFERROR(VLOOKUP(E:E,'Grids Kids'!Z:AA,2,FALSE),1)</f>
        <v>#N/A</v>
      </c>
      <c r="Y152" s="538" t="e">
        <f t="shared" si="17"/>
        <v>#N/A</v>
      </c>
      <c r="Z152" s="147"/>
    </row>
    <row r="153" spans="1:26" hidden="1" x14ac:dyDescent="0.35">
      <c r="A153" s="148"/>
      <c r="B153" s="50">
        <v>149</v>
      </c>
      <c r="C153" s="95">
        <f>VLOOKUP(B:B,'Start List Kids'!C:F,2,FALSE)</f>
        <v>0</v>
      </c>
      <c r="D153" s="465">
        <f>VLOOKUP(B:B,'Start List Kids'!C:F,3,FALSE)</f>
        <v>0</v>
      </c>
      <c r="E153" s="114">
        <f>VLOOKUP(B:B,'Start List Kids'!C:F,4,FALSE)</f>
        <v>0</v>
      </c>
      <c r="F153" s="149" t="e">
        <f>VLOOKUP(C:C,'Upper-Lower Body'!C:N,12,FALSE)</f>
        <v>#N/A</v>
      </c>
      <c r="G153" s="150" t="e">
        <f>VLOOKUP(C:C,'Upper-Lower Body'!C:O,13,FALSE)</f>
        <v>#N/A</v>
      </c>
      <c r="H153" s="150" t="e">
        <f>VLOOKUP(C:C,'Core Strength'!C:H,6,FALSE)</f>
        <v>#DIV/0!</v>
      </c>
      <c r="I153" s="150">
        <f>VLOOKUP(C:C,'Flex-Extension'!C:Q,15,FALSE)</f>
        <v>4</v>
      </c>
      <c r="J153" s="150">
        <f>VLOOKUP(C:C,'Flex-Extension'!C:R,16,FALSE)</f>
        <v>6</v>
      </c>
      <c r="K153" s="150">
        <f>VLOOKUP(C:C,'Flex-Extension'!C:S,17,FALSE)</f>
        <v>7.25</v>
      </c>
      <c r="L153" s="150" t="e">
        <f>VLOOKUP(C:C,'Stand Leg Ext'!C:G,5,FALSE)</f>
        <v>#DIV/0!</v>
      </c>
      <c r="M153" s="150" t="e">
        <f>VLOOKUP(C:C,'Basic Acro'!C:G,5,FALSE)</f>
        <v>#DIV/0!</v>
      </c>
      <c r="N153" s="151" t="e">
        <f t="shared" si="14"/>
        <v>#N/A</v>
      </c>
      <c r="O153" s="149">
        <f>VLOOKUP(C:C,'Propulsion combination'!C:AS,43,FALSE)</f>
        <v>0</v>
      </c>
      <c r="P153" s="150">
        <f>VLOOKUP(C:C,'Bodyboost Baracuda'!C:AT,44,FALSE)</f>
        <v>0</v>
      </c>
      <c r="Q153" s="150">
        <f>VLOOKUP(C:C,Height!C:AH,32,FALSE)</f>
        <v>0</v>
      </c>
      <c r="R153" s="152">
        <f>VLOOKUP(C:C,'Routine Set'!C:BD,54,FALSE)</f>
        <v>0</v>
      </c>
      <c r="S153" s="150">
        <f>VLOOKUP(C:C,'Flexibility in water'!C:U,19,FALSE)</f>
        <v>0</v>
      </c>
      <c r="T153" s="151">
        <f t="shared" si="15"/>
        <v>0</v>
      </c>
      <c r="U153" s="91">
        <f>VLOOKUP(C:C,Figures!C:H,6,FALSE)</f>
        <v>0</v>
      </c>
      <c r="V153" s="541" t="e">
        <f t="shared" si="16"/>
        <v>#N/A</v>
      </c>
      <c r="W153" s="149">
        <f>IFERROR(VLOOKUP(E:E,'Grids Kids'!Z:AA,2,FALSE),1)</f>
        <v>1</v>
      </c>
      <c r="X153" s="151" t="e">
        <f>V153*IFERROR(VLOOKUP(E:E,'Grids Kids'!Z:AA,2,FALSE),1)</f>
        <v>#N/A</v>
      </c>
      <c r="Y153" s="538" t="e">
        <f t="shared" si="17"/>
        <v>#N/A</v>
      </c>
      <c r="Z153" s="147"/>
    </row>
  </sheetData>
  <autoFilter ref="A4:Z4" xr:uid="{324B1AEA-D9E4-451F-8BAE-7E3869DCF47A}">
    <sortState xmlns:xlrd2="http://schemas.microsoft.com/office/spreadsheetml/2017/richdata2" ref="A6:Z154">
      <sortCondition ref="B4"/>
    </sortState>
  </autoFilter>
  <mergeCells count="29">
    <mergeCell ref="M3:M4"/>
    <mergeCell ref="N3:N4"/>
    <mergeCell ref="O3:O4"/>
    <mergeCell ref="G3:G4"/>
    <mergeCell ref="H3:H4"/>
    <mergeCell ref="I3:I4"/>
    <mergeCell ref="J3:J4"/>
    <mergeCell ref="K3:K4"/>
    <mergeCell ref="B3:B4"/>
    <mergeCell ref="A3:A4"/>
    <mergeCell ref="C3:C4"/>
    <mergeCell ref="E3:E4"/>
    <mergeCell ref="F3:F4"/>
    <mergeCell ref="W2:X2"/>
    <mergeCell ref="W3:W4"/>
    <mergeCell ref="Y3:Y4"/>
    <mergeCell ref="D3:D4"/>
    <mergeCell ref="Z3:Z4"/>
    <mergeCell ref="U3:U4"/>
    <mergeCell ref="V3:V4"/>
    <mergeCell ref="X3:X4"/>
    <mergeCell ref="P3:P4"/>
    <mergeCell ref="Q3:Q4"/>
    <mergeCell ref="R3:R4"/>
    <mergeCell ref="S3:S4"/>
    <mergeCell ref="T3:T4"/>
    <mergeCell ref="F2:N2"/>
    <mergeCell ref="O2:T2"/>
    <mergeCell ref="L3:L4"/>
  </mergeCells>
  <conditionalFormatting sqref="C5:E153">
    <cfRule type="expression" dxfId="22" priority="1">
      <formula>$H5="x"</formula>
    </cfRule>
  </conditionalFormatting>
  <pageMargins left="0.39370078740157483" right="0.11811023622047245" top="0.39370078740157483" bottom="0.19685039370078741" header="0.31496062992125984" footer="0.31496062992125984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BE1107-79F4-4783-853C-205AC3AEF47C}">
          <x14:formula1>
            <xm:f>'Grids Kids'!$AI$4:$AI$8</xm:f>
          </x14:formula1>
          <xm:sqref>Z3</xm:sqref>
        </x14:dataValidation>
        <x14:dataValidation type="list" allowBlank="1" showInputMessage="1" showErrorMessage="1" xr:uid="{29C65B7D-89CB-4051-A0BF-A6E1FB0B14F6}">
          <x14:formula1>
            <xm:f>'Grids Kids'!$AI$5:$AI$8</xm:f>
          </x14:formula1>
          <xm:sqref>Z5:Z153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FDD4-AD39-4AFC-9D02-FBDC28847D23}">
  <sheetPr codeName="Sheet4">
    <tabColor rgb="FF3399FF"/>
    <pageSetUpPr fitToPage="1"/>
  </sheetPr>
  <dimension ref="A1:P36"/>
  <sheetViews>
    <sheetView zoomScaleNormal="100" workbookViewId="0">
      <pane ySplit="5" topLeftCell="A6" activePane="bottomLeft" state="frozen"/>
      <selection pane="bottomLeft" activeCell="Q20" sqref="Q20"/>
    </sheetView>
  </sheetViews>
  <sheetFormatPr baseColWidth="10" defaultColWidth="11.54296875" defaultRowHeight="14" x14ac:dyDescent="0.35"/>
  <cols>
    <col min="1" max="1" width="6.54296875" style="26" customWidth="1"/>
    <col min="2" max="2" width="6.7265625" style="40" customWidth="1"/>
    <col min="3" max="3" width="25.1796875" style="40" customWidth="1"/>
    <col min="4" max="4" width="7.7265625" style="40" bestFit="1" customWidth="1"/>
    <col min="5" max="5" width="10.1796875" style="41" customWidth="1"/>
    <col min="6" max="6" width="5.7265625" style="41" customWidth="1"/>
    <col min="7" max="7" width="11.7265625" style="109" customWidth="1"/>
    <col min="8" max="8" width="5.7265625" style="41" customWidth="1"/>
    <col min="9" max="9" width="10.26953125" style="109" customWidth="1"/>
    <col min="10" max="10" width="5.7265625" style="41" customWidth="1"/>
    <col min="11" max="11" width="11.7265625" style="109" customWidth="1"/>
    <col min="12" max="12" width="5.7265625" style="41" customWidth="1"/>
    <col min="13" max="13" width="11.7265625" style="109" customWidth="1"/>
    <col min="14" max="14" width="14.453125" style="66" customWidth="1"/>
    <col min="15" max="15" width="14.7265625" style="113" customWidth="1"/>
    <col min="16" max="16384" width="11.54296875" style="40"/>
  </cols>
  <sheetData>
    <row r="1" spans="1:16" s="3" customFormat="1" ht="20" x14ac:dyDescent="0.35">
      <c r="B1" s="749" t="s">
        <v>272</v>
      </c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109"/>
      <c r="N1" s="533" t="s">
        <v>261</v>
      </c>
      <c r="O1" s="42"/>
    </row>
    <row r="2" spans="1:16" ht="14.5" thickBot="1" x14ac:dyDescent="0.4">
      <c r="C2" s="674"/>
      <c r="O2" s="110"/>
    </row>
    <row r="3" spans="1:16" s="156" customFormat="1" ht="18.5" thickBot="1" x14ac:dyDescent="0.4">
      <c r="A3" s="157"/>
      <c r="D3" s="158"/>
      <c r="E3" s="752" t="s">
        <v>31</v>
      </c>
      <c r="F3" s="753"/>
      <c r="G3" s="753"/>
      <c r="H3" s="752" t="s">
        <v>12</v>
      </c>
      <c r="I3" s="753"/>
      <c r="J3" s="753"/>
      <c r="K3" s="753"/>
      <c r="L3" s="753"/>
      <c r="M3" s="754"/>
      <c r="N3" s="159"/>
      <c r="O3" s="160"/>
      <c r="P3" s="161"/>
    </row>
    <row r="4" spans="1:16" s="155" customFormat="1" ht="18" customHeight="1" x14ac:dyDescent="0.35">
      <c r="A4" s="747" t="s">
        <v>0</v>
      </c>
      <c r="B4" s="755" t="s">
        <v>10</v>
      </c>
      <c r="C4" s="745" t="s">
        <v>1</v>
      </c>
      <c r="D4" s="757" t="s">
        <v>2</v>
      </c>
      <c r="E4" s="162" t="s">
        <v>32</v>
      </c>
      <c r="F4" s="750" t="s">
        <v>119</v>
      </c>
      <c r="G4" s="751"/>
      <c r="H4" s="750" t="s">
        <v>14</v>
      </c>
      <c r="I4" s="751"/>
      <c r="J4" s="750" t="s">
        <v>15</v>
      </c>
      <c r="K4" s="751"/>
      <c r="L4" s="750" t="s">
        <v>118</v>
      </c>
      <c r="M4" s="751"/>
      <c r="N4" s="202" t="s">
        <v>31</v>
      </c>
      <c r="O4" s="202" t="s">
        <v>12</v>
      </c>
    </row>
    <row r="5" spans="1:16" s="155" customFormat="1" ht="18.5" thickBot="1" x14ac:dyDescent="0.4">
      <c r="A5" s="748"/>
      <c r="B5" s="756"/>
      <c r="C5" s="746"/>
      <c r="D5" s="758"/>
      <c r="E5" s="228" t="s">
        <v>23</v>
      </c>
      <c r="F5" s="175" t="s">
        <v>33</v>
      </c>
      <c r="G5" s="453" t="s">
        <v>120</v>
      </c>
      <c r="H5" s="175" t="s">
        <v>34</v>
      </c>
      <c r="I5" s="453" t="s">
        <v>35</v>
      </c>
      <c r="J5" s="175" t="s">
        <v>22</v>
      </c>
      <c r="K5" s="460" t="s">
        <v>160</v>
      </c>
      <c r="L5" s="175" t="s">
        <v>22</v>
      </c>
      <c r="M5" s="460" t="s">
        <v>161</v>
      </c>
      <c r="N5" s="203" t="s">
        <v>37</v>
      </c>
      <c r="O5" s="203" t="s">
        <v>38</v>
      </c>
    </row>
    <row r="6" spans="1:16" ht="13.9" customHeight="1" x14ac:dyDescent="0.35">
      <c r="A6" s="129"/>
      <c r="B6" s="79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111">
        <v>5</v>
      </c>
      <c r="F6" s="68">
        <v>0</v>
      </c>
      <c r="G6" s="455">
        <f>VLOOKUP(F:F,'Grids Kids'!D:E,2,FALSE)</f>
        <v>0</v>
      </c>
      <c r="H6" s="68">
        <v>0</v>
      </c>
      <c r="I6" s="457">
        <f>VLOOKUP(H:H,'Grids Kids'!F:G,2,FALSE)</f>
        <v>6</v>
      </c>
      <c r="J6" s="68">
        <v>0</v>
      </c>
      <c r="K6" s="454">
        <f>VLOOKUP(J:J,'Grids Kids'!H:I,2,FALSE)</f>
        <v>0</v>
      </c>
      <c r="L6" s="68">
        <v>7</v>
      </c>
      <c r="M6" s="457">
        <f>VLOOKUP(L:L,'Grids Kids'!J:K,2,FALSE)</f>
        <v>5.5</v>
      </c>
      <c r="N6" s="128">
        <f>AVERAGE(E6,G6)</f>
        <v>2.5</v>
      </c>
      <c r="O6" s="197">
        <f>AVERAGE(I6,K6,M6)</f>
        <v>3.8333333333333335</v>
      </c>
    </row>
    <row r="7" spans="1:16" ht="13.9" customHeight="1" x14ac:dyDescent="0.35">
      <c r="A7" s="129"/>
      <c r="B7" s="50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112">
        <v>7</v>
      </c>
      <c r="F7" s="83">
        <v>0</v>
      </c>
      <c r="G7" s="455">
        <f>VLOOKUP(F:F,'Grids Kids'!D:E,2,FALSE)</f>
        <v>0</v>
      </c>
      <c r="H7" s="83">
        <v>2</v>
      </c>
      <c r="I7" s="458">
        <f>VLOOKUP(H:H,'Grids Kids'!F:G,2,FALSE)</f>
        <v>3</v>
      </c>
      <c r="J7" s="83">
        <v>13</v>
      </c>
      <c r="K7" s="455">
        <f>VLOOKUP(J:J,'Grids Kids'!H:I,2,FALSE)</f>
        <v>6.5</v>
      </c>
      <c r="L7" s="83">
        <v>8</v>
      </c>
      <c r="M7" s="458">
        <f>VLOOKUP(L:L,'Grids Kids'!J:K,2,FALSE)</f>
        <v>6</v>
      </c>
      <c r="N7" s="130">
        <f t="shared" ref="N7:N36" si="0">AVERAGE(E7,G7)</f>
        <v>3.5</v>
      </c>
      <c r="O7" s="197">
        <f t="shared" ref="O7:O36" si="1">AVERAGE(I7,K7,M7)</f>
        <v>5.166666666666667</v>
      </c>
    </row>
    <row r="8" spans="1:16" ht="13.9" customHeight="1" x14ac:dyDescent="0.35">
      <c r="A8" s="129"/>
      <c r="B8" s="50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112">
        <v>7</v>
      </c>
      <c r="F8" s="83">
        <v>1</v>
      </c>
      <c r="G8" s="455">
        <f>VLOOKUP(F:F,'Grids Kids'!D:E,2,FALSE)</f>
        <v>6</v>
      </c>
      <c r="H8" s="83">
        <v>0</v>
      </c>
      <c r="I8" s="458">
        <f>VLOOKUP(H:H,'Grids Kids'!F:G,2,FALSE)</f>
        <v>6</v>
      </c>
      <c r="J8" s="83">
        <v>13</v>
      </c>
      <c r="K8" s="455">
        <f>VLOOKUP(J:J,'Grids Kids'!H:I,2,FALSE)</f>
        <v>6.5</v>
      </c>
      <c r="L8" s="83">
        <v>8</v>
      </c>
      <c r="M8" s="458">
        <f>VLOOKUP(L:L,'Grids Kids'!J:K,2,FALSE)</f>
        <v>6</v>
      </c>
      <c r="N8" s="130">
        <f t="shared" si="0"/>
        <v>6.5</v>
      </c>
      <c r="O8" s="197">
        <f t="shared" si="1"/>
        <v>6.166666666666667</v>
      </c>
    </row>
    <row r="9" spans="1:16" ht="13.9" customHeight="1" x14ac:dyDescent="0.35">
      <c r="A9" s="129"/>
      <c r="B9" s="50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112">
        <v>3</v>
      </c>
      <c r="F9" s="83">
        <v>2</v>
      </c>
      <c r="G9" s="455">
        <f>VLOOKUP(F:F,'Grids Kids'!D:E,2,FALSE)</f>
        <v>6.5</v>
      </c>
      <c r="H9" s="83">
        <v>0</v>
      </c>
      <c r="I9" s="458">
        <f>VLOOKUP(H:H,'Grids Kids'!F:G,2,FALSE)</f>
        <v>6</v>
      </c>
      <c r="J9" s="83">
        <v>8</v>
      </c>
      <c r="K9" s="455">
        <f>VLOOKUP(J:J,'Grids Kids'!H:I,2,FALSE)</f>
        <v>4</v>
      </c>
      <c r="L9" s="83">
        <v>8</v>
      </c>
      <c r="M9" s="458">
        <f>VLOOKUP(L:L,'Grids Kids'!J:K,2,FALSE)</f>
        <v>6</v>
      </c>
      <c r="N9" s="130">
        <f t="shared" si="0"/>
        <v>4.75</v>
      </c>
      <c r="O9" s="197">
        <f t="shared" si="1"/>
        <v>5.333333333333333</v>
      </c>
    </row>
    <row r="10" spans="1:16" ht="13.9" customHeight="1" x14ac:dyDescent="0.35">
      <c r="A10" s="129"/>
      <c r="B10" s="50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112">
        <v>5</v>
      </c>
      <c r="F10" s="83">
        <v>0</v>
      </c>
      <c r="G10" s="455">
        <f>VLOOKUP(F:F,'Grids Kids'!D:E,2,FALSE)</f>
        <v>0</v>
      </c>
      <c r="H10" s="83">
        <v>0</v>
      </c>
      <c r="I10" s="458">
        <f>VLOOKUP(H:H,'Grids Kids'!F:G,2,FALSE)</f>
        <v>6</v>
      </c>
      <c r="J10" s="83">
        <v>11</v>
      </c>
      <c r="K10" s="455">
        <f>VLOOKUP(J:J,'Grids Kids'!H:I,2,FALSE)</f>
        <v>5.5</v>
      </c>
      <c r="L10" s="83">
        <v>7</v>
      </c>
      <c r="M10" s="458">
        <f>VLOOKUP(L:L,'Grids Kids'!J:K,2,FALSE)</f>
        <v>5.5</v>
      </c>
      <c r="N10" s="130">
        <f t="shared" si="0"/>
        <v>2.5</v>
      </c>
      <c r="O10" s="197">
        <f t="shared" si="1"/>
        <v>5.666666666666667</v>
      </c>
    </row>
    <row r="11" spans="1:16" ht="13.9" customHeight="1" x14ac:dyDescent="0.35">
      <c r="A11" s="129"/>
      <c r="B11" s="50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112">
        <v>5</v>
      </c>
      <c r="F11" s="83">
        <v>1</v>
      </c>
      <c r="G11" s="455">
        <f>VLOOKUP(F:F,'Grids Kids'!D:E,2,FALSE)</f>
        <v>6</v>
      </c>
      <c r="H11" s="83">
        <v>0</v>
      </c>
      <c r="I11" s="458">
        <f>VLOOKUP(H:H,'Grids Kids'!F:G,2,FALSE)</f>
        <v>6</v>
      </c>
      <c r="J11" s="83">
        <v>10</v>
      </c>
      <c r="K11" s="455">
        <f>VLOOKUP(J:J,'Grids Kids'!H:I,2,FALSE)</f>
        <v>5</v>
      </c>
      <c r="L11" s="83">
        <v>7</v>
      </c>
      <c r="M11" s="458">
        <f>VLOOKUP(L:L,'Grids Kids'!J:K,2,FALSE)</f>
        <v>5.5</v>
      </c>
      <c r="N11" s="130">
        <f t="shared" si="0"/>
        <v>5.5</v>
      </c>
      <c r="O11" s="197">
        <f t="shared" si="1"/>
        <v>5.5</v>
      </c>
    </row>
    <row r="12" spans="1:16" ht="13.9" customHeight="1" x14ac:dyDescent="0.35">
      <c r="A12" s="129"/>
      <c r="B12" s="50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112">
        <v>3</v>
      </c>
      <c r="F12" s="83">
        <v>1</v>
      </c>
      <c r="G12" s="455">
        <f>VLOOKUP(F:F,'Grids Kids'!D:E,2,FALSE)</f>
        <v>6</v>
      </c>
      <c r="H12" s="83">
        <v>0</v>
      </c>
      <c r="I12" s="458">
        <f>VLOOKUP(H:H,'Grids Kids'!F:G,2,FALSE)</f>
        <v>6</v>
      </c>
      <c r="J12" s="83">
        <v>16</v>
      </c>
      <c r="K12" s="455">
        <f>VLOOKUP(J:J,'Grids Kids'!H:I,2,FALSE)</f>
        <v>7</v>
      </c>
      <c r="L12" s="83">
        <v>10</v>
      </c>
      <c r="M12" s="458">
        <f>VLOOKUP(L:L,'Grids Kids'!J:K,2,FALSE)</f>
        <v>7</v>
      </c>
      <c r="N12" s="130">
        <f t="shared" si="0"/>
        <v>4.5</v>
      </c>
      <c r="O12" s="197">
        <f>AVERAGE(I12,K12,M12)</f>
        <v>6.666666666666667</v>
      </c>
    </row>
    <row r="13" spans="1:16" ht="13.9" customHeight="1" x14ac:dyDescent="0.35">
      <c r="A13" s="129"/>
      <c r="B13" s="50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112">
        <v>3</v>
      </c>
      <c r="F13" s="83">
        <v>3</v>
      </c>
      <c r="G13" s="455">
        <f>VLOOKUP(F:F,'Grids Kids'!D:E,2,FALSE)</f>
        <v>7</v>
      </c>
      <c r="H13" s="83">
        <v>0</v>
      </c>
      <c r="I13" s="458">
        <f>VLOOKUP(H:H,'Grids Kids'!F:G,2,FALSE)</f>
        <v>6</v>
      </c>
      <c r="J13" s="83">
        <v>11</v>
      </c>
      <c r="K13" s="455">
        <f>VLOOKUP(J:J,'Grids Kids'!H:I,2,FALSE)</f>
        <v>5.5</v>
      </c>
      <c r="L13" s="83">
        <v>9</v>
      </c>
      <c r="M13" s="458">
        <f>VLOOKUP(L:L,'Grids Kids'!J:K,2,FALSE)</f>
        <v>6.5</v>
      </c>
      <c r="N13" s="130">
        <f t="shared" si="0"/>
        <v>5</v>
      </c>
      <c r="O13" s="197">
        <f t="shared" si="1"/>
        <v>6</v>
      </c>
    </row>
    <row r="14" spans="1:16" ht="13.9" customHeight="1" x14ac:dyDescent="0.35">
      <c r="A14" s="129"/>
      <c r="B14" s="50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112">
        <v>3</v>
      </c>
      <c r="F14" s="83">
        <v>3</v>
      </c>
      <c r="G14" s="455">
        <f>VLOOKUP(F:F,'Grids Kids'!D:E,2,FALSE)</f>
        <v>7</v>
      </c>
      <c r="H14" s="83">
        <v>0</v>
      </c>
      <c r="I14" s="458">
        <f>VLOOKUP(H:H,'Grids Kids'!F:G,2,FALSE)</f>
        <v>6</v>
      </c>
      <c r="J14" s="83">
        <v>13</v>
      </c>
      <c r="K14" s="455">
        <f>VLOOKUP(J:J,'Grids Kids'!H:I,2,FALSE)</f>
        <v>6.5</v>
      </c>
      <c r="L14" s="83">
        <v>9</v>
      </c>
      <c r="M14" s="458">
        <f>VLOOKUP(L:L,'Grids Kids'!J:K,2,FALSE)</f>
        <v>6.5</v>
      </c>
      <c r="N14" s="130">
        <f t="shared" si="0"/>
        <v>5</v>
      </c>
      <c r="O14" s="197">
        <f t="shared" si="1"/>
        <v>6.333333333333333</v>
      </c>
    </row>
    <row r="15" spans="1:16" ht="13.9" customHeight="1" x14ac:dyDescent="0.35">
      <c r="A15" s="129"/>
      <c r="B15" s="50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112">
        <v>3</v>
      </c>
      <c r="F15" s="83">
        <v>0</v>
      </c>
      <c r="G15" s="455">
        <f>VLOOKUP(F:F,'Grids Kids'!D:E,2,FALSE)</f>
        <v>0</v>
      </c>
      <c r="H15" s="83">
        <v>1</v>
      </c>
      <c r="I15" s="458">
        <f>VLOOKUP(H:H,'Grids Kids'!F:G,2,FALSE)</f>
        <v>4</v>
      </c>
      <c r="J15" s="83">
        <v>6</v>
      </c>
      <c r="K15" s="455">
        <f>VLOOKUP(J:J,'Grids Kids'!H:I,2,FALSE)</f>
        <v>3</v>
      </c>
      <c r="L15" s="83">
        <v>0</v>
      </c>
      <c r="M15" s="458">
        <f>VLOOKUP(L:L,'Grids Kids'!J:K,2,FALSE)</f>
        <v>0</v>
      </c>
      <c r="N15" s="130">
        <f>AVERAGE(E15,G15)</f>
        <v>1.5</v>
      </c>
      <c r="O15" s="197">
        <f t="shared" si="1"/>
        <v>2.3333333333333335</v>
      </c>
    </row>
    <row r="16" spans="1:16" ht="13.9" customHeight="1" x14ac:dyDescent="0.35">
      <c r="A16" s="129"/>
      <c r="B16" s="50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112">
        <v>3</v>
      </c>
      <c r="F16" s="83">
        <v>0</v>
      </c>
      <c r="G16" s="455">
        <f>VLOOKUP(F:F,'Grids Kids'!D:E,2,FALSE)</f>
        <v>0</v>
      </c>
      <c r="H16" s="83">
        <v>0</v>
      </c>
      <c r="I16" s="458">
        <f>VLOOKUP(H:H,'Grids Kids'!F:G,2,FALSE)</f>
        <v>6</v>
      </c>
      <c r="J16" s="83">
        <v>9</v>
      </c>
      <c r="K16" s="455">
        <f>VLOOKUP(J:J,'Grids Kids'!H:I,2,FALSE)</f>
        <v>4.5</v>
      </c>
      <c r="L16" s="83">
        <v>7</v>
      </c>
      <c r="M16" s="458">
        <f>VLOOKUP(L:L,'Grids Kids'!J:K,2,FALSE)</f>
        <v>5.5</v>
      </c>
      <c r="N16" s="130">
        <f t="shared" si="0"/>
        <v>1.5</v>
      </c>
      <c r="O16" s="197">
        <f t="shared" si="1"/>
        <v>5.333333333333333</v>
      </c>
    </row>
    <row r="17" spans="1:15" ht="13.9" customHeight="1" x14ac:dyDescent="0.35">
      <c r="A17" s="129"/>
      <c r="B17" s="50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112">
        <v>3</v>
      </c>
      <c r="F17" s="83">
        <v>0</v>
      </c>
      <c r="G17" s="455">
        <f>VLOOKUP(F:F,'Grids Kids'!D:E,2,FALSE)</f>
        <v>0</v>
      </c>
      <c r="H17" s="83">
        <v>0</v>
      </c>
      <c r="I17" s="458">
        <f>VLOOKUP(H:H,'Grids Kids'!F:G,2,FALSE)</f>
        <v>6</v>
      </c>
      <c r="J17" s="83">
        <v>6</v>
      </c>
      <c r="K17" s="455">
        <f>VLOOKUP(J:J,'Grids Kids'!H:I,2,FALSE)</f>
        <v>3</v>
      </c>
      <c r="L17" s="83">
        <v>9</v>
      </c>
      <c r="M17" s="458">
        <f>VLOOKUP(L:L,'Grids Kids'!J:K,2,FALSE)</f>
        <v>6.5</v>
      </c>
      <c r="N17" s="130">
        <f t="shared" si="0"/>
        <v>1.5</v>
      </c>
      <c r="O17" s="197">
        <f t="shared" si="1"/>
        <v>5.166666666666667</v>
      </c>
    </row>
    <row r="18" spans="1:15" ht="13.9" customHeight="1" x14ac:dyDescent="0.35">
      <c r="A18" s="129"/>
      <c r="B18" s="50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112">
        <v>5</v>
      </c>
      <c r="F18" s="83">
        <v>0</v>
      </c>
      <c r="G18" s="455">
        <f>VLOOKUP(F:F,'Grids Kids'!D:E,2,FALSE)</f>
        <v>0</v>
      </c>
      <c r="H18" s="83">
        <v>1</v>
      </c>
      <c r="I18" s="458">
        <f>VLOOKUP(H:H,'Grids Kids'!F:G,2,FALSE)</f>
        <v>4</v>
      </c>
      <c r="J18" s="83">
        <v>9</v>
      </c>
      <c r="K18" s="455">
        <f>VLOOKUP(J:J,'Grids Kids'!H:I,2,FALSE)</f>
        <v>4.5</v>
      </c>
      <c r="L18" s="83">
        <v>7</v>
      </c>
      <c r="M18" s="458">
        <f>VLOOKUP(L:L,'Grids Kids'!J:K,2,FALSE)</f>
        <v>5.5</v>
      </c>
      <c r="N18" s="130">
        <f t="shared" si="0"/>
        <v>2.5</v>
      </c>
      <c r="O18" s="197">
        <f t="shared" si="1"/>
        <v>4.666666666666667</v>
      </c>
    </row>
    <row r="19" spans="1:15" ht="13.9" customHeight="1" x14ac:dyDescent="0.35">
      <c r="A19" s="129"/>
      <c r="B19" s="50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112">
        <v>5</v>
      </c>
      <c r="F19" s="83">
        <v>0</v>
      </c>
      <c r="G19" s="455">
        <f>VLOOKUP(F:F,'Grids Kids'!D:E,2,FALSE)</f>
        <v>0</v>
      </c>
      <c r="H19" s="83">
        <v>1</v>
      </c>
      <c r="I19" s="458">
        <f>VLOOKUP(H:H,'Grids Kids'!F:G,2,FALSE)</f>
        <v>4</v>
      </c>
      <c r="J19" s="83">
        <v>5</v>
      </c>
      <c r="K19" s="455">
        <f>VLOOKUP(J:J,'Grids Kids'!H:I,2,FALSE)</f>
        <v>2.5</v>
      </c>
      <c r="L19" s="83">
        <v>8</v>
      </c>
      <c r="M19" s="458">
        <f>VLOOKUP(L:L,'Grids Kids'!J:K,2,FALSE)</f>
        <v>6</v>
      </c>
      <c r="N19" s="130">
        <f t="shared" si="0"/>
        <v>2.5</v>
      </c>
      <c r="O19" s="197">
        <f t="shared" si="1"/>
        <v>4.166666666666667</v>
      </c>
    </row>
    <row r="20" spans="1:15" ht="13.9" customHeight="1" x14ac:dyDescent="0.35">
      <c r="A20" s="129"/>
      <c r="B20" s="50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112">
        <v>3</v>
      </c>
      <c r="F20" s="83">
        <v>0</v>
      </c>
      <c r="G20" s="455">
        <f>VLOOKUP(F:F,'Grids Kids'!D:E,2,FALSE)</f>
        <v>0</v>
      </c>
      <c r="H20" s="83">
        <v>0</v>
      </c>
      <c r="I20" s="458">
        <f>VLOOKUP(H:H,'Grids Kids'!F:G,2,FALSE)</f>
        <v>6</v>
      </c>
      <c r="J20" s="83">
        <v>9</v>
      </c>
      <c r="K20" s="455">
        <f>VLOOKUP(J:J,'Grids Kids'!H:I,2,FALSE)</f>
        <v>4.5</v>
      </c>
      <c r="L20" s="83">
        <v>6</v>
      </c>
      <c r="M20" s="458">
        <f>VLOOKUP(L:L,'Grids Kids'!J:K,2,FALSE)</f>
        <v>5</v>
      </c>
      <c r="N20" s="130">
        <f t="shared" si="0"/>
        <v>1.5</v>
      </c>
      <c r="O20" s="197">
        <f t="shared" si="1"/>
        <v>5.166666666666667</v>
      </c>
    </row>
    <row r="21" spans="1:15" ht="13.9" customHeight="1" x14ac:dyDescent="0.35">
      <c r="A21" s="129"/>
      <c r="B21" s="50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112">
        <v>3</v>
      </c>
      <c r="F21" s="83">
        <v>0</v>
      </c>
      <c r="G21" s="455">
        <f>VLOOKUP(F:F,'Grids Kids'!D:E,2,FALSE)</f>
        <v>0</v>
      </c>
      <c r="H21" s="83">
        <v>0</v>
      </c>
      <c r="I21" s="458">
        <f>VLOOKUP(H:H,'Grids Kids'!F:G,2,FALSE)</f>
        <v>6</v>
      </c>
      <c r="J21" s="83">
        <v>13</v>
      </c>
      <c r="K21" s="455">
        <f>VLOOKUP(J:J,'Grids Kids'!H:I,2,FALSE)</f>
        <v>6.5</v>
      </c>
      <c r="L21" s="83">
        <v>9</v>
      </c>
      <c r="M21" s="458">
        <f>VLOOKUP(L:L,'Grids Kids'!J:K,2,FALSE)</f>
        <v>6.5</v>
      </c>
      <c r="N21" s="130">
        <f t="shared" si="0"/>
        <v>1.5</v>
      </c>
      <c r="O21" s="197">
        <f t="shared" si="1"/>
        <v>6.333333333333333</v>
      </c>
    </row>
    <row r="22" spans="1:15" ht="13.9" customHeight="1" x14ac:dyDescent="0.35">
      <c r="A22" s="129"/>
      <c r="B22" s="50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112">
        <v>3</v>
      </c>
      <c r="F22" s="83">
        <v>0</v>
      </c>
      <c r="G22" s="455">
        <f>VLOOKUP(F:F,'Grids Kids'!D:E,2,FALSE)</f>
        <v>0</v>
      </c>
      <c r="H22" s="83">
        <v>0</v>
      </c>
      <c r="I22" s="458">
        <f>VLOOKUP(H:H,'Grids Kids'!F:G,2,FALSE)</f>
        <v>6</v>
      </c>
      <c r="J22" s="83">
        <v>12</v>
      </c>
      <c r="K22" s="455">
        <f>VLOOKUP(J:J,'Grids Kids'!H:I,2,FALSE)</f>
        <v>6</v>
      </c>
      <c r="L22" s="83">
        <v>8</v>
      </c>
      <c r="M22" s="458">
        <f>VLOOKUP(L:L,'Grids Kids'!J:K,2,FALSE)</f>
        <v>6</v>
      </c>
      <c r="N22" s="130">
        <f t="shared" si="0"/>
        <v>1.5</v>
      </c>
      <c r="O22" s="197">
        <f t="shared" si="1"/>
        <v>6</v>
      </c>
    </row>
    <row r="23" spans="1:15" ht="13.9" customHeight="1" x14ac:dyDescent="0.35">
      <c r="A23" s="129"/>
      <c r="B23" s="50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112">
        <v>7</v>
      </c>
      <c r="F23" s="83">
        <v>1</v>
      </c>
      <c r="G23" s="455">
        <f>VLOOKUP(F:F,'Grids Kids'!D:E,2,FALSE)</f>
        <v>6</v>
      </c>
      <c r="H23" s="83">
        <v>5</v>
      </c>
      <c r="I23" s="458">
        <f>VLOOKUP(H:H,'Grids Kids'!F:G,2,FALSE)</f>
        <v>0</v>
      </c>
      <c r="J23" s="83">
        <v>9</v>
      </c>
      <c r="K23" s="455">
        <f>VLOOKUP(J:J,'Grids Kids'!H:I,2,FALSE)</f>
        <v>4.5</v>
      </c>
      <c r="L23" s="83">
        <v>9</v>
      </c>
      <c r="M23" s="458">
        <f>VLOOKUP(L:L,'Grids Kids'!J:K,2,FALSE)</f>
        <v>6.5</v>
      </c>
      <c r="N23" s="130">
        <f t="shared" si="0"/>
        <v>6.5</v>
      </c>
      <c r="O23" s="197">
        <f t="shared" si="1"/>
        <v>3.6666666666666665</v>
      </c>
    </row>
    <row r="24" spans="1:15" ht="13.9" customHeight="1" x14ac:dyDescent="0.35">
      <c r="A24" s="129"/>
      <c r="B24" s="50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112">
        <v>3</v>
      </c>
      <c r="F24" s="83">
        <v>1</v>
      </c>
      <c r="G24" s="455">
        <f>VLOOKUP(F:F,'Grids Kids'!D:E,2,FALSE)</f>
        <v>6</v>
      </c>
      <c r="H24" s="83">
        <v>3</v>
      </c>
      <c r="I24" s="458">
        <f>VLOOKUP(H:H,'Grids Kids'!F:G,2,FALSE)</f>
        <v>2</v>
      </c>
      <c r="J24" s="83">
        <v>0</v>
      </c>
      <c r="K24" s="455">
        <f>VLOOKUP(J:J,'Grids Kids'!H:I,2,FALSE)</f>
        <v>0</v>
      </c>
      <c r="L24" s="83">
        <v>4</v>
      </c>
      <c r="M24" s="458">
        <f>VLOOKUP(L:L,'Grids Kids'!J:K,2,FALSE)</f>
        <v>4</v>
      </c>
      <c r="N24" s="130">
        <f t="shared" si="0"/>
        <v>4.5</v>
      </c>
      <c r="O24" s="197">
        <f t="shared" si="1"/>
        <v>2</v>
      </c>
    </row>
    <row r="25" spans="1:15" ht="13.9" customHeight="1" x14ac:dyDescent="0.35">
      <c r="A25" s="129"/>
      <c r="B25" s="50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112">
        <v>1</v>
      </c>
      <c r="F25" s="83">
        <v>0</v>
      </c>
      <c r="G25" s="455">
        <f>VLOOKUP(F:F,'Grids Kids'!D:E,2,FALSE)</f>
        <v>0</v>
      </c>
      <c r="H25" s="83">
        <v>0</v>
      </c>
      <c r="I25" s="458">
        <f>VLOOKUP(H:H,'Grids Kids'!F:G,2,FALSE)</f>
        <v>6</v>
      </c>
      <c r="J25" s="83">
        <v>11</v>
      </c>
      <c r="K25" s="455">
        <f>VLOOKUP(J:J,'Grids Kids'!H:I,2,FALSE)</f>
        <v>5.5</v>
      </c>
      <c r="L25" s="83">
        <v>8</v>
      </c>
      <c r="M25" s="458">
        <f>VLOOKUP(L:L,'Grids Kids'!J:K,2,FALSE)</f>
        <v>6</v>
      </c>
      <c r="N25" s="130">
        <f t="shared" si="0"/>
        <v>0.5</v>
      </c>
      <c r="O25" s="197">
        <f t="shared" si="1"/>
        <v>5.833333333333333</v>
      </c>
    </row>
    <row r="26" spans="1:15" ht="13.9" customHeight="1" x14ac:dyDescent="0.35">
      <c r="A26" s="129"/>
      <c r="B26" s="50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112">
        <v>3</v>
      </c>
      <c r="F26" s="83">
        <v>3</v>
      </c>
      <c r="G26" s="455">
        <f>VLOOKUP(F:F,'Grids Kids'!D:E,2,FALSE)</f>
        <v>7</v>
      </c>
      <c r="H26" s="83">
        <v>0</v>
      </c>
      <c r="I26" s="458">
        <f>VLOOKUP(H:H,'Grids Kids'!F:G,2,FALSE)</f>
        <v>6</v>
      </c>
      <c r="J26" s="83">
        <v>8</v>
      </c>
      <c r="K26" s="455">
        <f>VLOOKUP(J:J,'Grids Kids'!H:I,2,FALSE)</f>
        <v>4</v>
      </c>
      <c r="L26" s="83">
        <v>7</v>
      </c>
      <c r="M26" s="458">
        <f>VLOOKUP(L:L,'Grids Kids'!J:K,2,FALSE)</f>
        <v>5.5</v>
      </c>
      <c r="N26" s="130">
        <f t="shared" si="0"/>
        <v>5</v>
      </c>
      <c r="O26" s="197">
        <f t="shared" si="1"/>
        <v>5.166666666666667</v>
      </c>
    </row>
    <row r="27" spans="1:15" ht="13.9" customHeight="1" x14ac:dyDescent="0.35">
      <c r="A27" s="129"/>
      <c r="B27" s="50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112">
        <v>7</v>
      </c>
      <c r="F27" s="83">
        <v>0</v>
      </c>
      <c r="G27" s="455">
        <f>VLOOKUP(F:F,'Grids Kids'!D:E,2,FALSE)</f>
        <v>0</v>
      </c>
      <c r="H27" s="83">
        <v>0</v>
      </c>
      <c r="I27" s="458">
        <f>VLOOKUP(H:H,'Grids Kids'!F:G,2,FALSE)</f>
        <v>6</v>
      </c>
      <c r="J27" s="83">
        <v>9</v>
      </c>
      <c r="K27" s="455">
        <f>VLOOKUP(J:J,'Grids Kids'!H:I,2,FALSE)</f>
        <v>4.5</v>
      </c>
      <c r="L27" s="83">
        <v>8</v>
      </c>
      <c r="M27" s="458">
        <f>VLOOKUP(L:L,'Grids Kids'!J:K,2,FALSE)</f>
        <v>6</v>
      </c>
      <c r="N27" s="130">
        <f t="shared" si="0"/>
        <v>3.5</v>
      </c>
      <c r="O27" s="197">
        <f t="shared" si="1"/>
        <v>5.5</v>
      </c>
    </row>
    <row r="28" spans="1:15" ht="13.9" customHeight="1" x14ac:dyDescent="0.35">
      <c r="A28" s="129"/>
      <c r="B28" s="50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112">
        <v>3</v>
      </c>
      <c r="F28" s="83">
        <v>0</v>
      </c>
      <c r="G28" s="455">
        <f>VLOOKUP(F:F,'Grids Kids'!D:E,2,FALSE)</f>
        <v>0</v>
      </c>
      <c r="H28" s="83">
        <v>5</v>
      </c>
      <c r="I28" s="458">
        <f>VLOOKUP(H:H,'Grids Kids'!F:G,2,FALSE)</f>
        <v>0</v>
      </c>
      <c r="J28" s="83">
        <v>4</v>
      </c>
      <c r="K28" s="455">
        <f>VLOOKUP(J:J,'Grids Kids'!H:I,2,FALSE)</f>
        <v>2</v>
      </c>
      <c r="L28" s="83">
        <v>0</v>
      </c>
      <c r="M28" s="458">
        <f>VLOOKUP(L:L,'Grids Kids'!J:K,2,FALSE)</f>
        <v>0</v>
      </c>
      <c r="N28" s="130">
        <f t="shared" si="0"/>
        <v>1.5</v>
      </c>
      <c r="O28" s="197">
        <f t="shared" si="1"/>
        <v>0.66666666666666663</v>
      </c>
    </row>
    <row r="29" spans="1:15" ht="13.9" customHeight="1" x14ac:dyDescent="0.35">
      <c r="A29" s="129"/>
      <c r="B29" s="50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112">
        <v>3</v>
      </c>
      <c r="F29" s="83">
        <v>0</v>
      </c>
      <c r="G29" s="455">
        <f>VLOOKUP(F:F,'Grids Kids'!D:E,2,FALSE)</f>
        <v>0</v>
      </c>
      <c r="H29" s="83">
        <v>0</v>
      </c>
      <c r="I29" s="458">
        <f>VLOOKUP(H:H,'Grids Kids'!F:G,2,FALSE)</f>
        <v>6</v>
      </c>
      <c r="J29" s="83">
        <v>9</v>
      </c>
      <c r="K29" s="455">
        <f>VLOOKUP(J:J,'Grids Kids'!H:I,2,FALSE)</f>
        <v>4.5</v>
      </c>
      <c r="L29" s="83">
        <v>0</v>
      </c>
      <c r="M29" s="458">
        <f>VLOOKUP(L:L,'Grids Kids'!J:K,2,FALSE)</f>
        <v>0</v>
      </c>
      <c r="N29" s="130">
        <f t="shared" si="0"/>
        <v>1.5</v>
      </c>
      <c r="O29" s="197">
        <f t="shared" si="1"/>
        <v>3.5</v>
      </c>
    </row>
    <row r="30" spans="1:15" ht="13.9" customHeight="1" x14ac:dyDescent="0.35">
      <c r="A30" s="129"/>
      <c r="B30" s="50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112">
        <v>5</v>
      </c>
      <c r="F30" s="83">
        <v>1</v>
      </c>
      <c r="G30" s="455">
        <f>VLOOKUP(F:F,'Grids Kids'!D:E,2,FALSE)</f>
        <v>6</v>
      </c>
      <c r="H30" s="83">
        <v>0</v>
      </c>
      <c r="I30" s="458">
        <f>VLOOKUP(H:H,'Grids Kids'!F:G,2,FALSE)</f>
        <v>6</v>
      </c>
      <c r="J30" s="83">
        <v>13</v>
      </c>
      <c r="K30" s="455">
        <f>VLOOKUP(J:J,'Grids Kids'!H:I,2,FALSE)</f>
        <v>6.5</v>
      </c>
      <c r="L30" s="83">
        <v>9</v>
      </c>
      <c r="M30" s="458">
        <f>VLOOKUP(L:L,'Grids Kids'!J:K,2,FALSE)</f>
        <v>6.5</v>
      </c>
      <c r="N30" s="130">
        <f t="shared" si="0"/>
        <v>5.5</v>
      </c>
      <c r="O30" s="197">
        <f t="shared" si="1"/>
        <v>6.333333333333333</v>
      </c>
    </row>
    <row r="31" spans="1:15" ht="13.9" customHeight="1" x14ac:dyDescent="0.35">
      <c r="A31" s="129"/>
      <c r="B31" s="50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112">
        <v>3</v>
      </c>
      <c r="F31" s="83">
        <v>9</v>
      </c>
      <c r="G31" s="455">
        <f>VLOOKUP(F:F,'Grids Kids'!D:E,2,FALSE)</f>
        <v>10</v>
      </c>
      <c r="H31" s="83">
        <v>0</v>
      </c>
      <c r="I31" s="458">
        <f>VLOOKUP(H:H,'Grids Kids'!F:G,2,FALSE)</f>
        <v>6</v>
      </c>
      <c r="J31" s="83">
        <v>15</v>
      </c>
      <c r="K31" s="455">
        <f>VLOOKUP(J:J,'Grids Kids'!H:I,2,FALSE)</f>
        <v>7</v>
      </c>
      <c r="L31" s="83">
        <v>9</v>
      </c>
      <c r="M31" s="458">
        <f>VLOOKUP(L:L,'Grids Kids'!J:K,2,FALSE)</f>
        <v>6.5</v>
      </c>
      <c r="N31" s="130">
        <f t="shared" si="0"/>
        <v>6.5</v>
      </c>
      <c r="O31" s="197">
        <f t="shared" si="1"/>
        <v>6.5</v>
      </c>
    </row>
    <row r="32" spans="1:15" ht="13.9" customHeight="1" x14ac:dyDescent="0.35">
      <c r="A32" s="129"/>
      <c r="B32" s="50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112">
        <v>3</v>
      </c>
      <c r="F32" s="83">
        <v>0</v>
      </c>
      <c r="G32" s="455">
        <f>VLOOKUP(F:F,'Grids Kids'!D:E,2,FALSE)</f>
        <v>0</v>
      </c>
      <c r="H32" s="83">
        <v>1</v>
      </c>
      <c r="I32" s="458">
        <f>VLOOKUP(H:H,'Grids Kids'!F:G,2,FALSE)</f>
        <v>4</v>
      </c>
      <c r="J32" s="83">
        <v>12</v>
      </c>
      <c r="K32" s="455">
        <f>VLOOKUP(J:J,'Grids Kids'!H:I,2,FALSE)</f>
        <v>6</v>
      </c>
      <c r="L32" s="83">
        <v>7</v>
      </c>
      <c r="M32" s="458">
        <f>VLOOKUP(L:L,'Grids Kids'!J:K,2,FALSE)</f>
        <v>5.5</v>
      </c>
      <c r="N32" s="130">
        <f>AVERAGE(E32,G32)</f>
        <v>1.5</v>
      </c>
      <c r="O32" s="197">
        <f t="shared" si="1"/>
        <v>5.166666666666667</v>
      </c>
    </row>
    <row r="33" spans="1:15" ht="13.9" customHeight="1" x14ac:dyDescent="0.35">
      <c r="A33" s="129"/>
      <c r="B33" s="50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112">
        <v>5</v>
      </c>
      <c r="F33" s="83">
        <v>0</v>
      </c>
      <c r="G33" s="455">
        <f>VLOOKUP(F:F,'Grids Kids'!D:E,2,FALSE)</f>
        <v>0</v>
      </c>
      <c r="H33" s="83">
        <v>0</v>
      </c>
      <c r="I33" s="529">
        <f>VLOOKUP(H:H,'Grids Kids'!F:G,2,FALSE)-2</f>
        <v>4</v>
      </c>
      <c r="J33" s="83">
        <v>8</v>
      </c>
      <c r="K33" s="455">
        <f>VLOOKUP(J:J,'Grids Kids'!H:I,2,FALSE)</f>
        <v>4</v>
      </c>
      <c r="L33" s="83">
        <v>7</v>
      </c>
      <c r="M33" s="458">
        <f>VLOOKUP(L:L,'Grids Kids'!J:K,2,FALSE)</f>
        <v>5.5</v>
      </c>
      <c r="N33" s="130">
        <f t="shared" si="0"/>
        <v>2.5</v>
      </c>
      <c r="O33" s="197">
        <f t="shared" si="1"/>
        <v>4.5</v>
      </c>
    </row>
    <row r="34" spans="1:15" ht="13.9" customHeight="1" x14ac:dyDescent="0.35">
      <c r="A34" s="129"/>
      <c r="B34" s="50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112">
        <v>5</v>
      </c>
      <c r="F34" s="83">
        <v>4</v>
      </c>
      <c r="G34" s="455">
        <f>VLOOKUP(F:F,'Grids Kids'!D:E,2,FALSE)</f>
        <v>7.5</v>
      </c>
      <c r="H34" s="83">
        <v>0</v>
      </c>
      <c r="I34" s="458">
        <f>VLOOKUP(H:H,'Grids Kids'!F:G,2,FALSE)</f>
        <v>6</v>
      </c>
      <c r="J34" s="83">
        <v>12</v>
      </c>
      <c r="K34" s="455">
        <f>VLOOKUP(J:J,'Grids Kids'!H:I,2,FALSE)</f>
        <v>6</v>
      </c>
      <c r="L34" s="83">
        <v>9</v>
      </c>
      <c r="M34" s="458">
        <f>VLOOKUP(L:L,'Grids Kids'!J:K,2,FALSE)</f>
        <v>6.5</v>
      </c>
      <c r="N34" s="130">
        <f t="shared" si="0"/>
        <v>6.25</v>
      </c>
      <c r="O34" s="197">
        <f t="shared" si="1"/>
        <v>6.166666666666667</v>
      </c>
    </row>
    <row r="35" spans="1:15" ht="13.9" customHeight="1" x14ac:dyDescent="0.35">
      <c r="A35" s="593" t="s">
        <v>270</v>
      </c>
      <c r="B35" s="609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68"/>
      <c r="F35" s="597"/>
      <c r="G35" s="664">
        <f>VLOOKUP(F:F,'Grids Kids'!D:E,2,FALSE)</f>
        <v>0</v>
      </c>
      <c r="H35" s="597"/>
      <c r="I35" s="665">
        <v>0</v>
      </c>
      <c r="J35" s="597"/>
      <c r="K35" s="664">
        <f>VLOOKUP(J:J,'Grids Kids'!H:I,2,FALSE)</f>
        <v>0</v>
      </c>
      <c r="L35" s="597"/>
      <c r="M35" s="665">
        <f>VLOOKUP(L:L,'Grids Kids'!J:K,2,FALSE)</f>
        <v>0</v>
      </c>
      <c r="N35" s="645">
        <f t="shared" si="0"/>
        <v>0</v>
      </c>
      <c r="O35" s="662">
        <f t="shared" si="1"/>
        <v>0</v>
      </c>
    </row>
    <row r="36" spans="1:15" ht="13.9" customHeight="1" x14ac:dyDescent="0.35">
      <c r="A36" s="129"/>
      <c r="B36" s="50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112">
        <v>3</v>
      </c>
      <c r="F36" s="83">
        <v>5</v>
      </c>
      <c r="G36" s="455">
        <f>VLOOKUP(F:F,'Grids Kids'!D:E,2,FALSE)</f>
        <v>8</v>
      </c>
      <c r="H36" s="83">
        <v>2</v>
      </c>
      <c r="I36" s="529">
        <f>VLOOKUP(H:H,'Grids Kids'!F:G,2,FALSE)-2</f>
        <v>1</v>
      </c>
      <c r="J36" s="83">
        <v>9</v>
      </c>
      <c r="K36" s="455">
        <f>VLOOKUP(J:J,'Grids Kids'!H:I,2,FALSE)</f>
        <v>4.5</v>
      </c>
      <c r="L36" s="83">
        <v>8</v>
      </c>
      <c r="M36" s="458">
        <f>VLOOKUP(L:L,'Grids Kids'!J:K,2,FALSE)</f>
        <v>6</v>
      </c>
      <c r="N36" s="130">
        <f t="shared" si="0"/>
        <v>5.5</v>
      </c>
      <c r="O36" s="197">
        <f t="shared" si="1"/>
        <v>3.8333333333333335</v>
      </c>
    </row>
  </sheetData>
  <sheetProtection algorithmName="SHA-512" hashValue="OsgDoybhhUo1YZDNzsHYKBWSM0WY2NuJ4mwEK9P6aRUsYttmQT5bLtgfHIQHASlwlMZqw9Jcqndd3eL9PUOdww==" saltValue="k1FlNR+vmhRm+HjHF5AD8g==" spinCount="100000" sheet="1" objects="1" scenarios="1"/>
  <autoFilter ref="B5:O36" xr:uid="{A9D72994-F29E-4954-9360-66F36F8B9786}"/>
  <mergeCells count="11">
    <mergeCell ref="C4:C5"/>
    <mergeCell ref="A4:A5"/>
    <mergeCell ref="B1:L1"/>
    <mergeCell ref="J4:K4"/>
    <mergeCell ref="L4:M4"/>
    <mergeCell ref="H3:M3"/>
    <mergeCell ref="E3:G3"/>
    <mergeCell ref="B4:B5"/>
    <mergeCell ref="F4:G4"/>
    <mergeCell ref="D4:D5"/>
    <mergeCell ref="H4:I4"/>
  </mergeCells>
  <conditionalFormatting sqref="C6:D36">
    <cfRule type="expression" dxfId="21" priority="1">
      <formula>$H6="x"</formula>
    </cfRule>
  </conditionalFormatting>
  <pageMargins left="0.25" right="0.25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ED0D-3F0A-4917-96A0-EA139325153B}">
  <sheetPr>
    <tabColor rgb="FFFF00FF"/>
  </sheetPr>
  <dimension ref="A1:I154"/>
  <sheetViews>
    <sheetView zoomScale="75" zoomScaleNormal="75" workbookViewId="0">
      <pane ySplit="5" topLeftCell="A6" activePane="bottomLeft" state="frozen"/>
      <selection pane="bottomLeft" activeCell="D159" sqref="D159"/>
    </sheetView>
  </sheetViews>
  <sheetFormatPr baseColWidth="10" defaultColWidth="11.453125" defaultRowHeight="14" x14ac:dyDescent="0.35"/>
  <cols>
    <col min="1" max="1" width="6.7265625" style="26" hidden="1" customWidth="1"/>
    <col min="2" max="2" width="6.7265625" style="26" customWidth="1"/>
    <col min="3" max="3" width="26.1796875" style="40" customWidth="1"/>
    <col min="4" max="4" width="8.453125" style="40" customWidth="1"/>
    <col min="5" max="5" width="15.7265625" style="41" customWidth="1"/>
    <col min="6" max="7" width="15.7265625" style="109" customWidth="1"/>
    <col min="8" max="8" width="16.54296875" style="66" customWidth="1"/>
    <col min="9" max="16384" width="11.453125" style="40"/>
  </cols>
  <sheetData>
    <row r="1" spans="1:8" s="3" customFormat="1" ht="20" x14ac:dyDescent="0.35">
      <c r="B1" s="759" t="s">
        <v>221</v>
      </c>
      <c r="C1" s="759"/>
      <c r="D1" s="759"/>
      <c r="E1" s="759"/>
      <c r="F1" s="759"/>
      <c r="G1" s="759"/>
      <c r="H1" s="759"/>
    </row>
    <row r="2" spans="1:8" ht="14.5" thickBot="1" x14ac:dyDescent="0.4">
      <c r="A2" s="108"/>
      <c r="C2" s="674"/>
      <c r="H2" s="533" t="s">
        <v>261</v>
      </c>
    </row>
    <row r="3" spans="1:8" s="168" customFormat="1" ht="18.5" thickBot="1" x14ac:dyDescent="0.4">
      <c r="A3" s="157"/>
      <c r="E3" s="760" t="s">
        <v>138</v>
      </c>
      <c r="F3" s="761"/>
      <c r="G3" s="762"/>
      <c r="H3" s="213"/>
    </row>
    <row r="4" spans="1:8" s="169" customFormat="1" ht="16.5" customHeight="1" x14ac:dyDescent="0.35">
      <c r="A4" s="747" t="s">
        <v>0</v>
      </c>
      <c r="B4" s="755" t="s">
        <v>10</v>
      </c>
      <c r="C4" s="745" t="s">
        <v>1</v>
      </c>
      <c r="D4" s="757" t="s">
        <v>2</v>
      </c>
      <c r="E4" s="214" t="s">
        <v>139</v>
      </c>
      <c r="F4" s="215" t="s">
        <v>140</v>
      </c>
      <c r="G4" s="215" t="s">
        <v>141</v>
      </c>
      <c r="H4" s="216" t="s">
        <v>138</v>
      </c>
    </row>
    <row r="5" spans="1:8" s="169" customFormat="1" ht="15" customHeight="1" thickBot="1" x14ac:dyDescent="0.4">
      <c r="A5" s="748"/>
      <c r="B5" s="756"/>
      <c r="C5" s="746"/>
      <c r="D5" s="758"/>
      <c r="E5" s="217" t="s">
        <v>36</v>
      </c>
      <c r="F5" s="218" t="s">
        <v>36</v>
      </c>
      <c r="G5" s="218" t="s">
        <v>36</v>
      </c>
      <c r="H5" s="219" t="s">
        <v>37</v>
      </c>
    </row>
    <row r="6" spans="1:8" ht="13.9" customHeight="1" x14ac:dyDescent="0.35">
      <c r="A6" s="129"/>
      <c r="B6" s="79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530">
        <f>10-2</f>
        <v>8</v>
      </c>
      <c r="F6" s="163">
        <v>5</v>
      </c>
      <c r="G6" s="164">
        <v>0</v>
      </c>
      <c r="H6" s="197">
        <f>AVERAGE(E6:G6)</f>
        <v>4.333333333333333</v>
      </c>
    </row>
    <row r="7" spans="1:8" ht="13.9" customHeight="1" x14ac:dyDescent="0.35">
      <c r="A7" s="129"/>
      <c r="B7" s="50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531">
        <f>7-2</f>
        <v>5</v>
      </c>
      <c r="F7" s="532">
        <f>3-2</f>
        <v>1</v>
      </c>
      <c r="G7" s="166">
        <v>0</v>
      </c>
      <c r="H7" s="197">
        <f t="shared" ref="H7:H154" si="0">AVERAGE(E7:G7)</f>
        <v>2</v>
      </c>
    </row>
    <row r="8" spans="1:8" ht="13.9" customHeight="1" x14ac:dyDescent="0.35">
      <c r="A8" s="129"/>
      <c r="B8" s="50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531">
        <f>7-2</f>
        <v>5</v>
      </c>
      <c r="F8" s="165">
        <v>5</v>
      </c>
      <c r="G8" s="166">
        <v>10</v>
      </c>
      <c r="H8" s="197">
        <f t="shared" si="0"/>
        <v>6.666666666666667</v>
      </c>
    </row>
    <row r="9" spans="1:8" ht="13.9" customHeight="1" x14ac:dyDescent="0.35">
      <c r="A9" s="129"/>
      <c r="B9" s="50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531">
        <f>10-2</f>
        <v>8</v>
      </c>
      <c r="F9" s="165">
        <v>7</v>
      </c>
      <c r="G9" s="166">
        <v>10</v>
      </c>
      <c r="H9" s="197">
        <f t="shared" si="0"/>
        <v>8.3333333333333339</v>
      </c>
    </row>
    <row r="10" spans="1:8" ht="13.9" customHeight="1" x14ac:dyDescent="0.35">
      <c r="A10" s="129"/>
      <c r="B10" s="50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531">
        <f>7-2</f>
        <v>5</v>
      </c>
      <c r="F10" s="532">
        <f>5-2</f>
        <v>3</v>
      </c>
      <c r="G10" s="166">
        <v>0</v>
      </c>
      <c r="H10" s="197">
        <f t="shared" si="0"/>
        <v>2.6666666666666665</v>
      </c>
    </row>
    <row r="11" spans="1:8" ht="13.9" customHeight="1" x14ac:dyDescent="0.35">
      <c r="A11" s="129"/>
      <c r="B11" s="50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531">
        <f>10-2</f>
        <v>8</v>
      </c>
      <c r="F11" s="165">
        <v>3</v>
      </c>
      <c r="G11" s="166">
        <v>0</v>
      </c>
      <c r="H11" s="197">
        <f t="shared" si="0"/>
        <v>3.6666666666666665</v>
      </c>
    </row>
    <row r="12" spans="1:8" ht="13.9" customHeight="1" x14ac:dyDescent="0.35">
      <c r="A12" s="129"/>
      <c r="B12" s="50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531">
        <f>7-2</f>
        <v>5</v>
      </c>
      <c r="F12" s="165">
        <v>5</v>
      </c>
      <c r="G12" s="166">
        <v>10</v>
      </c>
      <c r="H12" s="197">
        <f t="shared" si="0"/>
        <v>6.666666666666667</v>
      </c>
    </row>
    <row r="13" spans="1:8" ht="13.9" customHeight="1" x14ac:dyDescent="0.35">
      <c r="A13" s="129"/>
      <c r="B13" s="50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531">
        <f>7-2</f>
        <v>5</v>
      </c>
      <c r="F13" s="165">
        <v>5</v>
      </c>
      <c r="G13" s="166">
        <v>10</v>
      </c>
      <c r="H13" s="197">
        <f t="shared" si="0"/>
        <v>6.666666666666667</v>
      </c>
    </row>
    <row r="14" spans="1:8" ht="13.9" customHeight="1" x14ac:dyDescent="0.35">
      <c r="A14" s="129"/>
      <c r="B14" s="50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531">
        <f>7-2</f>
        <v>5</v>
      </c>
      <c r="F14" s="165">
        <v>1</v>
      </c>
      <c r="G14" s="166">
        <v>0</v>
      </c>
      <c r="H14" s="197">
        <f t="shared" si="0"/>
        <v>2</v>
      </c>
    </row>
    <row r="15" spans="1:8" ht="13.9" customHeight="1" x14ac:dyDescent="0.35">
      <c r="A15" s="129"/>
      <c r="B15" s="50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531">
        <f>7-2</f>
        <v>5</v>
      </c>
      <c r="F15" s="165">
        <v>3</v>
      </c>
      <c r="G15" s="166">
        <v>0</v>
      </c>
      <c r="H15" s="197">
        <f t="shared" si="0"/>
        <v>2.6666666666666665</v>
      </c>
    </row>
    <row r="16" spans="1:8" ht="13.9" customHeight="1" x14ac:dyDescent="0.35">
      <c r="A16" s="129"/>
      <c r="B16" s="50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531">
        <f>10-2</f>
        <v>8</v>
      </c>
      <c r="F16" s="165">
        <v>3</v>
      </c>
      <c r="G16" s="166">
        <v>0</v>
      </c>
      <c r="H16" s="197">
        <f t="shared" si="0"/>
        <v>3.6666666666666665</v>
      </c>
    </row>
    <row r="17" spans="1:8" ht="13.9" customHeight="1" x14ac:dyDescent="0.35">
      <c r="A17" s="129"/>
      <c r="B17" s="50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531">
        <f>7-2</f>
        <v>5</v>
      </c>
      <c r="F17" s="165">
        <v>3</v>
      </c>
      <c r="G17" s="166">
        <v>0</v>
      </c>
      <c r="H17" s="197">
        <f t="shared" si="0"/>
        <v>2.6666666666666665</v>
      </c>
    </row>
    <row r="18" spans="1:8" ht="13.9" customHeight="1" x14ac:dyDescent="0.35">
      <c r="A18" s="129"/>
      <c r="B18" s="50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531">
        <f>10-2</f>
        <v>8</v>
      </c>
      <c r="F18" s="165">
        <v>3</v>
      </c>
      <c r="G18" s="166">
        <v>0</v>
      </c>
      <c r="H18" s="197">
        <f t="shared" si="0"/>
        <v>3.6666666666666665</v>
      </c>
    </row>
    <row r="19" spans="1:8" ht="13.9" customHeight="1" x14ac:dyDescent="0.35">
      <c r="A19" s="129"/>
      <c r="B19" s="50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531">
        <f>5-2</f>
        <v>3</v>
      </c>
      <c r="F19" s="532">
        <f>5-2</f>
        <v>3</v>
      </c>
      <c r="G19" s="166">
        <v>0</v>
      </c>
      <c r="H19" s="197">
        <f t="shared" si="0"/>
        <v>2</v>
      </c>
    </row>
    <row r="20" spans="1:8" ht="13.9" customHeight="1" x14ac:dyDescent="0.35">
      <c r="A20" s="129"/>
      <c r="B20" s="50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531">
        <f>7-2</f>
        <v>5</v>
      </c>
      <c r="F20" s="165">
        <v>5</v>
      </c>
      <c r="G20" s="166">
        <v>0</v>
      </c>
      <c r="H20" s="197">
        <f t="shared" si="0"/>
        <v>3.3333333333333335</v>
      </c>
    </row>
    <row r="21" spans="1:8" ht="13.9" customHeight="1" x14ac:dyDescent="0.35">
      <c r="A21" s="129"/>
      <c r="B21" s="50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83">
        <v>7</v>
      </c>
      <c r="F21" s="165">
        <v>5</v>
      </c>
      <c r="G21" s="166">
        <v>0</v>
      </c>
      <c r="H21" s="197">
        <f t="shared" si="0"/>
        <v>4</v>
      </c>
    </row>
    <row r="22" spans="1:8" ht="13.9" customHeight="1" x14ac:dyDescent="0.35">
      <c r="A22" s="129"/>
      <c r="B22" s="50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531">
        <f>7-2</f>
        <v>5</v>
      </c>
      <c r="F22" s="165">
        <v>5</v>
      </c>
      <c r="G22" s="166">
        <v>0</v>
      </c>
      <c r="H22" s="197">
        <f t="shared" si="0"/>
        <v>3.3333333333333335</v>
      </c>
    </row>
    <row r="23" spans="1:8" ht="13.9" customHeight="1" x14ac:dyDescent="0.35">
      <c r="A23" s="129"/>
      <c r="B23" s="50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531">
        <f>7-2</f>
        <v>5</v>
      </c>
      <c r="F23" s="165">
        <v>3</v>
      </c>
      <c r="G23" s="166">
        <v>10</v>
      </c>
      <c r="H23" s="197">
        <f t="shared" si="0"/>
        <v>6</v>
      </c>
    </row>
    <row r="24" spans="1:8" ht="13.9" customHeight="1" x14ac:dyDescent="0.35">
      <c r="A24" s="129"/>
      <c r="B24" s="50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531">
        <f>10-2</f>
        <v>8</v>
      </c>
      <c r="F24" s="165">
        <v>5</v>
      </c>
      <c r="G24" s="166">
        <v>0</v>
      </c>
      <c r="H24" s="197">
        <f t="shared" si="0"/>
        <v>4.333333333333333</v>
      </c>
    </row>
    <row r="25" spans="1:8" ht="13.9" customHeight="1" x14ac:dyDescent="0.35">
      <c r="A25" s="129"/>
      <c r="B25" s="50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531">
        <f>10-2</f>
        <v>8</v>
      </c>
      <c r="F25" s="165">
        <v>1</v>
      </c>
      <c r="G25" s="166">
        <v>10</v>
      </c>
      <c r="H25" s="197">
        <f t="shared" si="0"/>
        <v>6.333333333333333</v>
      </c>
    </row>
    <row r="26" spans="1:8" ht="13.9" customHeight="1" x14ac:dyDescent="0.35">
      <c r="A26" s="129"/>
      <c r="B26" s="50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83">
        <v>10</v>
      </c>
      <c r="F26" s="165">
        <v>7</v>
      </c>
      <c r="G26" s="166">
        <v>0</v>
      </c>
      <c r="H26" s="197">
        <f t="shared" si="0"/>
        <v>5.666666666666667</v>
      </c>
    </row>
    <row r="27" spans="1:8" ht="13.9" customHeight="1" x14ac:dyDescent="0.35">
      <c r="A27" s="129"/>
      <c r="B27" s="50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531">
        <f>7-2</f>
        <v>5</v>
      </c>
      <c r="F27" s="165">
        <v>5</v>
      </c>
      <c r="G27" s="166">
        <v>0</v>
      </c>
      <c r="H27" s="197">
        <f>AVERAGE(E27:G27)</f>
        <v>3.3333333333333335</v>
      </c>
    </row>
    <row r="28" spans="1:8" ht="13.9" customHeight="1" x14ac:dyDescent="0.35">
      <c r="A28" s="129"/>
      <c r="B28" s="50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83">
        <v>1</v>
      </c>
      <c r="F28" s="165">
        <v>5</v>
      </c>
      <c r="G28" s="166">
        <v>10</v>
      </c>
      <c r="H28" s="197">
        <f t="shared" si="0"/>
        <v>5.333333333333333</v>
      </c>
    </row>
    <row r="29" spans="1:8" ht="13.9" customHeight="1" x14ac:dyDescent="0.35">
      <c r="A29" s="129"/>
      <c r="B29" s="50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531">
        <f>7-2</f>
        <v>5</v>
      </c>
      <c r="F29" s="165">
        <v>5</v>
      </c>
      <c r="G29" s="166">
        <v>0</v>
      </c>
      <c r="H29" s="197">
        <f t="shared" si="0"/>
        <v>3.3333333333333335</v>
      </c>
    </row>
    <row r="30" spans="1:8" ht="13.9" customHeight="1" x14ac:dyDescent="0.35">
      <c r="A30" s="129"/>
      <c r="B30" s="50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531">
        <f>7-2</f>
        <v>5</v>
      </c>
      <c r="F30" s="165">
        <v>3</v>
      </c>
      <c r="G30" s="166">
        <v>0</v>
      </c>
      <c r="H30" s="197">
        <f t="shared" si="0"/>
        <v>2.6666666666666665</v>
      </c>
    </row>
    <row r="31" spans="1:8" ht="13.9" customHeight="1" x14ac:dyDescent="0.35">
      <c r="A31" s="129"/>
      <c r="B31" s="50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531">
        <f>10-2</f>
        <v>8</v>
      </c>
      <c r="F31" s="165">
        <v>7</v>
      </c>
      <c r="G31" s="166">
        <v>10</v>
      </c>
      <c r="H31" s="197">
        <f t="shared" si="0"/>
        <v>8.3333333333333339</v>
      </c>
    </row>
    <row r="32" spans="1:8" ht="13.9" customHeight="1" x14ac:dyDescent="0.35">
      <c r="A32" s="129"/>
      <c r="B32" s="50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531">
        <f>10-2</f>
        <v>8</v>
      </c>
      <c r="F32" s="165">
        <v>5</v>
      </c>
      <c r="G32" s="166">
        <v>0</v>
      </c>
      <c r="H32" s="197">
        <f t="shared" si="0"/>
        <v>4.333333333333333</v>
      </c>
    </row>
    <row r="33" spans="1:9" ht="13.9" customHeight="1" x14ac:dyDescent="0.35">
      <c r="A33" s="129"/>
      <c r="B33" s="50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531">
        <f>7-2</f>
        <v>5</v>
      </c>
      <c r="F33" s="165">
        <v>3</v>
      </c>
      <c r="G33" s="166">
        <v>0</v>
      </c>
      <c r="H33" s="197">
        <f t="shared" si="0"/>
        <v>2.6666666666666665</v>
      </c>
    </row>
    <row r="34" spans="1:9" ht="13.9" customHeight="1" x14ac:dyDescent="0.35">
      <c r="A34" s="129"/>
      <c r="B34" s="50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531">
        <f>7-2</f>
        <v>5</v>
      </c>
      <c r="F34" s="532">
        <f>7-2</f>
        <v>5</v>
      </c>
      <c r="G34" s="166">
        <v>0</v>
      </c>
      <c r="H34" s="197">
        <f t="shared" si="0"/>
        <v>3.3333333333333335</v>
      </c>
    </row>
    <row r="35" spans="1:9" ht="13.9" customHeight="1" x14ac:dyDescent="0.35">
      <c r="A35" s="593" t="s">
        <v>270</v>
      </c>
      <c r="B35" s="609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597"/>
      <c r="F35" s="598"/>
      <c r="G35" s="599"/>
      <c r="H35" s="662">
        <v>0</v>
      </c>
    </row>
    <row r="36" spans="1:9" ht="13.9" customHeight="1" x14ac:dyDescent="0.35">
      <c r="A36" s="129"/>
      <c r="B36" s="50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531">
        <f>7-2</f>
        <v>5</v>
      </c>
      <c r="F36" s="165">
        <v>1</v>
      </c>
      <c r="G36" s="166">
        <v>0</v>
      </c>
      <c r="H36" s="197">
        <f t="shared" si="0"/>
        <v>2</v>
      </c>
    </row>
    <row r="37" spans="1:9" hidden="1" x14ac:dyDescent="0.35">
      <c r="A37" s="129"/>
      <c r="B37" s="50">
        <v>32</v>
      </c>
      <c r="C37" s="95">
        <f>VLOOKUP(B:B,'Start List Kids'!C:F,2,FALSE)</f>
        <v>0</v>
      </c>
      <c r="D37" s="114">
        <f>VLOOKUP(B:B,'Start List Kids'!C:F,4,FALSE)</f>
        <v>0</v>
      </c>
      <c r="E37" s="83"/>
      <c r="F37" s="165"/>
      <c r="G37" s="166"/>
      <c r="H37" s="197" t="e">
        <f t="shared" si="0"/>
        <v>#DIV/0!</v>
      </c>
    </row>
    <row r="38" spans="1:9" hidden="1" x14ac:dyDescent="0.35">
      <c r="A38" s="129"/>
      <c r="B38" s="50">
        <v>33</v>
      </c>
      <c r="C38" s="95">
        <f>VLOOKUP(B:B,'Start List Kids'!C:F,2,FALSE)</f>
        <v>0</v>
      </c>
      <c r="D38" s="114">
        <f>VLOOKUP(B:B,'Start List Kids'!C:F,4,FALSE)</f>
        <v>0</v>
      </c>
      <c r="E38" s="83"/>
      <c r="F38" s="165"/>
      <c r="G38" s="166"/>
      <c r="H38" s="197" t="e">
        <f t="shared" si="0"/>
        <v>#DIV/0!</v>
      </c>
    </row>
    <row r="39" spans="1:9" hidden="1" x14ac:dyDescent="0.35">
      <c r="A39" s="129"/>
      <c r="B39" s="50">
        <v>34</v>
      </c>
      <c r="C39" s="95">
        <f>VLOOKUP(B:B,'Start List Kids'!C:F,2,FALSE)</f>
        <v>0</v>
      </c>
      <c r="D39" s="114">
        <f>VLOOKUP(B:B,'Start List Kids'!C:F,4,FALSE)</f>
        <v>0</v>
      </c>
      <c r="E39" s="83"/>
      <c r="F39" s="165"/>
      <c r="G39" s="166"/>
      <c r="H39" s="197" t="e">
        <f t="shared" si="0"/>
        <v>#DIV/0!</v>
      </c>
      <c r="I39" s="167"/>
    </row>
    <row r="40" spans="1:9" hidden="1" x14ac:dyDescent="0.35">
      <c r="A40" s="129"/>
      <c r="B40" s="50">
        <v>35</v>
      </c>
      <c r="C40" s="95">
        <f>VLOOKUP(B:B,'Start List Kids'!C:F,2,FALSE)</f>
        <v>0</v>
      </c>
      <c r="D40" s="114">
        <f>VLOOKUP(B:B,'Start List Kids'!C:F,4,FALSE)</f>
        <v>0</v>
      </c>
      <c r="E40" s="83"/>
      <c r="F40" s="165"/>
      <c r="G40" s="166"/>
      <c r="H40" s="197" t="e">
        <f t="shared" si="0"/>
        <v>#DIV/0!</v>
      </c>
    </row>
    <row r="41" spans="1:9" hidden="1" x14ac:dyDescent="0.35">
      <c r="A41" s="129"/>
      <c r="B41" s="50">
        <v>36</v>
      </c>
      <c r="C41" s="95">
        <f>VLOOKUP(B:B,'Start List Kids'!C:F,2,FALSE)</f>
        <v>0</v>
      </c>
      <c r="D41" s="114">
        <f>VLOOKUP(B:B,'Start List Kids'!C:F,4,FALSE)</f>
        <v>0</v>
      </c>
      <c r="E41" s="83"/>
      <c r="F41" s="165"/>
      <c r="G41" s="166"/>
      <c r="H41" s="197" t="e">
        <f t="shared" si="0"/>
        <v>#DIV/0!</v>
      </c>
    </row>
    <row r="42" spans="1:9" hidden="1" x14ac:dyDescent="0.35">
      <c r="A42" s="129"/>
      <c r="B42" s="50">
        <v>37</v>
      </c>
      <c r="C42" s="95">
        <f>VLOOKUP(B:B,'Start List Kids'!C:F,2,FALSE)</f>
        <v>0</v>
      </c>
      <c r="D42" s="114">
        <f>VLOOKUP(B:B,'Start List Kids'!C:F,4,FALSE)</f>
        <v>0</v>
      </c>
      <c r="E42" s="83"/>
      <c r="F42" s="165"/>
      <c r="G42" s="166"/>
      <c r="H42" s="197" t="e">
        <f t="shared" si="0"/>
        <v>#DIV/0!</v>
      </c>
      <c r="I42" s="167"/>
    </row>
    <row r="43" spans="1:9" hidden="1" x14ac:dyDescent="0.35">
      <c r="A43" s="129"/>
      <c r="B43" s="50">
        <v>38</v>
      </c>
      <c r="C43" s="95">
        <f>VLOOKUP(B:B,'Start List Kids'!C:F,2,FALSE)</f>
        <v>0</v>
      </c>
      <c r="D43" s="114">
        <f>VLOOKUP(B:B,'Start List Kids'!C:F,4,FALSE)</f>
        <v>0</v>
      </c>
      <c r="E43" s="83"/>
      <c r="F43" s="165"/>
      <c r="G43" s="166"/>
      <c r="H43" s="197" t="e">
        <f t="shared" si="0"/>
        <v>#DIV/0!</v>
      </c>
      <c r="I43" s="167"/>
    </row>
    <row r="44" spans="1:9" hidden="1" x14ac:dyDescent="0.35">
      <c r="A44" s="129"/>
      <c r="B44" s="50">
        <v>39</v>
      </c>
      <c r="C44" s="95">
        <f>VLOOKUP(B:B,'Start List Kids'!C:F,2,FALSE)</f>
        <v>0</v>
      </c>
      <c r="D44" s="114">
        <f>VLOOKUP(B:B,'Start List Kids'!C:F,4,FALSE)</f>
        <v>0</v>
      </c>
      <c r="E44" s="83"/>
      <c r="F44" s="165"/>
      <c r="G44" s="166"/>
      <c r="H44" s="197" t="e">
        <f t="shared" si="0"/>
        <v>#DIV/0!</v>
      </c>
      <c r="I44" s="167"/>
    </row>
    <row r="45" spans="1:9" hidden="1" x14ac:dyDescent="0.35">
      <c r="A45" s="129"/>
      <c r="B45" s="50">
        <v>40</v>
      </c>
      <c r="C45" s="95">
        <f>VLOOKUP(B:B,'Start List Kids'!C:F,2,FALSE)</f>
        <v>0</v>
      </c>
      <c r="D45" s="114">
        <f>VLOOKUP(B:B,'Start List Kids'!C:F,4,FALSE)</f>
        <v>0</v>
      </c>
      <c r="E45" s="83"/>
      <c r="F45" s="165"/>
      <c r="G45" s="166"/>
      <c r="H45" s="197" t="e">
        <f t="shared" si="0"/>
        <v>#DIV/0!</v>
      </c>
      <c r="I45" s="167"/>
    </row>
    <row r="46" spans="1:9" hidden="1" x14ac:dyDescent="0.35">
      <c r="A46" s="129"/>
      <c r="B46" s="50">
        <v>41</v>
      </c>
      <c r="C46" s="95">
        <f>VLOOKUP(B:B,'Start List Kids'!C:F,2,FALSE)</f>
        <v>0</v>
      </c>
      <c r="D46" s="114">
        <f>VLOOKUP(B:B,'Start List Kids'!C:F,4,FALSE)</f>
        <v>0</v>
      </c>
      <c r="E46" s="83"/>
      <c r="F46" s="165"/>
      <c r="G46" s="166"/>
      <c r="H46" s="197" t="e">
        <f t="shared" si="0"/>
        <v>#DIV/0!</v>
      </c>
      <c r="I46" s="167"/>
    </row>
    <row r="47" spans="1:9" hidden="1" x14ac:dyDescent="0.35">
      <c r="A47" s="129"/>
      <c r="B47" s="50">
        <v>42</v>
      </c>
      <c r="C47" s="95">
        <f>VLOOKUP(B:B,'Start List Kids'!C:F,2,FALSE)</f>
        <v>0</v>
      </c>
      <c r="D47" s="114">
        <f>VLOOKUP(B:B,'Start List Kids'!C:F,4,FALSE)</f>
        <v>0</v>
      </c>
      <c r="E47" s="83"/>
      <c r="F47" s="165"/>
      <c r="G47" s="166"/>
      <c r="H47" s="197" t="e">
        <f t="shared" si="0"/>
        <v>#DIV/0!</v>
      </c>
      <c r="I47" s="167"/>
    </row>
    <row r="48" spans="1:9" hidden="1" x14ac:dyDescent="0.35">
      <c r="A48" s="129"/>
      <c r="B48" s="50">
        <v>43</v>
      </c>
      <c r="C48" s="95">
        <f>VLOOKUP(B:B,'Start List Kids'!C:F,2,FALSE)</f>
        <v>0</v>
      </c>
      <c r="D48" s="114">
        <f>VLOOKUP(B:B,'Start List Kids'!C:F,4,FALSE)</f>
        <v>0</v>
      </c>
      <c r="E48" s="83"/>
      <c r="F48" s="165"/>
      <c r="G48" s="166"/>
      <c r="H48" s="197" t="e">
        <f t="shared" si="0"/>
        <v>#DIV/0!</v>
      </c>
      <c r="I48" s="167"/>
    </row>
    <row r="49" spans="1:9" hidden="1" x14ac:dyDescent="0.35">
      <c r="A49" s="129"/>
      <c r="B49" s="50">
        <v>44</v>
      </c>
      <c r="C49" s="95">
        <f>VLOOKUP(B:B,'Start List Kids'!C:F,2,FALSE)</f>
        <v>0</v>
      </c>
      <c r="D49" s="114">
        <f>VLOOKUP(B:B,'Start List Kids'!C:F,4,FALSE)</f>
        <v>0</v>
      </c>
      <c r="E49" s="83"/>
      <c r="F49" s="165"/>
      <c r="G49" s="166"/>
      <c r="H49" s="197" t="e">
        <f t="shared" si="0"/>
        <v>#DIV/0!</v>
      </c>
      <c r="I49" s="167"/>
    </row>
    <row r="50" spans="1:9" hidden="1" x14ac:dyDescent="0.35">
      <c r="A50" s="129"/>
      <c r="B50" s="50">
        <v>45</v>
      </c>
      <c r="C50" s="95">
        <f>VLOOKUP(B:B,'Start List Kids'!C:F,2,FALSE)</f>
        <v>0</v>
      </c>
      <c r="D50" s="114">
        <f>VLOOKUP(B:B,'Start List Kids'!C:F,4,FALSE)</f>
        <v>0</v>
      </c>
      <c r="E50" s="83"/>
      <c r="F50" s="165"/>
      <c r="G50" s="166"/>
      <c r="H50" s="197" t="e">
        <f t="shared" si="0"/>
        <v>#DIV/0!</v>
      </c>
      <c r="I50" s="167"/>
    </row>
    <row r="51" spans="1:9" hidden="1" x14ac:dyDescent="0.35">
      <c r="A51" s="129"/>
      <c r="B51" s="50">
        <v>46</v>
      </c>
      <c r="C51" s="95">
        <f>VLOOKUP(B:B,'Start List Kids'!C:F,2,FALSE)</f>
        <v>0</v>
      </c>
      <c r="D51" s="114">
        <f>VLOOKUP(B:B,'Start List Kids'!C:F,4,FALSE)</f>
        <v>0</v>
      </c>
      <c r="E51" s="83"/>
      <c r="F51" s="165"/>
      <c r="G51" s="166"/>
      <c r="H51" s="197" t="e">
        <f t="shared" si="0"/>
        <v>#DIV/0!</v>
      </c>
      <c r="I51" s="167"/>
    </row>
    <row r="52" spans="1:9" hidden="1" x14ac:dyDescent="0.35">
      <c r="A52" s="129"/>
      <c r="B52" s="50">
        <v>47</v>
      </c>
      <c r="C52" s="95">
        <f>VLOOKUP(B:B,'Start List Kids'!C:F,2,FALSE)</f>
        <v>0</v>
      </c>
      <c r="D52" s="114">
        <f>VLOOKUP(B:B,'Start List Kids'!C:F,4,FALSE)</f>
        <v>0</v>
      </c>
      <c r="E52" s="83"/>
      <c r="F52" s="165"/>
      <c r="G52" s="166"/>
      <c r="H52" s="197" t="e">
        <f t="shared" si="0"/>
        <v>#DIV/0!</v>
      </c>
      <c r="I52" s="167"/>
    </row>
    <row r="53" spans="1:9" hidden="1" x14ac:dyDescent="0.35">
      <c r="A53" s="129"/>
      <c r="B53" s="50">
        <v>48</v>
      </c>
      <c r="C53" s="95">
        <f>VLOOKUP(B:B,'Start List Kids'!C:F,2,FALSE)</f>
        <v>0</v>
      </c>
      <c r="D53" s="114">
        <f>VLOOKUP(B:B,'Start List Kids'!C:F,4,FALSE)</f>
        <v>0</v>
      </c>
      <c r="E53" s="83"/>
      <c r="F53" s="165"/>
      <c r="G53" s="166"/>
      <c r="H53" s="197" t="e">
        <f t="shared" si="0"/>
        <v>#DIV/0!</v>
      </c>
      <c r="I53" s="167"/>
    </row>
    <row r="54" spans="1:9" hidden="1" x14ac:dyDescent="0.35">
      <c r="A54" s="129"/>
      <c r="B54" s="50">
        <v>49</v>
      </c>
      <c r="C54" s="95">
        <f>VLOOKUP(B:B,'Start List Kids'!C:F,2,FALSE)</f>
        <v>0</v>
      </c>
      <c r="D54" s="114">
        <f>VLOOKUP(B:B,'Start List Kids'!C:F,4,FALSE)</f>
        <v>0</v>
      </c>
      <c r="E54" s="83"/>
      <c r="F54" s="165"/>
      <c r="G54" s="166"/>
      <c r="H54" s="197" t="e">
        <f t="shared" si="0"/>
        <v>#DIV/0!</v>
      </c>
      <c r="I54" s="167"/>
    </row>
    <row r="55" spans="1:9" hidden="1" x14ac:dyDescent="0.35">
      <c r="A55" s="129"/>
      <c r="B55" s="50">
        <v>50</v>
      </c>
      <c r="C55" s="95">
        <f>VLOOKUP(B:B,'Start List Kids'!C:F,2,FALSE)</f>
        <v>0</v>
      </c>
      <c r="D55" s="114">
        <f>VLOOKUP(B:B,'Start List Kids'!C:F,4,FALSE)</f>
        <v>0</v>
      </c>
      <c r="E55" s="83"/>
      <c r="F55" s="165"/>
      <c r="G55" s="166"/>
      <c r="H55" s="197" t="e">
        <f t="shared" si="0"/>
        <v>#DIV/0!</v>
      </c>
      <c r="I55" s="167"/>
    </row>
    <row r="56" spans="1:9" hidden="1" x14ac:dyDescent="0.35">
      <c r="A56" s="129"/>
      <c r="B56" s="50">
        <v>51</v>
      </c>
      <c r="C56" s="95">
        <f>VLOOKUP(B:B,'Start List Kids'!C:F,2,FALSE)</f>
        <v>0</v>
      </c>
      <c r="D56" s="114">
        <f>VLOOKUP(B:B,'Start List Kids'!C:F,4,FALSE)</f>
        <v>0</v>
      </c>
      <c r="E56" s="83"/>
      <c r="F56" s="165"/>
      <c r="G56" s="166"/>
      <c r="H56" s="197" t="e">
        <f t="shared" si="0"/>
        <v>#DIV/0!</v>
      </c>
      <c r="I56" s="167"/>
    </row>
    <row r="57" spans="1:9" hidden="1" x14ac:dyDescent="0.35">
      <c r="A57" s="129"/>
      <c r="B57" s="50">
        <v>52</v>
      </c>
      <c r="C57" s="95">
        <f>VLOOKUP(B:B,'Start List Kids'!C:F,2,FALSE)</f>
        <v>0</v>
      </c>
      <c r="D57" s="114">
        <f>VLOOKUP(B:B,'Start List Kids'!C:F,4,FALSE)</f>
        <v>0</v>
      </c>
      <c r="E57" s="83"/>
      <c r="F57" s="165"/>
      <c r="G57" s="166"/>
      <c r="H57" s="197" t="e">
        <f t="shared" si="0"/>
        <v>#DIV/0!</v>
      </c>
      <c r="I57" s="167"/>
    </row>
    <row r="58" spans="1:9" hidden="1" x14ac:dyDescent="0.35">
      <c r="A58" s="129"/>
      <c r="B58" s="50">
        <v>53</v>
      </c>
      <c r="C58" s="95">
        <f>VLOOKUP(B:B,'Start List Kids'!C:F,2,FALSE)</f>
        <v>0</v>
      </c>
      <c r="D58" s="114">
        <f>VLOOKUP(B:B,'Start List Kids'!C:F,4,FALSE)</f>
        <v>0</v>
      </c>
      <c r="E58" s="83"/>
      <c r="F58" s="165"/>
      <c r="G58" s="166"/>
      <c r="H58" s="197" t="e">
        <f t="shared" si="0"/>
        <v>#DIV/0!</v>
      </c>
      <c r="I58" s="167"/>
    </row>
    <row r="59" spans="1:9" hidden="1" x14ac:dyDescent="0.35">
      <c r="A59" s="129"/>
      <c r="B59" s="50">
        <v>54</v>
      </c>
      <c r="C59" s="95">
        <f>VLOOKUP(B:B,'Start List Kids'!C:F,2,FALSE)</f>
        <v>0</v>
      </c>
      <c r="D59" s="114">
        <f>VLOOKUP(B:B,'Start List Kids'!C:F,4,FALSE)</f>
        <v>0</v>
      </c>
      <c r="E59" s="83"/>
      <c r="F59" s="165"/>
      <c r="G59" s="166"/>
      <c r="H59" s="197" t="e">
        <f t="shared" si="0"/>
        <v>#DIV/0!</v>
      </c>
      <c r="I59" s="167"/>
    </row>
    <row r="60" spans="1:9" hidden="1" x14ac:dyDescent="0.35">
      <c r="A60" s="129"/>
      <c r="B60" s="50">
        <v>55</v>
      </c>
      <c r="C60" s="95">
        <f>VLOOKUP(B:B,'Start List Kids'!C:F,2,FALSE)</f>
        <v>0</v>
      </c>
      <c r="D60" s="114">
        <f>VLOOKUP(B:B,'Start List Kids'!C:F,4,FALSE)</f>
        <v>0</v>
      </c>
      <c r="E60" s="83"/>
      <c r="F60" s="165"/>
      <c r="G60" s="166"/>
      <c r="H60" s="197" t="e">
        <f t="shared" si="0"/>
        <v>#DIV/0!</v>
      </c>
      <c r="I60" s="167"/>
    </row>
    <row r="61" spans="1:9" hidden="1" x14ac:dyDescent="0.35">
      <c r="A61" s="129"/>
      <c r="B61" s="50">
        <v>56</v>
      </c>
      <c r="C61" s="95">
        <f>VLOOKUP(B:B,'Start List Kids'!C:F,2,FALSE)</f>
        <v>0</v>
      </c>
      <c r="D61" s="114">
        <f>VLOOKUP(B:B,'Start List Kids'!C:F,4,FALSE)</f>
        <v>0</v>
      </c>
      <c r="E61" s="83"/>
      <c r="F61" s="165"/>
      <c r="G61" s="166"/>
      <c r="H61" s="197" t="e">
        <f t="shared" si="0"/>
        <v>#DIV/0!</v>
      </c>
      <c r="I61" s="167"/>
    </row>
    <row r="62" spans="1:9" hidden="1" x14ac:dyDescent="0.35">
      <c r="A62" s="129"/>
      <c r="B62" s="50">
        <v>57</v>
      </c>
      <c r="C62" s="95">
        <f>VLOOKUP(B:B,'Start List Kids'!C:F,2,FALSE)</f>
        <v>0</v>
      </c>
      <c r="D62" s="114">
        <f>VLOOKUP(B:B,'Start List Kids'!C:F,4,FALSE)</f>
        <v>0</v>
      </c>
      <c r="E62" s="83"/>
      <c r="F62" s="165"/>
      <c r="G62" s="166"/>
      <c r="H62" s="197" t="e">
        <f t="shared" si="0"/>
        <v>#DIV/0!</v>
      </c>
      <c r="I62" s="167"/>
    </row>
    <row r="63" spans="1:9" hidden="1" x14ac:dyDescent="0.35">
      <c r="A63" s="129"/>
      <c r="B63" s="50">
        <v>58</v>
      </c>
      <c r="C63" s="95">
        <f>VLOOKUP(B:B,'Start List Kids'!C:F,2,FALSE)</f>
        <v>0</v>
      </c>
      <c r="D63" s="114">
        <f>VLOOKUP(B:B,'Start List Kids'!C:F,4,FALSE)</f>
        <v>0</v>
      </c>
      <c r="E63" s="83"/>
      <c r="F63" s="165"/>
      <c r="G63" s="166"/>
      <c r="H63" s="197" t="e">
        <f t="shared" si="0"/>
        <v>#DIV/0!</v>
      </c>
      <c r="I63" s="167"/>
    </row>
    <row r="64" spans="1:9" hidden="1" x14ac:dyDescent="0.35">
      <c r="A64" s="129"/>
      <c r="B64" s="50">
        <v>59</v>
      </c>
      <c r="C64" s="95">
        <f>VLOOKUP(B:B,'Start List Kids'!C:F,2,FALSE)</f>
        <v>0</v>
      </c>
      <c r="D64" s="114">
        <f>VLOOKUP(B:B,'Start List Kids'!C:F,4,FALSE)</f>
        <v>0</v>
      </c>
      <c r="E64" s="83"/>
      <c r="F64" s="165"/>
      <c r="G64" s="166"/>
      <c r="H64" s="197" t="e">
        <f t="shared" si="0"/>
        <v>#DIV/0!</v>
      </c>
      <c r="I64" s="167"/>
    </row>
    <row r="65" spans="1:9" hidden="1" x14ac:dyDescent="0.35">
      <c r="A65" s="129"/>
      <c r="B65" s="50">
        <v>60</v>
      </c>
      <c r="C65" s="95">
        <f>VLOOKUP(B:B,'Start List Kids'!C:F,2,FALSE)</f>
        <v>0</v>
      </c>
      <c r="D65" s="114">
        <f>VLOOKUP(B:B,'Start List Kids'!C:F,4,FALSE)</f>
        <v>0</v>
      </c>
      <c r="E65" s="83"/>
      <c r="F65" s="165"/>
      <c r="G65" s="166"/>
      <c r="H65" s="197" t="e">
        <f t="shared" si="0"/>
        <v>#DIV/0!</v>
      </c>
      <c r="I65" s="167"/>
    </row>
    <row r="66" spans="1:9" hidden="1" x14ac:dyDescent="0.35">
      <c r="A66" s="129"/>
      <c r="B66" s="50">
        <v>61</v>
      </c>
      <c r="C66" s="95">
        <f>VLOOKUP(B:B,'Start List Kids'!C:F,2,FALSE)</f>
        <v>0</v>
      </c>
      <c r="D66" s="114">
        <f>VLOOKUP(B:B,'Start List Kids'!C:F,4,FALSE)</f>
        <v>0</v>
      </c>
      <c r="E66" s="83"/>
      <c r="F66" s="165"/>
      <c r="G66" s="166"/>
      <c r="H66" s="197" t="e">
        <f t="shared" si="0"/>
        <v>#DIV/0!</v>
      </c>
      <c r="I66" s="167"/>
    </row>
    <row r="67" spans="1:9" hidden="1" x14ac:dyDescent="0.35">
      <c r="A67" s="129"/>
      <c r="B67" s="50">
        <v>62</v>
      </c>
      <c r="C67" s="95">
        <f>VLOOKUP(B:B,'Start List Kids'!C:F,2,FALSE)</f>
        <v>0</v>
      </c>
      <c r="D67" s="114">
        <f>VLOOKUP(B:B,'Start List Kids'!C:F,4,FALSE)</f>
        <v>0</v>
      </c>
      <c r="E67" s="83"/>
      <c r="F67" s="165"/>
      <c r="G67" s="166"/>
      <c r="H67" s="197" t="e">
        <f t="shared" si="0"/>
        <v>#DIV/0!</v>
      </c>
      <c r="I67" s="167"/>
    </row>
    <row r="68" spans="1:9" hidden="1" x14ac:dyDescent="0.35">
      <c r="A68" s="129"/>
      <c r="B68" s="50">
        <v>63</v>
      </c>
      <c r="C68" s="95">
        <f>VLOOKUP(B:B,'Start List Kids'!C:F,2,FALSE)</f>
        <v>0</v>
      </c>
      <c r="D68" s="114">
        <f>VLOOKUP(B:B,'Start List Kids'!C:F,4,FALSE)</f>
        <v>0</v>
      </c>
      <c r="E68" s="83"/>
      <c r="F68" s="165"/>
      <c r="G68" s="166"/>
      <c r="H68" s="197" t="e">
        <f t="shared" si="0"/>
        <v>#DIV/0!</v>
      </c>
      <c r="I68" s="167"/>
    </row>
    <row r="69" spans="1:9" hidden="1" x14ac:dyDescent="0.35">
      <c r="A69" s="129"/>
      <c r="B69" s="50">
        <v>64</v>
      </c>
      <c r="C69" s="95">
        <f>VLOOKUP(B:B,'Start List Kids'!C:F,2,FALSE)</f>
        <v>0</v>
      </c>
      <c r="D69" s="114">
        <f>VLOOKUP(B:B,'Start List Kids'!C:F,4,FALSE)</f>
        <v>0</v>
      </c>
      <c r="E69" s="83"/>
      <c r="F69" s="165"/>
      <c r="G69" s="166"/>
      <c r="H69" s="197" t="e">
        <f t="shared" si="0"/>
        <v>#DIV/0!</v>
      </c>
      <c r="I69" s="167"/>
    </row>
    <row r="70" spans="1:9" hidden="1" x14ac:dyDescent="0.35">
      <c r="A70" s="129"/>
      <c r="B70" s="50">
        <v>65</v>
      </c>
      <c r="C70" s="95">
        <f>VLOOKUP(B:B,'Start List Kids'!C:F,2,FALSE)</f>
        <v>0</v>
      </c>
      <c r="D70" s="114">
        <f>VLOOKUP(B:B,'Start List Kids'!C:F,4,FALSE)</f>
        <v>0</v>
      </c>
      <c r="E70" s="83"/>
      <c r="F70" s="165"/>
      <c r="G70" s="166"/>
      <c r="H70" s="197" t="e">
        <f t="shared" si="0"/>
        <v>#DIV/0!</v>
      </c>
      <c r="I70" s="167"/>
    </row>
    <row r="71" spans="1:9" hidden="1" x14ac:dyDescent="0.35">
      <c r="A71" s="129"/>
      <c r="B71" s="50">
        <v>66</v>
      </c>
      <c r="C71" s="95">
        <f>VLOOKUP(B:B,'Start List Kids'!C:F,2,FALSE)</f>
        <v>0</v>
      </c>
      <c r="D71" s="114">
        <f>VLOOKUP(B:B,'Start List Kids'!C:F,4,FALSE)</f>
        <v>0</v>
      </c>
      <c r="E71" s="83"/>
      <c r="F71" s="165"/>
      <c r="G71" s="166"/>
      <c r="H71" s="197" t="e">
        <f t="shared" si="0"/>
        <v>#DIV/0!</v>
      </c>
      <c r="I71" s="167"/>
    </row>
    <row r="72" spans="1:9" hidden="1" x14ac:dyDescent="0.35">
      <c r="A72" s="129"/>
      <c r="B72" s="50">
        <v>67</v>
      </c>
      <c r="C72" s="95">
        <f>VLOOKUP(B:B,'Start List Kids'!C:F,2,FALSE)</f>
        <v>0</v>
      </c>
      <c r="D72" s="114">
        <f>VLOOKUP(B:B,'Start List Kids'!C:F,4,FALSE)</f>
        <v>0</v>
      </c>
      <c r="E72" s="83"/>
      <c r="F72" s="165"/>
      <c r="G72" s="166"/>
      <c r="H72" s="197" t="e">
        <f t="shared" si="0"/>
        <v>#DIV/0!</v>
      </c>
      <c r="I72" s="167"/>
    </row>
    <row r="73" spans="1:9" hidden="1" x14ac:dyDescent="0.35">
      <c r="A73" s="129"/>
      <c r="B73" s="50">
        <v>68</v>
      </c>
      <c r="C73" s="95">
        <f>VLOOKUP(B:B,'Start List Kids'!C:F,2,FALSE)</f>
        <v>0</v>
      </c>
      <c r="D73" s="114">
        <f>VLOOKUP(B:B,'Start List Kids'!C:F,4,FALSE)</f>
        <v>0</v>
      </c>
      <c r="E73" s="83"/>
      <c r="F73" s="165"/>
      <c r="G73" s="166"/>
      <c r="H73" s="197" t="e">
        <f t="shared" si="0"/>
        <v>#DIV/0!</v>
      </c>
      <c r="I73" s="167"/>
    </row>
    <row r="74" spans="1:9" hidden="1" x14ac:dyDescent="0.35">
      <c r="A74" s="129"/>
      <c r="B74" s="50">
        <v>69</v>
      </c>
      <c r="C74" s="95">
        <f>VLOOKUP(B:B,'Start List Kids'!C:F,2,FALSE)</f>
        <v>0</v>
      </c>
      <c r="D74" s="114">
        <f>VLOOKUP(B:B,'Start List Kids'!C:F,4,FALSE)</f>
        <v>0</v>
      </c>
      <c r="E74" s="83"/>
      <c r="F74" s="165"/>
      <c r="G74" s="166"/>
      <c r="H74" s="197" t="e">
        <f t="shared" si="0"/>
        <v>#DIV/0!</v>
      </c>
      <c r="I74" s="167"/>
    </row>
    <row r="75" spans="1:9" hidden="1" x14ac:dyDescent="0.35">
      <c r="A75" s="129"/>
      <c r="B75" s="50">
        <v>70</v>
      </c>
      <c r="C75" s="95">
        <f>VLOOKUP(B:B,'Start List Kids'!C:F,2,FALSE)</f>
        <v>0</v>
      </c>
      <c r="D75" s="114">
        <f>VLOOKUP(B:B,'Start List Kids'!C:F,4,FALSE)</f>
        <v>0</v>
      </c>
      <c r="E75" s="83"/>
      <c r="F75" s="165"/>
      <c r="G75" s="166"/>
      <c r="H75" s="197" t="e">
        <f t="shared" si="0"/>
        <v>#DIV/0!</v>
      </c>
      <c r="I75" s="167"/>
    </row>
    <row r="76" spans="1:9" hidden="1" x14ac:dyDescent="0.35">
      <c r="A76" s="129"/>
      <c r="B76" s="50">
        <v>71</v>
      </c>
      <c r="C76" s="95">
        <f>VLOOKUP(B:B,'Start List Kids'!C:F,2,FALSE)</f>
        <v>0</v>
      </c>
      <c r="D76" s="114">
        <f>VLOOKUP(B:B,'Start List Kids'!C:F,4,FALSE)</f>
        <v>0</v>
      </c>
      <c r="E76" s="83"/>
      <c r="F76" s="165"/>
      <c r="G76" s="166"/>
      <c r="H76" s="197" t="e">
        <f t="shared" si="0"/>
        <v>#DIV/0!</v>
      </c>
      <c r="I76" s="167"/>
    </row>
    <row r="77" spans="1:9" hidden="1" x14ac:dyDescent="0.35">
      <c r="A77" s="129"/>
      <c r="B77" s="50">
        <v>72</v>
      </c>
      <c r="C77" s="95">
        <f>VLOOKUP(B:B,'Start List Kids'!C:F,2,FALSE)</f>
        <v>0</v>
      </c>
      <c r="D77" s="114">
        <f>VLOOKUP(B:B,'Start List Kids'!C:F,4,FALSE)</f>
        <v>0</v>
      </c>
      <c r="E77" s="83"/>
      <c r="F77" s="165"/>
      <c r="G77" s="166"/>
      <c r="H77" s="197" t="e">
        <f t="shared" si="0"/>
        <v>#DIV/0!</v>
      </c>
      <c r="I77" s="167"/>
    </row>
    <row r="78" spans="1:9" hidden="1" x14ac:dyDescent="0.35">
      <c r="A78" s="129"/>
      <c r="B78" s="50">
        <v>73</v>
      </c>
      <c r="C78" s="95">
        <f>VLOOKUP(B:B,'Start List Kids'!C:F,2,FALSE)</f>
        <v>0</v>
      </c>
      <c r="D78" s="114">
        <f>VLOOKUP(B:B,'Start List Kids'!C:F,4,FALSE)</f>
        <v>0</v>
      </c>
      <c r="E78" s="83"/>
      <c r="F78" s="165"/>
      <c r="G78" s="166"/>
      <c r="H78" s="197" t="e">
        <f t="shared" si="0"/>
        <v>#DIV/0!</v>
      </c>
      <c r="I78" s="167"/>
    </row>
    <row r="79" spans="1:9" hidden="1" x14ac:dyDescent="0.35">
      <c r="A79" s="129"/>
      <c r="B79" s="50">
        <v>74</v>
      </c>
      <c r="C79" s="95">
        <f>VLOOKUP(B:B,'Start List Kids'!C:F,2,FALSE)</f>
        <v>0</v>
      </c>
      <c r="D79" s="114">
        <f>VLOOKUP(B:B,'Start List Kids'!C:F,4,FALSE)</f>
        <v>0</v>
      </c>
      <c r="E79" s="83"/>
      <c r="F79" s="165"/>
      <c r="G79" s="166"/>
      <c r="H79" s="197" t="e">
        <f t="shared" si="0"/>
        <v>#DIV/0!</v>
      </c>
      <c r="I79" s="167"/>
    </row>
    <row r="80" spans="1:9" hidden="1" x14ac:dyDescent="0.35">
      <c r="A80" s="129"/>
      <c r="B80" s="50">
        <v>75</v>
      </c>
      <c r="C80" s="95">
        <f>VLOOKUP(B:B,'Start List Kids'!C:F,2,FALSE)</f>
        <v>0</v>
      </c>
      <c r="D80" s="114">
        <f>VLOOKUP(B:B,'Start List Kids'!C:F,4,FALSE)</f>
        <v>0</v>
      </c>
      <c r="E80" s="83"/>
      <c r="F80" s="165"/>
      <c r="G80" s="166"/>
      <c r="H80" s="197" t="e">
        <f t="shared" si="0"/>
        <v>#DIV/0!</v>
      </c>
      <c r="I80" s="167"/>
    </row>
    <row r="81" spans="1:9" hidden="1" x14ac:dyDescent="0.35">
      <c r="A81" s="129"/>
      <c r="B81" s="50">
        <v>76</v>
      </c>
      <c r="C81" s="95">
        <f>VLOOKUP(B:B,'Start List Kids'!C:F,2,FALSE)</f>
        <v>0</v>
      </c>
      <c r="D81" s="114">
        <f>VLOOKUP(B:B,'Start List Kids'!C:F,4,FALSE)</f>
        <v>0</v>
      </c>
      <c r="E81" s="83"/>
      <c r="F81" s="165"/>
      <c r="G81" s="166"/>
      <c r="H81" s="197" t="e">
        <f t="shared" si="0"/>
        <v>#DIV/0!</v>
      </c>
      <c r="I81" s="167"/>
    </row>
    <row r="82" spans="1:9" hidden="1" x14ac:dyDescent="0.35">
      <c r="A82" s="129"/>
      <c r="B82" s="50">
        <v>77</v>
      </c>
      <c r="C82" s="95">
        <f>VLOOKUP(B:B,'Start List Kids'!C:F,2,FALSE)</f>
        <v>0</v>
      </c>
      <c r="D82" s="114">
        <f>VLOOKUP(B:B,'Start List Kids'!C:F,4,FALSE)</f>
        <v>0</v>
      </c>
      <c r="E82" s="83"/>
      <c r="F82" s="165"/>
      <c r="G82" s="166"/>
      <c r="H82" s="197" t="e">
        <f t="shared" si="0"/>
        <v>#DIV/0!</v>
      </c>
      <c r="I82" s="167"/>
    </row>
    <row r="83" spans="1:9" hidden="1" x14ac:dyDescent="0.35">
      <c r="A83" s="129"/>
      <c r="B83" s="50">
        <v>78</v>
      </c>
      <c r="C83" s="95">
        <f>VLOOKUP(B:B,'Start List Kids'!C:F,2,FALSE)</f>
        <v>0</v>
      </c>
      <c r="D83" s="114">
        <f>VLOOKUP(B:B,'Start List Kids'!C:F,4,FALSE)</f>
        <v>0</v>
      </c>
      <c r="E83" s="83"/>
      <c r="F83" s="165"/>
      <c r="G83" s="166"/>
      <c r="H83" s="197" t="e">
        <f t="shared" si="0"/>
        <v>#DIV/0!</v>
      </c>
      <c r="I83" s="167"/>
    </row>
    <row r="84" spans="1:9" hidden="1" x14ac:dyDescent="0.35">
      <c r="A84" s="129"/>
      <c r="B84" s="50">
        <v>79</v>
      </c>
      <c r="C84" s="95">
        <f>VLOOKUP(B:B,'Start List Kids'!C:F,2,FALSE)</f>
        <v>0</v>
      </c>
      <c r="D84" s="114">
        <f>VLOOKUP(B:B,'Start List Kids'!C:F,4,FALSE)</f>
        <v>0</v>
      </c>
      <c r="E84" s="83"/>
      <c r="F84" s="165"/>
      <c r="G84" s="166"/>
      <c r="H84" s="197" t="e">
        <f t="shared" si="0"/>
        <v>#DIV/0!</v>
      </c>
      <c r="I84" s="167"/>
    </row>
    <row r="85" spans="1:9" hidden="1" x14ac:dyDescent="0.35">
      <c r="A85" s="129"/>
      <c r="B85" s="50">
        <v>80</v>
      </c>
      <c r="C85" s="95">
        <f>VLOOKUP(B:B,'Start List Kids'!C:F,2,FALSE)</f>
        <v>0</v>
      </c>
      <c r="D85" s="114">
        <f>VLOOKUP(B:B,'Start List Kids'!C:F,4,FALSE)</f>
        <v>0</v>
      </c>
      <c r="E85" s="83"/>
      <c r="F85" s="165"/>
      <c r="G85" s="166"/>
      <c r="H85" s="197" t="e">
        <f t="shared" si="0"/>
        <v>#DIV/0!</v>
      </c>
      <c r="I85" s="167"/>
    </row>
    <row r="86" spans="1:9" hidden="1" x14ac:dyDescent="0.35">
      <c r="A86" s="129"/>
      <c r="B86" s="50">
        <v>81</v>
      </c>
      <c r="C86" s="95">
        <f>VLOOKUP(B:B,'Start List Kids'!C:F,2,FALSE)</f>
        <v>0</v>
      </c>
      <c r="D86" s="114">
        <f>VLOOKUP(B:B,'Start List Kids'!C:F,4,FALSE)</f>
        <v>0</v>
      </c>
      <c r="E86" s="83"/>
      <c r="F86" s="165"/>
      <c r="G86" s="166"/>
      <c r="H86" s="197" t="e">
        <f t="shared" si="0"/>
        <v>#DIV/0!</v>
      </c>
      <c r="I86" s="167"/>
    </row>
    <row r="87" spans="1:9" hidden="1" x14ac:dyDescent="0.35">
      <c r="A87" s="129"/>
      <c r="B87" s="50">
        <v>82</v>
      </c>
      <c r="C87" s="95">
        <f>VLOOKUP(B:B,'Start List Kids'!C:F,2,FALSE)</f>
        <v>0</v>
      </c>
      <c r="D87" s="114">
        <f>VLOOKUP(B:B,'Start List Kids'!C:F,4,FALSE)</f>
        <v>0</v>
      </c>
      <c r="E87" s="83"/>
      <c r="F87" s="165"/>
      <c r="G87" s="166"/>
      <c r="H87" s="197" t="e">
        <f t="shared" si="0"/>
        <v>#DIV/0!</v>
      </c>
      <c r="I87" s="167"/>
    </row>
    <row r="88" spans="1:9" hidden="1" x14ac:dyDescent="0.35">
      <c r="A88" s="129"/>
      <c r="B88" s="50">
        <v>83</v>
      </c>
      <c r="C88" s="95">
        <f>VLOOKUP(B:B,'Start List Kids'!C:F,2,FALSE)</f>
        <v>0</v>
      </c>
      <c r="D88" s="114">
        <f>VLOOKUP(B:B,'Start List Kids'!C:F,4,FALSE)</f>
        <v>0</v>
      </c>
      <c r="E88" s="83"/>
      <c r="F88" s="165"/>
      <c r="G88" s="166"/>
      <c r="H88" s="197" t="e">
        <f t="shared" si="0"/>
        <v>#DIV/0!</v>
      </c>
      <c r="I88" s="167"/>
    </row>
    <row r="89" spans="1:9" hidden="1" x14ac:dyDescent="0.35">
      <c r="A89" s="129"/>
      <c r="B89" s="50">
        <v>84</v>
      </c>
      <c r="C89" s="95">
        <f>VLOOKUP(B:B,'Start List Kids'!C:F,2,FALSE)</f>
        <v>0</v>
      </c>
      <c r="D89" s="114">
        <f>VLOOKUP(B:B,'Start List Kids'!C:F,4,FALSE)</f>
        <v>0</v>
      </c>
      <c r="E89" s="83"/>
      <c r="F89" s="165"/>
      <c r="G89" s="166"/>
      <c r="H89" s="197" t="e">
        <f t="shared" si="0"/>
        <v>#DIV/0!</v>
      </c>
      <c r="I89" s="167"/>
    </row>
    <row r="90" spans="1:9" hidden="1" x14ac:dyDescent="0.35">
      <c r="A90" s="130"/>
      <c r="B90" s="50">
        <v>85</v>
      </c>
      <c r="C90" s="95">
        <f>VLOOKUP(B:B,'Start List Kids'!C:F,2,FALSE)</f>
        <v>0</v>
      </c>
      <c r="D90" s="114">
        <f>VLOOKUP(B:B,'Start List Kids'!C:F,4,FALSE)</f>
        <v>0</v>
      </c>
      <c r="E90" s="83"/>
      <c r="F90" s="165"/>
      <c r="G90" s="166"/>
      <c r="H90" s="197" t="e">
        <f t="shared" si="0"/>
        <v>#DIV/0!</v>
      </c>
      <c r="I90" s="167"/>
    </row>
    <row r="91" spans="1:9" hidden="1" x14ac:dyDescent="0.35">
      <c r="A91" s="129"/>
      <c r="B91" s="50">
        <v>86</v>
      </c>
      <c r="C91" s="95">
        <f>VLOOKUP(B:B,'Start List Kids'!C:F,2,FALSE)</f>
        <v>0</v>
      </c>
      <c r="D91" s="114">
        <f>VLOOKUP(B:B,'Start List Kids'!C:F,4,FALSE)</f>
        <v>0</v>
      </c>
      <c r="E91" s="83"/>
      <c r="F91" s="165"/>
      <c r="G91" s="166"/>
      <c r="H91" s="197" t="e">
        <f t="shared" si="0"/>
        <v>#DIV/0!</v>
      </c>
      <c r="I91" s="167"/>
    </row>
    <row r="92" spans="1:9" hidden="1" x14ac:dyDescent="0.35">
      <c r="A92" s="130"/>
      <c r="B92" s="50">
        <v>87</v>
      </c>
      <c r="C92" s="95">
        <f>VLOOKUP(B:B,'Start List Kids'!C:F,2,FALSE)</f>
        <v>0</v>
      </c>
      <c r="D92" s="114">
        <f>VLOOKUP(B:B,'Start List Kids'!C:F,4,FALSE)</f>
        <v>0</v>
      </c>
      <c r="E92" s="83"/>
      <c r="F92" s="165"/>
      <c r="G92" s="166"/>
      <c r="H92" s="197" t="e">
        <f t="shared" si="0"/>
        <v>#DIV/0!</v>
      </c>
      <c r="I92" s="167"/>
    </row>
    <row r="93" spans="1:9" hidden="1" x14ac:dyDescent="0.35">
      <c r="A93" s="129"/>
      <c r="B93" s="50">
        <v>88</v>
      </c>
      <c r="C93" s="95">
        <f>VLOOKUP(B:B,'Start List Kids'!C:F,2,FALSE)</f>
        <v>0</v>
      </c>
      <c r="D93" s="114">
        <f>VLOOKUP(B:B,'Start List Kids'!C:F,4,FALSE)</f>
        <v>0</v>
      </c>
      <c r="E93" s="83"/>
      <c r="F93" s="165"/>
      <c r="G93" s="166"/>
      <c r="H93" s="197" t="e">
        <f t="shared" si="0"/>
        <v>#DIV/0!</v>
      </c>
      <c r="I93" s="167"/>
    </row>
    <row r="94" spans="1:9" hidden="1" x14ac:dyDescent="0.35">
      <c r="A94" s="130"/>
      <c r="B94" s="50">
        <v>89</v>
      </c>
      <c r="C94" s="95">
        <f>VLOOKUP(B:B,'Start List Kids'!C:F,2,FALSE)</f>
        <v>0</v>
      </c>
      <c r="D94" s="114">
        <f>VLOOKUP(B:B,'Start List Kids'!C:F,4,FALSE)</f>
        <v>0</v>
      </c>
      <c r="E94" s="83"/>
      <c r="F94" s="165"/>
      <c r="G94" s="166"/>
      <c r="H94" s="197" t="e">
        <f t="shared" si="0"/>
        <v>#DIV/0!</v>
      </c>
      <c r="I94" s="167"/>
    </row>
    <row r="95" spans="1:9" hidden="1" x14ac:dyDescent="0.35">
      <c r="A95" s="129"/>
      <c r="B95" s="50">
        <v>90</v>
      </c>
      <c r="C95" s="95">
        <f>VLOOKUP(B:B,'Start List Kids'!C:F,2,FALSE)</f>
        <v>0</v>
      </c>
      <c r="D95" s="114">
        <f>VLOOKUP(B:B,'Start List Kids'!C:F,4,FALSE)</f>
        <v>0</v>
      </c>
      <c r="E95" s="83"/>
      <c r="F95" s="165"/>
      <c r="G95" s="166"/>
      <c r="H95" s="197" t="e">
        <f t="shared" si="0"/>
        <v>#DIV/0!</v>
      </c>
      <c r="I95" s="167"/>
    </row>
    <row r="96" spans="1:9" hidden="1" x14ac:dyDescent="0.35">
      <c r="A96" s="130"/>
      <c r="B96" s="50">
        <v>91</v>
      </c>
      <c r="C96" s="95">
        <f>VLOOKUP(B:B,'Start List Kids'!C:F,2,FALSE)</f>
        <v>0</v>
      </c>
      <c r="D96" s="114">
        <f>VLOOKUP(B:B,'Start List Kids'!C:F,4,FALSE)</f>
        <v>0</v>
      </c>
      <c r="E96" s="83"/>
      <c r="F96" s="165"/>
      <c r="G96" s="166"/>
      <c r="H96" s="197" t="e">
        <f t="shared" si="0"/>
        <v>#DIV/0!</v>
      </c>
      <c r="I96" s="167"/>
    </row>
    <row r="97" spans="1:9" hidden="1" x14ac:dyDescent="0.35">
      <c r="A97" s="129"/>
      <c r="B97" s="50">
        <v>92</v>
      </c>
      <c r="C97" s="95">
        <f>VLOOKUP(B:B,'Start List Kids'!C:F,2,FALSE)</f>
        <v>0</v>
      </c>
      <c r="D97" s="114">
        <f>VLOOKUP(B:B,'Start List Kids'!C:F,4,FALSE)</f>
        <v>0</v>
      </c>
      <c r="E97" s="83"/>
      <c r="F97" s="165"/>
      <c r="G97" s="166"/>
      <c r="H97" s="197" t="e">
        <f t="shared" si="0"/>
        <v>#DIV/0!</v>
      </c>
      <c r="I97" s="167"/>
    </row>
    <row r="98" spans="1:9" hidden="1" x14ac:dyDescent="0.35">
      <c r="A98" s="130"/>
      <c r="B98" s="50">
        <v>93</v>
      </c>
      <c r="C98" s="95">
        <f>VLOOKUP(B:B,'Start List Kids'!C:F,2,FALSE)</f>
        <v>0</v>
      </c>
      <c r="D98" s="114">
        <f>VLOOKUP(B:B,'Start List Kids'!C:F,4,FALSE)</f>
        <v>0</v>
      </c>
      <c r="E98" s="83"/>
      <c r="F98" s="165"/>
      <c r="G98" s="166"/>
      <c r="H98" s="197" t="e">
        <f t="shared" si="0"/>
        <v>#DIV/0!</v>
      </c>
      <c r="I98" s="167"/>
    </row>
    <row r="99" spans="1:9" hidden="1" x14ac:dyDescent="0.35">
      <c r="A99" s="129"/>
      <c r="B99" s="50">
        <v>94</v>
      </c>
      <c r="C99" s="95">
        <f>VLOOKUP(B:B,'Start List Kids'!C:F,2,FALSE)</f>
        <v>0</v>
      </c>
      <c r="D99" s="114">
        <f>VLOOKUP(B:B,'Start List Kids'!C:F,4,FALSE)</f>
        <v>0</v>
      </c>
      <c r="E99" s="83"/>
      <c r="F99" s="165"/>
      <c r="G99" s="166"/>
      <c r="H99" s="197" t="e">
        <f t="shared" si="0"/>
        <v>#DIV/0!</v>
      </c>
      <c r="I99" s="167"/>
    </row>
    <row r="100" spans="1:9" hidden="1" x14ac:dyDescent="0.35">
      <c r="A100" s="130"/>
      <c r="B100" s="50">
        <v>95</v>
      </c>
      <c r="C100" s="95">
        <f>VLOOKUP(B:B,'Start List Kids'!C:F,2,FALSE)</f>
        <v>0</v>
      </c>
      <c r="D100" s="114">
        <f>VLOOKUP(B:B,'Start List Kids'!C:F,4,FALSE)</f>
        <v>0</v>
      </c>
      <c r="E100" s="83"/>
      <c r="F100" s="165"/>
      <c r="G100" s="166"/>
      <c r="H100" s="197" t="e">
        <f t="shared" si="0"/>
        <v>#DIV/0!</v>
      </c>
      <c r="I100" s="167"/>
    </row>
    <row r="101" spans="1:9" hidden="1" x14ac:dyDescent="0.35">
      <c r="A101" s="129"/>
      <c r="B101" s="50">
        <v>96</v>
      </c>
      <c r="C101" s="95">
        <f>VLOOKUP(B:B,'Start List Kids'!C:F,2,FALSE)</f>
        <v>0</v>
      </c>
      <c r="D101" s="114">
        <f>VLOOKUP(B:B,'Start List Kids'!C:F,4,FALSE)</f>
        <v>0</v>
      </c>
      <c r="E101" s="83"/>
      <c r="F101" s="165"/>
      <c r="G101" s="166"/>
      <c r="H101" s="197" t="e">
        <f t="shared" si="0"/>
        <v>#DIV/0!</v>
      </c>
      <c r="I101" s="167"/>
    </row>
    <row r="102" spans="1:9" hidden="1" x14ac:dyDescent="0.35">
      <c r="A102" s="130"/>
      <c r="B102" s="50">
        <v>97</v>
      </c>
      <c r="C102" s="95">
        <f>VLOOKUP(B:B,'Start List Kids'!C:F,2,FALSE)</f>
        <v>0</v>
      </c>
      <c r="D102" s="114">
        <f>VLOOKUP(B:B,'Start List Kids'!C:F,4,FALSE)</f>
        <v>0</v>
      </c>
      <c r="E102" s="83"/>
      <c r="F102" s="165"/>
      <c r="G102" s="166"/>
      <c r="H102" s="197" t="e">
        <f t="shared" si="0"/>
        <v>#DIV/0!</v>
      </c>
      <c r="I102" s="167"/>
    </row>
    <row r="103" spans="1:9" hidden="1" x14ac:dyDescent="0.35">
      <c r="A103" s="129"/>
      <c r="B103" s="50">
        <v>98</v>
      </c>
      <c r="C103" s="95">
        <f>VLOOKUP(B:B,'Start List Kids'!C:F,2,FALSE)</f>
        <v>0</v>
      </c>
      <c r="D103" s="114">
        <f>VLOOKUP(B:B,'Start List Kids'!C:F,4,FALSE)</f>
        <v>0</v>
      </c>
      <c r="E103" s="83"/>
      <c r="F103" s="165"/>
      <c r="G103" s="166"/>
      <c r="H103" s="197" t="e">
        <f t="shared" si="0"/>
        <v>#DIV/0!</v>
      </c>
      <c r="I103" s="167"/>
    </row>
    <row r="104" spans="1:9" hidden="1" x14ac:dyDescent="0.35">
      <c r="A104" s="130"/>
      <c r="B104" s="50">
        <v>99</v>
      </c>
      <c r="C104" s="95">
        <f>VLOOKUP(B:B,'Start List Kids'!C:F,2,FALSE)</f>
        <v>0</v>
      </c>
      <c r="D104" s="114">
        <f>VLOOKUP(B:B,'Start List Kids'!C:F,4,FALSE)</f>
        <v>0</v>
      </c>
      <c r="E104" s="83"/>
      <c r="F104" s="165"/>
      <c r="G104" s="166"/>
      <c r="H104" s="197" t="e">
        <f t="shared" si="0"/>
        <v>#DIV/0!</v>
      </c>
      <c r="I104" s="167"/>
    </row>
    <row r="105" spans="1:9" hidden="1" x14ac:dyDescent="0.35">
      <c r="A105" s="129"/>
      <c r="B105" s="50">
        <v>100</v>
      </c>
      <c r="C105" s="95">
        <f>VLOOKUP(B:B,'Start List Kids'!C:F,2,FALSE)</f>
        <v>0</v>
      </c>
      <c r="D105" s="114">
        <f>VLOOKUP(B:B,'Start List Kids'!C:F,4,FALSE)</f>
        <v>0</v>
      </c>
      <c r="E105" s="83"/>
      <c r="F105" s="165"/>
      <c r="G105" s="166"/>
      <c r="H105" s="197" t="e">
        <f t="shared" si="0"/>
        <v>#DIV/0!</v>
      </c>
      <c r="I105" s="167"/>
    </row>
    <row r="106" spans="1:9" hidden="1" x14ac:dyDescent="0.35">
      <c r="A106" s="130"/>
      <c r="B106" s="50">
        <v>101</v>
      </c>
      <c r="C106" s="95">
        <f>VLOOKUP(B:B,'Start List Kids'!C:F,2,FALSE)</f>
        <v>0</v>
      </c>
      <c r="D106" s="114">
        <f>VLOOKUP(B:B,'Start List Kids'!C:F,4,FALSE)</f>
        <v>0</v>
      </c>
      <c r="E106" s="83"/>
      <c r="F106" s="165"/>
      <c r="G106" s="166"/>
      <c r="H106" s="197" t="e">
        <f t="shared" si="0"/>
        <v>#DIV/0!</v>
      </c>
      <c r="I106" s="167"/>
    </row>
    <row r="107" spans="1:9" hidden="1" x14ac:dyDescent="0.35">
      <c r="A107" s="129"/>
      <c r="B107" s="50">
        <v>102</v>
      </c>
      <c r="C107" s="95">
        <f>VLOOKUP(B:B,'Start List Kids'!C:F,2,FALSE)</f>
        <v>0</v>
      </c>
      <c r="D107" s="114">
        <f>VLOOKUP(B:B,'Start List Kids'!C:F,4,FALSE)</f>
        <v>0</v>
      </c>
      <c r="E107" s="83"/>
      <c r="F107" s="165"/>
      <c r="G107" s="166"/>
      <c r="H107" s="197" t="e">
        <f t="shared" si="0"/>
        <v>#DIV/0!</v>
      </c>
      <c r="I107" s="167"/>
    </row>
    <row r="108" spans="1:9" hidden="1" x14ac:dyDescent="0.35">
      <c r="A108" s="130"/>
      <c r="B108" s="50">
        <v>103</v>
      </c>
      <c r="C108" s="95">
        <f>VLOOKUP(B:B,'Start List Kids'!C:F,2,FALSE)</f>
        <v>0</v>
      </c>
      <c r="D108" s="114">
        <f>VLOOKUP(B:B,'Start List Kids'!C:F,4,FALSE)</f>
        <v>0</v>
      </c>
      <c r="E108" s="83"/>
      <c r="F108" s="165"/>
      <c r="G108" s="166"/>
      <c r="H108" s="197" t="e">
        <f t="shared" si="0"/>
        <v>#DIV/0!</v>
      </c>
      <c r="I108" s="167"/>
    </row>
    <row r="109" spans="1:9" hidden="1" x14ac:dyDescent="0.35">
      <c r="A109" s="129"/>
      <c r="B109" s="50">
        <v>104</v>
      </c>
      <c r="C109" s="95">
        <f>VLOOKUP(B:B,'Start List Kids'!C:F,2,FALSE)</f>
        <v>0</v>
      </c>
      <c r="D109" s="114">
        <f>VLOOKUP(B:B,'Start List Kids'!C:F,4,FALSE)</f>
        <v>0</v>
      </c>
      <c r="E109" s="83"/>
      <c r="F109" s="165"/>
      <c r="G109" s="166"/>
      <c r="H109" s="197" t="e">
        <f t="shared" si="0"/>
        <v>#DIV/0!</v>
      </c>
      <c r="I109" s="167"/>
    </row>
    <row r="110" spans="1:9" hidden="1" x14ac:dyDescent="0.35">
      <c r="A110" s="130"/>
      <c r="B110" s="50">
        <v>105</v>
      </c>
      <c r="C110" s="95">
        <f>VLOOKUP(B:B,'Start List Kids'!C:F,2,FALSE)</f>
        <v>0</v>
      </c>
      <c r="D110" s="114">
        <f>VLOOKUP(B:B,'Start List Kids'!C:F,4,FALSE)</f>
        <v>0</v>
      </c>
      <c r="E110" s="83"/>
      <c r="F110" s="165"/>
      <c r="G110" s="166"/>
      <c r="H110" s="197" t="e">
        <f t="shared" si="0"/>
        <v>#DIV/0!</v>
      </c>
      <c r="I110" s="167"/>
    </row>
    <row r="111" spans="1:9" hidden="1" x14ac:dyDescent="0.35">
      <c r="A111" s="129"/>
      <c r="B111" s="50">
        <v>106</v>
      </c>
      <c r="C111" s="95">
        <f>VLOOKUP(B:B,'Start List Kids'!C:F,2,FALSE)</f>
        <v>0</v>
      </c>
      <c r="D111" s="114">
        <f>VLOOKUP(B:B,'Start List Kids'!C:F,4,FALSE)</f>
        <v>0</v>
      </c>
      <c r="E111" s="83"/>
      <c r="F111" s="165"/>
      <c r="G111" s="166"/>
      <c r="H111" s="197" t="e">
        <f t="shared" si="0"/>
        <v>#DIV/0!</v>
      </c>
      <c r="I111" s="167"/>
    </row>
    <row r="112" spans="1:9" hidden="1" x14ac:dyDescent="0.35">
      <c r="A112" s="130"/>
      <c r="B112" s="50">
        <v>107</v>
      </c>
      <c r="C112" s="95">
        <f>VLOOKUP(B:B,'Start List Kids'!C:F,2,FALSE)</f>
        <v>0</v>
      </c>
      <c r="D112" s="114">
        <f>VLOOKUP(B:B,'Start List Kids'!C:F,4,FALSE)</f>
        <v>0</v>
      </c>
      <c r="E112" s="83"/>
      <c r="F112" s="165"/>
      <c r="G112" s="166"/>
      <c r="H112" s="197" t="e">
        <f t="shared" si="0"/>
        <v>#DIV/0!</v>
      </c>
      <c r="I112" s="167"/>
    </row>
    <row r="113" spans="1:9" hidden="1" x14ac:dyDescent="0.35">
      <c r="A113" s="129"/>
      <c r="B113" s="50">
        <v>108</v>
      </c>
      <c r="C113" s="95">
        <f>VLOOKUP(B:B,'Start List Kids'!C:F,2,FALSE)</f>
        <v>0</v>
      </c>
      <c r="D113" s="114">
        <f>VLOOKUP(B:B,'Start List Kids'!C:F,4,FALSE)</f>
        <v>0</v>
      </c>
      <c r="E113" s="83"/>
      <c r="F113" s="165"/>
      <c r="G113" s="166"/>
      <c r="H113" s="197" t="e">
        <f t="shared" si="0"/>
        <v>#DIV/0!</v>
      </c>
      <c r="I113" s="167"/>
    </row>
    <row r="114" spans="1:9" hidden="1" x14ac:dyDescent="0.35">
      <c r="A114" s="130"/>
      <c r="B114" s="50">
        <v>109</v>
      </c>
      <c r="C114" s="95">
        <f>VLOOKUP(B:B,'Start List Kids'!C:F,2,FALSE)</f>
        <v>0</v>
      </c>
      <c r="D114" s="114">
        <f>VLOOKUP(B:B,'Start List Kids'!C:F,4,FALSE)</f>
        <v>0</v>
      </c>
      <c r="E114" s="83"/>
      <c r="F114" s="165"/>
      <c r="G114" s="166"/>
      <c r="H114" s="197" t="e">
        <f t="shared" si="0"/>
        <v>#DIV/0!</v>
      </c>
      <c r="I114" s="167"/>
    </row>
    <row r="115" spans="1:9" hidden="1" x14ac:dyDescent="0.35">
      <c r="A115" s="129"/>
      <c r="B115" s="50">
        <v>110</v>
      </c>
      <c r="C115" s="95">
        <f>VLOOKUP(B:B,'Start List Kids'!C:F,2,FALSE)</f>
        <v>0</v>
      </c>
      <c r="D115" s="114">
        <f>VLOOKUP(B:B,'Start List Kids'!C:F,4,FALSE)</f>
        <v>0</v>
      </c>
      <c r="E115" s="83"/>
      <c r="F115" s="165"/>
      <c r="G115" s="166"/>
      <c r="H115" s="197" t="e">
        <f t="shared" si="0"/>
        <v>#DIV/0!</v>
      </c>
      <c r="I115" s="167"/>
    </row>
    <row r="116" spans="1:9" hidden="1" x14ac:dyDescent="0.35">
      <c r="A116" s="130"/>
      <c r="B116" s="50">
        <v>111</v>
      </c>
      <c r="C116" s="95">
        <f>VLOOKUP(B:B,'Start List Kids'!C:F,2,FALSE)</f>
        <v>0</v>
      </c>
      <c r="D116" s="114">
        <f>VLOOKUP(B:B,'Start List Kids'!C:F,4,FALSE)</f>
        <v>0</v>
      </c>
      <c r="E116" s="83"/>
      <c r="F116" s="165"/>
      <c r="G116" s="166"/>
      <c r="H116" s="197" t="e">
        <f t="shared" si="0"/>
        <v>#DIV/0!</v>
      </c>
      <c r="I116" s="167"/>
    </row>
    <row r="117" spans="1:9" hidden="1" x14ac:dyDescent="0.35">
      <c r="A117" s="129"/>
      <c r="B117" s="50">
        <v>112</v>
      </c>
      <c r="C117" s="95">
        <f>VLOOKUP(B:B,'Start List Kids'!C:F,2,FALSE)</f>
        <v>0</v>
      </c>
      <c r="D117" s="114">
        <f>VLOOKUP(B:B,'Start List Kids'!C:F,4,FALSE)</f>
        <v>0</v>
      </c>
      <c r="E117" s="83"/>
      <c r="F117" s="165"/>
      <c r="G117" s="166"/>
      <c r="H117" s="197" t="e">
        <f t="shared" si="0"/>
        <v>#DIV/0!</v>
      </c>
      <c r="I117" s="167"/>
    </row>
    <row r="118" spans="1:9" hidden="1" x14ac:dyDescent="0.35">
      <c r="A118" s="130"/>
      <c r="B118" s="50">
        <v>113</v>
      </c>
      <c r="C118" s="95">
        <f>VLOOKUP(B:B,'Start List Kids'!C:F,2,FALSE)</f>
        <v>0</v>
      </c>
      <c r="D118" s="114">
        <f>VLOOKUP(B:B,'Start List Kids'!C:F,4,FALSE)</f>
        <v>0</v>
      </c>
      <c r="E118" s="83"/>
      <c r="F118" s="165"/>
      <c r="G118" s="166"/>
      <c r="H118" s="197" t="e">
        <f t="shared" si="0"/>
        <v>#DIV/0!</v>
      </c>
      <c r="I118" s="167"/>
    </row>
    <row r="119" spans="1:9" hidden="1" x14ac:dyDescent="0.35">
      <c r="A119" s="129"/>
      <c r="B119" s="50">
        <v>114</v>
      </c>
      <c r="C119" s="95">
        <f>VLOOKUP(B:B,'Start List Kids'!C:F,2,FALSE)</f>
        <v>0</v>
      </c>
      <c r="D119" s="114">
        <f>VLOOKUP(B:B,'Start List Kids'!C:F,4,FALSE)</f>
        <v>0</v>
      </c>
      <c r="E119" s="83"/>
      <c r="F119" s="165"/>
      <c r="G119" s="166"/>
      <c r="H119" s="197" t="e">
        <f t="shared" si="0"/>
        <v>#DIV/0!</v>
      </c>
      <c r="I119" s="167"/>
    </row>
    <row r="120" spans="1:9" hidden="1" x14ac:dyDescent="0.35">
      <c r="A120" s="130"/>
      <c r="B120" s="50">
        <v>115</v>
      </c>
      <c r="C120" s="95">
        <f>VLOOKUP(B:B,'Start List Kids'!C:F,2,FALSE)</f>
        <v>0</v>
      </c>
      <c r="D120" s="114">
        <f>VLOOKUP(B:B,'Start List Kids'!C:F,4,FALSE)</f>
        <v>0</v>
      </c>
      <c r="E120" s="83"/>
      <c r="F120" s="165"/>
      <c r="G120" s="166"/>
      <c r="H120" s="197" t="e">
        <f t="shared" si="0"/>
        <v>#DIV/0!</v>
      </c>
      <c r="I120" s="167"/>
    </row>
    <row r="121" spans="1:9" hidden="1" x14ac:dyDescent="0.35">
      <c r="A121" s="129"/>
      <c r="B121" s="50">
        <v>116</v>
      </c>
      <c r="C121" s="95">
        <f>VLOOKUP(B:B,'Start List Kids'!C:F,2,FALSE)</f>
        <v>0</v>
      </c>
      <c r="D121" s="114">
        <f>VLOOKUP(B:B,'Start List Kids'!C:F,4,FALSE)</f>
        <v>0</v>
      </c>
      <c r="E121" s="83"/>
      <c r="F121" s="165"/>
      <c r="G121" s="166"/>
      <c r="H121" s="197" t="e">
        <f t="shared" si="0"/>
        <v>#DIV/0!</v>
      </c>
      <c r="I121" s="167"/>
    </row>
    <row r="122" spans="1:9" hidden="1" x14ac:dyDescent="0.35">
      <c r="A122" s="130"/>
      <c r="B122" s="50">
        <v>117</v>
      </c>
      <c r="C122" s="95">
        <f>VLOOKUP(B:B,'Start List Kids'!C:F,2,FALSE)</f>
        <v>0</v>
      </c>
      <c r="D122" s="114">
        <f>VLOOKUP(B:B,'Start List Kids'!C:F,4,FALSE)</f>
        <v>0</v>
      </c>
      <c r="E122" s="83"/>
      <c r="F122" s="165"/>
      <c r="G122" s="166"/>
      <c r="H122" s="197" t="e">
        <f t="shared" si="0"/>
        <v>#DIV/0!</v>
      </c>
      <c r="I122" s="167"/>
    </row>
    <row r="123" spans="1:9" hidden="1" x14ac:dyDescent="0.35">
      <c r="A123" s="129"/>
      <c r="B123" s="50">
        <v>118</v>
      </c>
      <c r="C123" s="95">
        <f>VLOOKUP(B:B,'Start List Kids'!C:F,2,FALSE)</f>
        <v>0</v>
      </c>
      <c r="D123" s="114">
        <f>VLOOKUP(B:B,'Start List Kids'!C:F,4,FALSE)</f>
        <v>0</v>
      </c>
      <c r="E123" s="83"/>
      <c r="F123" s="165"/>
      <c r="G123" s="166"/>
      <c r="H123" s="197" t="e">
        <f t="shared" si="0"/>
        <v>#DIV/0!</v>
      </c>
      <c r="I123" s="167"/>
    </row>
    <row r="124" spans="1:9" hidden="1" x14ac:dyDescent="0.35">
      <c r="A124" s="130"/>
      <c r="B124" s="50">
        <v>119</v>
      </c>
      <c r="C124" s="95">
        <f>VLOOKUP(B:B,'Start List Kids'!C:F,2,FALSE)</f>
        <v>0</v>
      </c>
      <c r="D124" s="114">
        <f>VLOOKUP(B:B,'Start List Kids'!C:F,4,FALSE)</f>
        <v>0</v>
      </c>
      <c r="E124" s="83"/>
      <c r="F124" s="165"/>
      <c r="G124" s="166"/>
      <c r="H124" s="197" t="e">
        <f t="shared" si="0"/>
        <v>#DIV/0!</v>
      </c>
      <c r="I124" s="167"/>
    </row>
    <row r="125" spans="1:9" hidden="1" x14ac:dyDescent="0.35">
      <c r="A125" s="129"/>
      <c r="B125" s="50">
        <v>120</v>
      </c>
      <c r="C125" s="95">
        <f>VLOOKUP(B:B,'Start List Kids'!C:F,2,FALSE)</f>
        <v>0</v>
      </c>
      <c r="D125" s="114">
        <f>VLOOKUP(B:B,'Start List Kids'!C:F,4,FALSE)</f>
        <v>0</v>
      </c>
      <c r="E125" s="83"/>
      <c r="F125" s="165"/>
      <c r="G125" s="166"/>
      <c r="H125" s="197" t="e">
        <f t="shared" si="0"/>
        <v>#DIV/0!</v>
      </c>
      <c r="I125" s="167"/>
    </row>
    <row r="126" spans="1:9" hidden="1" x14ac:dyDescent="0.35">
      <c r="A126" s="130"/>
      <c r="B126" s="50">
        <v>121</v>
      </c>
      <c r="C126" s="95">
        <f>VLOOKUP(B:B,'Start List Kids'!C:F,2,FALSE)</f>
        <v>0</v>
      </c>
      <c r="D126" s="114">
        <f>VLOOKUP(B:B,'Start List Kids'!C:F,4,FALSE)</f>
        <v>0</v>
      </c>
      <c r="E126" s="83"/>
      <c r="F126" s="165"/>
      <c r="G126" s="166"/>
      <c r="H126" s="197" t="e">
        <f t="shared" si="0"/>
        <v>#DIV/0!</v>
      </c>
      <c r="I126" s="167"/>
    </row>
    <row r="127" spans="1:9" hidden="1" x14ac:dyDescent="0.35">
      <c r="A127" s="129"/>
      <c r="B127" s="50">
        <v>122</v>
      </c>
      <c r="C127" s="95">
        <f>VLOOKUP(B:B,'Start List Kids'!C:F,2,FALSE)</f>
        <v>0</v>
      </c>
      <c r="D127" s="114">
        <f>VLOOKUP(B:B,'Start List Kids'!C:F,4,FALSE)</f>
        <v>0</v>
      </c>
      <c r="E127" s="83"/>
      <c r="F127" s="165"/>
      <c r="G127" s="166"/>
      <c r="H127" s="197" t="e">
        <f t="shared" si="0"/>
        <v>#DIV/0!</v>
      </c>
      <c r="I127" s="167"/>
    </row>
    <row r="128" spans="1:9" hidden="1" x14ac:dyDescent="0.35">
      <c r="A128" s="130"/>
      <c r="B128" s="50">
        <v>123</v>
      </c>
      <c r="C128" s="95">
        <f>VLOOKUP(B:B,'Start List Kids'!C:F,2,FALSE)</f>
        <v>0</v>
      </c>
      <c r="D128" s="114">
        <f>VLOOKUP(B:B,'Start List Kids'!C:F,4,FALSE)</f>
        <v>0</v>
      </c>
      <c r="E128" s="83"/>
      <c r="F128" s="165"/>
      <c r="G128" s="166"/>
      <c r="H128" s="197" t="e">
        <f t="shared" si="0"/>
        <v>#DIV/0!</v>
      </c>
      <c r="I128" s="167"/>
    </row>
    <row r="129" spans="1:9" hidden="1" x14ac:dyDescent="0.35">
      <c r="A129" s="129"/>
      <c r="B129" s="50">
        <v>124</v>
      </c>
      <c r="C129" s="95">
        <f>VLOOKUP(B:B,'Start List Kids'!C:F,2,FALSE)</f>
        <v>0</v>
      </c>
      <c r="D129" s="114">
        <f>VLOOKUP(B:B,'Start List Kids'!C:F,4,FALSE)</f>
        <v>0</v>
      </c>
      <c r="E129" s="83"/>
      <c r="F129" s="165"/>
      <c r="G129" s="166"/>
      <c r="H129" s="197" t="e">
        <f t="shared" si="0"/>
        <v>#DIV/0!</v>
      </c>
      <c r="I129" s="167"/>
    </row>
    <row r="130" spans="1:9" hidden="1" x14ac:dyDescent="0.35">
      <c r="A130" s="130"/>
      <c r="B130" s="50">
        <v>125</v>
      </c>
      <c r="C130" s="95">
        <f>VLOOKUP(B:B,'Start List Kids'!C:F,2,FALSE)</f>
        <v>0</v>
      </c>
      <c r="D130" s="114">
        <f>VLOOKUP(B:B,'Start List Kids'!C:F,4,FALSE)</f>
        <v>0</v>
      </c>
      <c r="E130" s="83"/>
      <c r="F130" s="165"/>
      <c r="G130" s="166"/>
      <c r="H130" s="197" t="e">
        <f t="shared" si="0"/>
        <v>#DIV/0!</v>
      </c>
      <c r="I130" s="167"/>
    </row>
    <row r="131" spans="1:9" hidden="1" x14ac:dyDescent="0.35">
      <c r="A131" s="129"/>
      <c r="B131" s="50">
        <v>126</v>
      </c>
      <c r="C131" s="95">
        <f>VLOOKUP(B:B,'Start List Kids'!C:F,2,FALSE)</f>
        <v>0</v>
      </c>
      <c r="D131" s="114">
        <f>VLOOKUP(B:B,'Start List Kids'!C:F,4,FALSE)</f>
        <v>0</v>
      </c>
      <c r="E131" s="83"/>
      <c r="F131" s="165"/>
      <c r="G131" s="166"/>
      <c r="H131" s="197" t="e">
        <f t="shared" si="0"/>
        <v>#DIV/0!</v>
      </c>
      <c r="I131" s="167"/>
    </row>
    <row r="132" spans="1:9" hidden="1" x14ac:dyDescent="0.35">
      <c r="A132" s="130"/>
      <c r="B132" s="50">
        <v>127</v>
      </c>
      <c r="C132" s="95">
        <f>VLOOKUP(B:B,'Start List Kids'!C:F,2,FALSE)</f>
        <v>0</v>
      </c>
      <c r="D132" s="114">
        <f>VLOOKUP(B:B,'Start List Kids'!C:F,4,FALSE)</f>
        <v>0</v>
      </c>
      <c r="E132" s="83"/>
      <c r="F132" s="165"/>
      <c r="G132" s="166"/>
      <c r="H132" s="197" t="e">
        <f t="shared" si="0"/>
        <v>#DIV/0!</v>
      </c>
      <c r="I132" s="167"/>
    </row>
    <row r="133" spans="1:9" hidden="1" x14ac:dyDescent="0.35">
      <c r="A133" s="129"/>
      <c r="B133" s="50">
        <v>128</v>
      </c>
      <c r="C133" s="95">
        <f>VLOOKUP(B:B,'Start List Kids'!C:F,2,FALSE)</f>
        <v>0</v>
      </c>
      <c r="D133" s="114">
        <f>VLOOKUP(B:B,'Start List Kids'!C:F,4,FALSE)</f>
        <v>0</v>
      </c>
      <c r="E133" s="83"/>
      <c r="F133" s="165"/>
      <c r="G133" s="166"/>
      <c r="H133" s="197" t="e">
        <f t="shared" si="0"/>
        <v>#DIV/0!</v>
      </c>
      <c r="I133" s="167"/>
    </row>
    <row r="134" spans="1:9" hidden="1" x14ac:dyDescent="0.35">
      <c r="A134" s="130"/>
      <c r="B134" s="50">
        <v>129</v>
      </c>
      <c r="C134" s="95">
        <f>VLOOKUP(B:B,'Start List Kids'!C:F,2,FALSE)</f>
        <v>0</v>
      </c>
      <c r="D134" s="114">
        <f>VLOOKUP(B:B,'Start List Kids'!C:F,4,FALSE)</f>
        <v>0</v>
      </c>
      <c r="E134" s="83"/>
      <c r="F134" s="165"/>
      <c r="G134" s="166"/>
      <c r="H134" s="197" t="e">
        <f t="shared" si="0"/>
        <v>#DIV/0!</v>
      </c>
      <c r="I134" s="167"/>
    </row>
    <row r="135" spans="1:9" hidden="1" x14ac:dyDescent="0.35">
      <c r="A135" s="129"/>
      <c r="B135" s="50">
        <v>130</v>
      </c>
      <c r="C135" s="95">
        <f>VLOOKUP(B:B,'Start List Kids'!C:F,2,FALSE)</f>
        <v>0</v>
      </c>
      <c r="D135" s="114">
        <f>VLOOKUP(B:B,'Start List Kids'!C:F,4,FALSE)</f>
        <v>0</v>
      </c>
      <c r="E135" s="83"/>
      <c r="F135" s="165"/>
      <c r="G135" s="166"/>
      <c r="H135" s="197" t="e">
        <f t="shared" si="0"/>
        <v>#DIV/0!</v>
      </c>
      <c r="I135" s="167"/>
    </row>
    <row r="136" spans="1:9" hidden="1" x14ac:dyDescent="0.35">
      <c r="A136" s="130"/>
      <c r="B136" s="50">
        <v>131</v>
      </c>
      <c r="C136" s="95">
        <f>VLOOKUP(B:B,'Start List Kids'!C:F,2,FALSE)</f>
        <v>0</v>
      </c>
      <c r="D136" s="114">
        <f>VLOOKUP(B:B,'Start List Kids'!C:F,4,FALSE)</f>
        <v>0</v>
      </c>
      <c r="E136" s="83"/>
      <c r="F136" s="165"/>
      <c r="G136" s="166"/>
      <c r="H136" s="197" t="e">
        <f t="shared" si="0"/>
        <v>#DIV/0!</v>
      </c>
      <c r="I136" s="167"/>
    </row>
    <row r="137" spans="1:9" hidden="1" x14ac:dyDescent="0.35">
      <c r="A137" s="129"/>
      <c r="B137" s="50">
        <v>132</v>
      </c>
      <c r="C137" s="95">
        <f>VLOOKUP(B:B,'Start List Kids'!C:F,2,FALSE)</f>
        <v>0</v>
      </c>
      <c r="D137" s="114">
        <f>VLOOKUP(B:B,'Start List Kids'!C:F,4,FALSE)</f>
        <v>0</v>
      </c>
      <c r="E137" s="83"/>
      <c r="F137" s="165"/>
      <c r="G137" s="166"/>
      <c r="H137" s="197" t="e">
        <f t="shared" si="0"/>
        <v>#DIV/0!</v>
      </c>
      <c r="I137" s="167"/>
    </row>
    <row r="138" spans="1:9" hidden="1" x14ac:dyDescent="0.35">
      <c r="A138" s="130"/>
      <c r="B138" s="50">
        <v>133</v>
      </c>
      <c r="C138" s="95">
        <f>VLOOKUP(B:B,'Start List Kids'!C:F,2,FALSE)</f>
        <v>0</v>
      </c>
      <c r="D138" s="114">
        <f>VLOOKUP(B:B,'Start List Kids'!C:F,4,FALSE)</f>
        <v>0</v>
      </c>
      <c r="E138" s="83"/>
      <c r="F138" s="165"/>
      <c r="G138" s="166"/>
      <c r="H138" s="197" t="e">
        <f t="shared" si="0"/>
        <v>#DIV/0!</v>
      </c>
      <c r="I138" s="167"/>
    </row>
    <row r="139" spans="1:9" hidden="1" x14ac:dyDescent="0.35">
      <c r="A139" s="129"/>
      <c r="B139" s="50">
        <v>134</v>
      </c>
      <c r="C139" s="95">
        <f>VLOOKUP(B:B,'Start List Kids'!C:F,2,FALSE)</f>
        <v>0</v>
      </c>
      <c r="D139" s="114">
        <f>VLOOKUP(B:B,'Start List Kids'!C:F,4,FALSE)</f>
        <v>0</v>
      </c>
      <c r="E139" s="83"/>
      <c r="F139" s="165"/>
      <c r="G139" s="166"/>
      <c r="H139" s="197" t="e">
        <f t="shared" si="0"/>
        <v>#DIV/0!</v>
      </c>
      <c r="I139" s="167"/>
    </row>
    <row r="140" spans="1:9" hidden="1" x14ac:dyDescent="0.35">
      <c r="A140" s="130"/>
      <c r="B140" s="50">
        <v>135</v>
      </c>
      <c r="C140" s="95">
        <f>VLOOKUP(B:B,'Start List Kids'!C:F,2,FALSE)</f>
        <v>0</v>
      </c>
      <c r="D140" s="114">
        <f>VLOOKUP(B:B,'Start List Kids'!C:F,4,FALSE)</f>
        <v>0</v>
      </c>
      <c r="E140" s="83"/>
      <c r="F140" s="165"/>
      <c r="G140" s="166"/>
      <c r="H140" s="197" t="e">
        <f t="shared" si="0"/>
        <v>#DIV/0!</v>
      </c>
      <c r="I140" s="167"/>
    </row>
    <row r="141" spans="1:9" hidden="1" x14ac:dyDescent="0.35">
      <c r="A141" s="129"/>
      <c r="B141" s="50">
        <v>136</v>
      </c>
      <c r="C141" s="95">
        <f>VLOOKUP(B:B,'Start List Kids'!C:F,2,FALSE)</f>
        <v>0</v>
      </c>
      <c r="D141" s="114">
        <f>VLOOKUP(B:B,'Start List Kids'!C:F,4,FALSE)</f>
        <v>0</v>
      </c>
      <c r="E141" s="83"/>
      <c r="F141" s="165"/>
      <c r="G141" s="166"/>
      <c r="H141" s="197" t="e">
        <f t="shared" si="0"/>
        <v>#DIV/0!</v>
      </c>
      <c r="I141" s="167"/>
    </row>
    <row r="142" spans="1:9" hidden="1" x14ac:dyDescent="0.35">
      <c r="A142" s="130"/>
      <c r="B142" s="50">
        <v>137</v>
      </c>
      <c r="C142" s="95">
        <f>VLOOKUP(B:B,'Start List Kids'!C:F,2,FALSE)</f>
        <v>0</v>
      </c>
      <c r="D142" s="114">
        <f>VLOOKUP(B:B,'Start List Kids'!C:F,4,FALSE)</f>
        <v>0</v>
      </c>
      <c r="E142" s="83"/>
      <c r="F142" s="165"/>
      <c r="G142" s="166"/>
      <c r="H142" s="197" t="e">
        <f t="shared" si="0"/>
        <v>#DIV/0!</v>
      </c>
      <c r="I142" s="167"/>
    </row>
    <row r="143" spans="1:9" hidden="1" x14ac:dyDescent="0.35">
      <c r="A143" s="129"/>
      <c r="B143" s="50">
        <v>138</v>
      </c>
      <c r="C143" s="95">
        <f>VLOOKUP(B:B,'Start List Kids'!C:F,2,FALSE)</f>
        <v>0</v>
      </c>
      <c r="D143" s="114">
        <f>VLOOKUP(B:B,'Start List Kids'!C:F,4,FALSE)</f>
        <v>0</v>
      </c>
      <c r="E143" s="83"/>
      <c r="F143" s="165"/>
      <c r="G143" s="166"/>
      <c r="H143" s="197" t="e">
        <f t="shared" si="0"/>
        <v>#DIV/0!</v>
      </c>
      <c r="I143" s="167"/>
    </row>
    <row r="144" spans="1:9" hidden="1" x14ac:dyDescent="0.35">
      <c r="A144" s="130"/>
      <c r="B144" s="50">
        <v>139</v>
      </c>
      <c r="C144" s="95">
        <f>VLOOKUP(B:B,'Start List Kids'!C:F,2,FALSE)</f>
        <v>0</v>
      </c>
      <c r="D144" s="114">
        <f>VLOOKUP(B:B,'Start List Kids'!C:F,4,FALSE)</f>
        <v>0</v>
      </c>
      <c r="E144" s="83"/>
      <c r="F144" s="165"/>
      <c r="G144" s="166"/>
      <c r="H144" s="197" t="e">
        <f t="shared" si="0"/>
        <v>#DIV/0!</v>
      </c>
      <c r="I144" s="167"/>
    </row>
    <row r="145" spans="1:9" hidden="1" x14ac:dyDescent="0.35">
      <c r="A145" s="129"/>
      <c r="B145" s="50">
        <v>140</v>
      </c>
      <c r="C145" s="95">
        <f>VLOOKUP(B:B,'Start List Kids'!C:F,2,FALSE)</f>
        <v>0</v>
      </c>
      <c r="D145" s="114">
        <f>VLOOKUP(B:B,'Start List Kids'!C:F,4,FALSE)</f>
        <v>0</v>
      </c>
      <c r="E145" s="83"/>
      <c r="F145" s="165"/>
      <c r="G145" s="166"/>
      <c r="H145" s="197" t="e">
        <f t="shared" si="0"/>
        <v>#DIV/0!</v>
      </c>
      <c r="I145" s="167"/>
    </row>
    <row r="146" spans="1:9" hidden="1" x14ac:dyDescent="0.35">
      <c r="A146" s="130"/>
      <c r="B146" s="50">
        <v>141</v>
      </c>
      <c r="C146" s="95">
        <f>VLOOKUP(B:B,'Start List Kids'!C:F,2,FALSE)</f>
        <v>0</v>
      </c>
      <c r="D146" s="114">
        <f>VLOOKUP(B:B,'Start List Kids'!C:F,4,FALSE)</f>
        <v>0</v>
      </c>
      <c r="E146" s="83"/>
      <c r="F146" s="165"/>
      <c r="G146" s="166"/>
      <c r="H146" s="197" t="e">
        <f t="shared" si="0"/>
        <v>#DIV/0!</v>
      </c>
      <c r="I146" s="167"/>
    </row>
    <row r="147" spans="1:9" hidden="1" x14ac:dyDescent="0.35">
      <c r="A147" s="129"/>
      <c r="B147" s="50">
        <v>142</v>
      </c>
      <c r="C147" s="95">
        <f>VLOOKUP(B:B,'Start List Kids'!C:F,2,FALSE)</f>
        <v>0</v>
      </c>
      <c r="D147" s="114">
        <f>VLOOKUP(B:B,'Start List Kids'!C:F,4,FALSE)</f>
        <v>0</v>
      </c>
      <c r="E147" s="83"/>
      <c r="F147" s="165"/>
      <c r="G147" s="166"/>
      <c r="H147" s="197" t="e">
        <f t="shared" si="0"/>
        <v>#DIV/0!</v>
      </c>
      <c r="I147" s="167"/>
    </row>
    <row r="148" spans="1:9" hidden="1" x14ac:dyDescent="0.35">
      <c r="A148" s="130"/>
      <c r="B148" s="50">
        <v>143</v>
      </c>
      <c r="C148" s="95">
        <f>VLOOKUP(B:B,'Start List Kids'!C:F,2,FALSE)</f>
        <v>0</v>
      </c>
      <c r="D148" s="114">
        <f>VLOOKUP(B:B,'Start List Kids'!C:F,4,FALSE)</f>
        <v>0</v>
      </c>
      <c r="E148" s="83"/>
      <c r="F148" s="165"/>
      <c r="G148" s="166"/>
      <c r="H148" s="197" t="e">
        <f t="shared" si="0"/>
        <v>#DIV/0!</v>
      </c>
      <c r="I148" s="167"/>
    </row>
    <row r="149" spans="1:9" hidden="1" x14ac:dyDescent="0.35">
      <c r="A149" s="129"/>
      <c r="B149" s="50">
        <v>144</v>
      </c>
      <c r="C149" s="95">
        <f>VLOOKUP(B:B,'Start List Kids'!C:F,2,FALSE)</f>
        <v>0</v>
      </c>
      <c r="D149" s="114">
        <f>VLOOKUP(B:B,'Start List Kids'!C:F,4,FALSE)</f>
        <v>0</v>
      </c>
      <c r="E149" s="83"/>
      <c r="F149" s="165"/>
      <c r="G149" s="166"/>
      <c r="H149" s="197" t="e">
        <f t="shared" si="0"/>
        <v>#DIV/0!</v>
      </c>
      <c r="I149" s="167"/>
    </row>
    <row r="150" spans="1:9" hidden="1" x14ac:dyDescent="0.35">
      <c r="A150" s="130"/>
      <c r="B150" s="50">
        <v>145</v>
      </c>
      <c r="C150" s="95">
        <f>VLOOKUP(B:B,'Start List Kids'!C:F,2,FALSE)</f>
        <v>0</v>
      </c>
      <c r="D150" s="114">
        <f>VLOOKUP(B:B,'Start List Kids'!C:F,4,FALSE)</f>
        <v>0</v>
      </c>
      <c r="E150" s="83"/>
      <c r="F150" s="165"/>
      <c r="G150" s="166"/>
      <c r="H150" s="197" t="e">
        <f t="shared" si="0"/>
        <v>#DIV/0!</v>
      </c>
      <c r="I150" s="167"/>
    </row>
    <row r="151" spans="1:9" hidden="1" x14ac:dyDescent="0.35">
      <c r="A151" s="129"/>
      <c r="B151" s="50">
        <v>146</v>
      </c>
      <c r="C151" s="95">
        <f>VLOOKUP(B:B,'Start List Kids'!C:F,2,FALSE)</f>
        <v>0</v>
      </c>
      <c r="D151" s="114">
        <f>VLOOKUP(B:B,'Start List Kids'!C:F,4,FALSE)</f>
        <v>0</v>
      </c>
      <c r="E151" s="83"/>
      <c r="F151" s="165"/>
      <c r="G151" s="166"/>
      <c r="H151" s="197" t="e">
        <f t="shared" si="0"/>
        <v>#DIV/0!</v>
      </c>
      <c r="I151" s="167"/>
    </row>
    <row r="152" spans="1:9" hidden="1" x14ac:dyDescent="0.35">
      <c r="A152" s="130"/>
      <c r="B152" s="50">
        <v>147</v>
      </c>
      <c r="C152" s="95">
        <f>VLOOKUP(B:B,'Start List Kids'!C:F,2,FALSE)</f>
        <v>0</v>
      </c>
      <c r="D152" s="114">
        <f>VLOOKUP(B:B,'Start List Kids'!C:F,4,FALSE)</f>
        <v>0</v>
      </c>
      <c r="E152" s="83"/>
      <c r="F152" s="165"/>
      <c r="G152" s="166"/>
      <c r="H152" s="197" t="e">
        <f t="shared" si="0"/>
        <v>#DIV/0!</v>
      </c>
      <c r="I152" s="167"/>
    </row>
    <row r="153" spans="1:9" hidden="1" x14ac:dyDescent="0.35">
      <c r="A153" s="129"/>
      <c r="B153" s="50">
        <v>148</v>
      </c>
      <c r="C153" s="95">
        <f>VLOOKUP(B:B,'Start List Kids'!C:F,2,FALSE)</f>
        <v>0</v>
      </c>
      <c r="D153" s="114">
        <f>VLOOKUP(B:B,'Start List Kids'!C:F,4,FALSE)</f>
        <v>0</v>
      </c>
      <c r="E153" s="83"/>
      <c r="F153" s="165"/>
      <c r="G153" s="166"/>
      <c r="H153" s="197" t="e">
        <f t="shared" si="0"/>
        <v>#DIV/0!</v>
      </c>
      <c r="I153" s="167"/>
    </row>
    <row r="154" spans="1:9" hidden="1" x14ac:dyDescent="0.35">
      <c r="A154" s="130"/>
      <c r="B154" s="50">
        <v>149</v>
      </c>
      <c r="C154" s="95">
        <f>VLOOKUP(B:B,'Start List Kids'!C:F,2,FALSE)</f>
        <v>0</v>
      </c>
      <c r="D154" s="114">
        <f>VLOOKUP(B:B,'Start List Kids'!C:F,4,FALSE)</f>
        <v>0</v>
      </c>
      <c r="E154" s="83"/>
      <c r="F154" s="165"/>
      <c r="G154" s="166"/>
      <c r="H154" s="197" t="e">
        <f t="shared" si="0"/>
        <v>#DIV/0!</v>
      </c>
      <c r="I154" s="167"/>
    </row>
  </sheetData>
  <sheetProtection algorithmName="SHA-512" hashValue="toJXepAngIClq0F3qsp8NIlwAt7H/g3pa+UxVFKGfecCs5t7S6II0MuN5VRiIqaurn1z/kRZBP1i+WFgbSG0QQ==" saltValue="FXaha1WY+Nls8icUZGCPcQ==" spinCount="100000" sheet="1" objects="1" scenarios="1"/>
  <mergeCells count="6">
    <mergeCell ref="A4:A5"/>
    <mergeCell ref="B1:H1"/>
    <mergeCell ref="E3:G3"/>
    <mergeCell ref="B4:B5"/>
    <mergeCell ref="C4:C5"/>
    <mergeCell ref="D4:D5"/>
  </mergeCells>
  <conditionalFormatting sqref="C6:D154">
    <cfRule type="expression" dxfId="20" priority="1">
      <formula>$H6="x"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F68B-BF32-45CF-B32F-EFF61A95A3AF}">
  <sheetPr codeName="Sheet5">
    <tabColor rgb="FFFF0000"/>
    <pageSetUpPr fitToPage="1"/>
  </sheetPr>
  <dimension ref="A1:S154"/>
  <sheetViews>
    <sheetView zoomScale="75" zoomScaleNormal="75" workbookViewId="0">
      <pane ySplit="4" topLeftCell="A5" activePane="bottomLeft" state="frozen"/>
      <selection pane="bottomLeft" activeCell="M166" sqref="M166"/>
    </sheetView>
  </sheetViews>
  <sheetFormatPr baseColWidth="10" defaultColWidth="11.54296875" defaultRowHeight="14" x14ac:dyDescent="0.35"/>
  <cols>
    <col min="1" max="1" width="7" style="26" customWidth="1"/>
    <col min="2" max="2" width="6.7265625" style="40" customWidth="1"/>
    <col min="3" max="3" width="24.81640625" style="40" customWidth="1"/>
    <col min="4" max="4" width="8.453125" style="40" customWidth="1"/>
    <col min="5" max="5" width="6.7265625" style="41" customWidth="1"/>
    <col min="6" max="6" width="9.7265625" style="170" customWidth="1"/>
    <col min="7" max="7" width="6.7265625" style="173" customWidth="1"/>
    <col min="8" max="8" width="9.7265625" style="170" customWidth="1"/>
    <col min="9" max="9" width="6.7265625" style="109" customWidth="1"/>
    <col min="10" max="10" width="9.7265625" style="170" customWidth="1"/>
    <col min="11" max="11" width="6.7265625" style="101" customWidth="1"/>
    <col min="12" max="12" width="9.7265625" style="170" customWidth="1"/>
    <col min="13" max="13" width="6.7265625" style="170" customWidth="1"/>
    <col min="14" max="14" width="9.7265625" style="170" customWidth="1"/>
    <col min="15" max="15" width="6.7265625" style="101" customWidth="1"/>
    <col min="16" max="16" width="9.7265625" style="170" customWidth="1"/>
    <col min="17" max="17" width="13.54296875" style="66" customWidth="1"/>
    <col min="18" max="18" width="12.81640625" style="113" customWidth="1"/>
    <col min="19" max="19" width="14.1796875" style="113" customWidth="1"/>
    <col min="20" max="16384" width="11.54296875" style="40"/>
  </cols>
  <sheetData>
    <row r="1" spans="1:19" s="122" customFormat="1" ht="20" x14ac:dyDescent="0.35">
      <c r="B1" s="769" t="s">
        <v>273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170"/>
      <c r="O1" s="124"/>
      <c r="P1" s="171"/>
      <c r="Q1" s="126"/>
      <c r="R1" s="172"/>
      <c r="S1" s="172"/>
    </row>
    <row r="2" spans="1:19" ht="14.5" thickBot="1" x14ac:dyDescent="0.4">
      <c r="E2" s="765"/>
      <c r="F2" s="765"/>
      <c r="G2" s="101"/>
      <c r="H2" s="27"/>
      <c r="I2" s="27"/>
      <c r="J2" s="27"/>
      <c r="K2" s="765"/>
      <c r="L2" s="765"/>
      <c r="M2" s="27"/>
      <c r="N2" s="27"/>
      <c r="O2" s="765"/>
      <c r="P2" s="765"/>
      <c r="Q2" s="765"/>
      <c r="R2" s="174"/>
      <c r="S2" s="174"/>
    </row>
    <row r="3" spans="1:19" s="223" customFormat="1" ht="16.5" customHeight="1" x14ac:dyDescent="0.35">
      <c r="A3" s="747" t="s">
        <v>0</v>
      </c>
      <c r="B3" s="755" t="s">
        <v>10</v>
      </c>
      <c r="C3" s="745" t="s">
        <v>1</v>
      </c>
      <c r="D3" s="757" t="s">
        <v>2</v>
      </c>
      <c r="E3" s="766" t="s">
        <v>40</v>
      </c>
      <c r="F3" s="767"/>
      <c r="G3" s="763" t="s">
        <v>41</v>
      </c>
      <c r="H3" s="764"/>
      <c r="I3" s="763" t="s">
        <v>42</v>
      </c>
      <c r="J3" s="764"/>
      <c r="K3" s="768" t="s">
        <v>18</v>
      </c>
      <c r="L3" s="764"/>
      <c r="M3" s="763" t="s">
        <v>184</v>
      </c>
      <c r="N3" s="764"/>
      <c r="O3" s="763" t="s">
        <v>185</v>
      </c>
      <c r="P3" s="764"/>
      <c r="Q3" s="220" t="s">
        <v>17</v>
      </c>
      <c r="R3" s="221" t="s">
        <v>18</v>
      </c>
      <c r="S3" s="222" t="s">
        <v>43</v>
      </c>
    </row>
    <row r="4" spans="1:19" s="227" customFormat="1" ht="18.5" thickBot="1" x14ac:dyDescent="0.4">
      <c r="A4" s="748"/>
      <c r="B4" s="756"/>
      <c r="C4" s="746"/>
      <c r="D4" s="758"/>
      <c r="E4" s="175" t="s">
        <v>44</v>
      </c>
      <c r="F4" s="461" t="s">
        <v>39</v>
      </c>
      <c r="G4" s="176" t="s">
        <v>44</v>
      </c>
      <c r="H4" s="461" t="s">
        <v>39</v>
      </c>
      <c r="I4" s="180" t="s">
        <v>44</v>
      </c>
      <c r="J4" s="461" t="s">
        <v>39</v>
      </c>
      <c r="K4" s="179" t="s">
        <v>45</v>
      </c>
      <c r="L4" s="461" t="s">
        <v>39</v>
      </c>
      <c r="M4" s="177" t="s">
        <v>46</v>
      </c>
      <c r="N4" s="461" t="s">
        <v>39</v>
      </c>
      <c r="O4" s="178" t="s">
        <v>46</v>
      </c>
      <c r="P4" s="461" t="s">
        <v>39</v>
      </c>
      <c r="Q4" s="224" t="s">
        <v>47</v>
      </c>
      <c r="R4" s="225" t="s">
        <v>39</v>
      </c>
      <c r="S4" s="226" t="s">
        <v>47</v>
      </c>
    </row>
    <row r="5" spans="1:19" ht="13.9" customHeight="1" x14ac:dyDescent="0.35">
      <c r="A5" s="229"/>
      <c r="B5" s="240">
        <v>1</v>
      </c>
      <c r="C5" s="141" t="str">
        <f>VLOOKUP(B:B,'Start List Kids'!C:F,2,FALSE)</f>
        <v>TONOLI Mila</v>
      </c>
      <c r="D5" s="93" t="str">
        <f>VLOOKUP(B:B,'Start List Kids'!C:F,4,FALSE)</f>
        <v>GN1885</v>
      </c>
      <c r="E5" s="487" t="s">
        <v>259</v>
      </c>
      <c r="F5" s="462">
        <f>VLOOKUP(E:E,'Grids Kids'!L:M,2,FALSE)</f>
        <v>2</v>
      </c>
      <c r="G5" s="487" t="s">
        <v>259</v>
      </c>
      <c r="H5" s="454">
        <f>VLOOKUP(G:G,'Grids Kids'!L:M,2,FALSE)</f>
        <v>2</v>
      </c>
      <c r="I5" s="487" t="s">
        <v>259</v>
      </c>
      <c r="J5" s="454">
        <f>VLOOKUP(I:I,'Grids Kids'!L:M,2,FALSE)</f>
        <v>2</v>
      </c>
      <c r="K5" s="487">
        <v>2</v>
      </c>
      <c r="L5" s="454">
        <f>VLOOKUP(K:K,'Grids Kids'!N:O,2,FALSE)</f>
        <v>5.5</v>
      </c>
      <c r="M5" s="487">
        <v>0.5</v>
      </c>
      <c r="N5" s="454">
        <f>VLOOKUP(M:M,'Grids Kids'!P:Q,2,FALSE)</f>
        <v>5</v>
      </c>
      <c r="O5" s="487">
        <v>9.5</v>
      </c>
      <c r="P5" s="457">
        <f>VLOOKUP(O:O,'Grids Kids'!R:S,2,FALSE)</f>
        <v>3</v>
      </c>
      <c r="Q5" s="198">
        <f>AVERAGE(F5,J5,H5)</f>
        <v>2</v>
      </c>
      <c r="R5" s="199">
        <f>L5</f>
        <v>5.5</v>
      </c>
      <c r="S5" s="200">
        <f>AVERAGE(N5,P5)</f>
        <v>4</v>
      </c>
    </row>
    <row r="6" spans="1:19" ht="13.9" customHeight="1" x14ac:dyDescent="0.35">
      <c r="A6" s="241"/>
      <c r="B6" s="92">
        <v>2</v>
      </c>
      <c r="C6" s="95" t="str">
        <f>VLOOKUP(B:B,'Start List Kids'!C:F,2,FALSE)</f>
        <v>LIENHART Penelope</v>
      </c>
      <c r="D6" s="114" t="str">
        <f>VLOOKUP(B:B,'Start List Kids'!C:F,4,FALSE)</f>
        <v>LNZ</v>
      </c>
      <c r="E6" s="487">
        <v>0</v>
      </c>
      <c r="F6" s="455">
        <f>VLOOKUP(E:E,'Grids Kids'!L:M,2,FALSE)</f>
        <v>4</v>
      </c>
      <c r="G6" s="487">
        <v>2</v>
      </c>
      <c r="H6" s="455">
        <f>VLOOKUP(G:G,'Grids Kids'!L:M,2,FALSE)</f>
        <v>6</v>
      </c>
      <c r="I6" s="487" t="s">
        <v>259</v>
      </c>
      <c r="J6" s="455">
        <f>VLOOKUP(I:I,'Grids Kids'!L:M,2,FALSE)</f>
        <v>2</v>
      </c>
      <c r="K6" s="487">
        <v>3</v>
      </c>
      <c r="L6" s="455">
        <f>VLOOKUP(K:K,'Grids Kids'!N:O,2,FALSE)</f>
        <v>5</v>
      </c>
      <c r="M6" s="487">
        <v>0</v>
      </c>
      <c r="N6" s="455">
        <f>VLOOKUP(M:M,'Grids Kids'!P:Q,2,FALSE)</f>
        <v>4.5</v>
      </c>
      <c r="O6" s="487">
        <v>4.5</v>
      </c>
      <c r="P6" s="458">
        <f>VLOOKUP(O:O,'Grids Kids'!R:S,2,FALSE)</f>
        <v>7.5</v>
      </c>
      <c r="Q6" s="127">
        <f t="shared" ref="Q6:Q69" si="0">AVERAGE(F6,J6,H6)</f>
        <v>4</v>
      </c>
      <c r="R6" s="199">
        <f t="shared" ref="R6:R69" si="1">L6</f>
        <v>5</v>
      </c>
      <c r="S6" s="200">
        <f t="shared" ref="S6:S69" si="2">AVERAGE(N6,P6)</f>
        <v>6</v>
      </c>
    </row>
    <row r="7" spans="1:19" ht="13.9" customHeight="1" x14ac:dyDescent="0.35">
      <c r="A7" s="241"/>
      <c r="B7" s="92">
        <v>3</v>
      </c>
      <c r="C7" s="95" t="str">
        <f>VLOOKUP(B:B,'Start List Kids'!C:F,2,FALSE)</f>
        <v>ZINGER Sofia</v>
      </c>
      <c r="D7" s="114" t="str">
        <f>VLOOKUP(B:B,'Start List Kids'!C:F,4,FALSE)</f>
        <v>GN1885</v>
      </c>
      <c r="E7" s="487">
        <v>1</v>
      </c>
      <c r="F7" s="455">
        <f>VLOOKUP(E:E,'Grids Kids'!L:M,2,FALSE)</f>
        <v>5</v>
      </c>
      <c r="G7" s="487" t="s">
        <v>259</v>
      </c>
      <c r="H7" s="455">
        <f>VLOOKUP(G:G,'Grids Kids'!L:M,2,FALSE)</f>
        <v>2</v>
      </c>
      <c r="I7" s="487" t="s">
        <v>259</v>
      </c>
      <c r="J7" s="455">
        <f>VLOOKUP(I:I,'Grids Kids'!L:M,2,FALSE)</f>
        <v>2</v>
      </c>
      <c r="K7" s="487">
        <v>4</v>
      </c>
      <c r="L7" s="455">
        <f>VLOOKUP(K:K,'Grids Kids'!N:O,2,FALSE)</f>
        <v>5</v>
      </c>
      <c r="M7" s="487">
        <v>0.5</v>
      </c>
      <c r="N7" s="455">
        <f>VLOOKUP(M:M,'Grids Kids'!P:Q,2,FALSE)</f>
        <v>5</v>
      </c>
      <c r="O7" s="487">
        <v>8</v>
      </c>
      <c r="P7" s="458">
        <f>VLOOKUP(O:O,'Grids Kids'!R:S,2,FALSE)</f>
        <v>4</v>
      </c>
      <c r="Q7" s="127">
        <f t="shared" si="0"/>
        <v>3</v>
      </c>
      <c r="R7" s="199">
        <f>L7</f>
        <v>5</v>
      </c>
      <c r="S7" s="200">
        <f t="shared" si="2"/>
        <v>4.5</v>
      </c>
    </row>
    <row r="8" spans="1:19" ht="13.9" customHeight="1" x14ac:dyDescent="0.35">
      <c r="A8" s="241"/>
      <c r="B8" s="92">
        <v>4</v>
      </c>
      <c r="C8" s="95" t="str">
        <f>VLOOKUP(B:B,'Start List Kids'!C:F,2,FALSE)</f>
        <v>BEREZA Eva</v>
      </c>
      <c r="D8" s="114" t="str">
        <f>VLOOKUP(B:B,'Start List Kids'!C:F,4,FALSE)</f>
        <v>ASB</v>
      </c>
      <c r="E8" s="487" t="s">
        <v>259</v>
      </c>
      <c r="F8" s="455">
        <f>VLOOKUP(E:E,'Grids Kids'!L:M,2,FALSE)</f>
        <v>2</v>
      </c>
      <c r="G8" s="487" t="s">
        <v>259</v>
      </c>
      <c r="H8" s="455">
        <f>VLOOKUP(G:G,'Grids Kids'!L:M,2,FALSE)</f>
        <v>2</v>
      </c>
      <c r="I8" s="487" t="s">
        <v>259</v>
      </c>
      <c r="J8" s="455">
        <f>VLOOKUP(I:I,'Grids Kids'!L:M,2,FALSE)</f>
        <v>2</v>
      </c>
      <c r="K8" s="487">
        <v>3</v>
      </c>
      <c r="L8" s="455">
        <f>VLOOKUP(K:K,'Grids Kids'!N:O,2,FALSE)</f>
        <v>5</v>
      </c>
      <c r="M8" s="487">
        <v>2</v>
      </c>
      <c r="N8" s="455">
        <f>VLOOKUP(M:M,'Grids Kids'!P:Q,2,FALSE)</f>
        <v>6.5</v>
      </c>
      <c r="O8" s="487">
        <v>5</v>
      </c>
      <c r="P8" s="458">
        <f>VLOOKUP(O:O,'Grids Kids'!R:S,2,FALSE)</f>
        <v>7</v>
      </c>
      <c r="Q8" s="127">
        <f t="shared" si="0"/>
        <v>2</v>
      </c>
      <c r="R8" s="199">
        <f t="shared" si="1"/>
        <v>5</v>
      </c>
      <c r="S8" s="200">
        <f t="shared" si="2"/>
        <v>6.75</v>
      </c>
    </row>
    <row r="9" spans="1:19" ht="13.9" customHeight="1" x14ac:dyDescent="0.35">
      <c r="A9" s="241"/>
      <c r="B9" s="92">
        <v>5</v>
      </c>
      <c r="C9" s="95" t="str">
        <f>VLOOKUP(B:B,'Start List Kids'!C:F,2,FALSE)</f>
        <v>MATHYS Lorena</v>
      </c>
      <c r="D9" s="114" t="str">
        <f>VLOOKUP(B:B,'Start List Kids'!C:F,4,FALSE)</f>
        <v>LNZ</v>
      </c>
      <c r="E9" s="487" t="s">
        <v>259</v>
      </c>
      <c r="F9" s="455">
        <f>VLOOKUP(E:E,'Grids Kids'!L:M,2,FALSE)</f>
        <v>2</v>
      </c>
      <c r="G9" s="487" t="s">
        <v>259</v>
      </c>
      <c r="H9" s="455">
        <f>VLOOKUP(G:G,'Grids Kids'!L:M,2,FALSE)</f>
        <v>2</v>
      </c>
      <c r="I9" s="487" t="s">
        <v>259</v>
      </c>
      <c r="J9" s="455">
        <f>VLOOKUP(I:I,'Grids Kids'!L:M,2,FALSE)</f>
        <v>2</v>
      </c>
      <c r="K9" s="487">
        <v>8</v>
      </c>
      <c r="L9" s="455">
        <f>VLOOKUP(K:K,'Grids Kids'!N:O,2,FALSE)</f>
        <v>4</v>
      </c>
      <c r="M9" s="487">
        <v>1</v>
      </c>
      <c r="N9" s="455">
        <f>VLOOKUP(M:M,'Grids Kids'!P:Q,2,FALSE)</f>
        <v>5.5</v>
      </c>
      <c r="O9" s="487">
        <v>7</v>
      </c>
      <c r="P9" s="458">
        <f>VLOOKUP(O:O,'Grids Kids'!R:S,2,FALSE)</f>
        <v>5</v>
      </c>
      <c r="Q9" s="127">
        <f t="shared" si="0"/>
        <v>2</v>
      </c>
      <c r="R9" s="199">
        <f t="shared" si="1"/>
        <v>4</v>
      </c>
      <c r="S9" s="200">
        <f t="shared" si="2"/>
        <v>5.25</v>
      </c>
    </row>
    <row r="10" spans="1:19" ht="13.9" customHeight="1" x14ac:dyDescent="0.35">
      <c r="A10" s="241"/>
      <c r="B10" s="92">
        <v>6</v>
      </c>
      <c r="C10" s="95" t="str">
        <f>VLOOKUP(B:B,'Start List Kids'!C:F,2,FALSE)</f>
        <v>MORIN Rebecca</v>
      </c>
      <c r="D10" s="114" t="str">
        <f>VLOOKUP(B:B,'Start List Kids'!C:F,4,FALSE)</f>
        <v>MORG</v>
      </c>
      <c r="E10" s="487">
        <v>0</v>
      </c>
      <c r="F10" s="455">
        <f>VLOOKUP(E:E,'Grids Kids'!L:M,2,FALSE)</f>
        <v>4</v>
      </c>
      <c r="G10" s="487">
        <v>0</v>
      </c>
      <c r="H10" s="455">
        <f>VLOOKUP(G:G,'Grids Kids'!L:M,2,FALSE)</f>
        <v>4</v>
      </c>
      <c r="I10" s="487" t="s">
        <v>259</v>
      </c>
      <c r="J10" s="455">
        <f>VLOOKUP(I:I,'Grids Kids'!L:M,2,FALSE)</f>
        <v>2</v>
      </c>
      <c r="K10" s="487">
        <v>3</v>
      </c>
      <c r="L10" s="455">
        <f>VLOOKUP(K:K,'Grids Kids'!N:O,2,FALSE)</f>
        <v>5</v>
      </c>
      <c r="M10" s="487">
        <v>0.5</v>
      </c>
      <c r="N10" s="455">
        <f>VLOOKUP(M:M,'Grids Kids'!P:Q,2,FALSE)</f>
        <v>5</v>
      </c>
      <c r="O10" s="487">
        <v>2.5</v>
      </c>
      <c r="P10" s="458">
        <f>VLOOKUP(O:O,'Grids Kids'!R:S,2,FALSE)</f>
        <v>9.5</v>
      </c>
      <c r="Q10" s="127">
        <f t="shared" si="0"/>
        <v>3.3333333333333335</v>
      </c>
      <c r="R10" s="199">
        <f t="shared" si="1"/>
        <v>5</v>
      </c>
      <c r="S10" s="200">
        <f t="shared" si="2"/>
        <v>7.25</v>
      </c>
    </row>
    <row r="11" spans="1:19" ht="13.9" customHeight="1" x14ac:dyDescent="0.35">
      <c r="A11" s="241"/>
      <c r="B11" s="92">
        <v>7</v>
      </c>
      <c r="C11" s="95" t="str">
        <f>VLOOKUP(B:B,'Start List Kids'!C:F,2,FALSE)</f>
        <v>BIENEK Victoria</v>
      </c>
      <c r="D11" s="114" t="str">
        <f>VLOOKUP(B:B,'Start List Kids'!C:F,4,FALSE)</f>
        <v>LNZ</v>
      </c>
      <c r="E11" s="487">
        <v>4</v>
      </c>
      <c r="F11" s="455">
        <f>VLOOKUP(E:E,'Grids Kids'!L:M,2,FALSE)</f>
        <v>8</v>
      </c>
      <c r="G11" s="487">
        <v>2</v>
      </c>
      <c r="H11" s="455">
        <f>VLOOKUP(G:G,'Grids Kids'!L:M,2,FALSE)</f>
        <v>6</v>
      </c>
      <c r="I11" s="487" t="s">
        <v>259</v>
      </c>
      <c r="J11" s="455">
        <f>VLOOKUP(I:I,'Grids Kids'!L:M,2,FALSE)</f>
        <v>2</v>
      </c>
      <c r="K11" s="487">
        <v>-9</v>
      </c>
      <c r="L11" s="455">
        <f>VLOOKUP(K:K,'Grids Kids'!N:O,2,FALSE)</f>
        <v>8</v>
      </c>
      <c r="M11" s="487">
        <v>1</v>
      </c>
      <c r="N11" s="455">
        <f>VLOOKUP(M:M,'Grids Kids'!P:Q,2,FALSE)</f>
        <v>5.5</v>
      </c>
      <c r="O11" s="487">
        <v>5.5</v>
      </c>
      <c r="P11" s="458">
        <f>VLOOKUP(O:O,'Grids Kids'!R:S,2,FALSE)</f>
        <v>6.5</v>
      </c>
      <c r="Q11" s="127">
        <f t="shared" si="0"/>
        <v>5.333333333333333</v>
      </c>
      <c r="R11" s="199">
        <f t="shared" si="1"/>
        <v>8</v>
      </c>
      <c r="S11" s="200">
        <f t="shared" si="2"/>
        <v>6</v>
      </c>
    </row>
    <row r="12" spans="1:19" ht="13.9" customHeight="1" x14ac:dyDescent="0.35">
      <c r="A12" s="241"/>
      <c r="B12" s="92">
        <v>8</v>
      </c>
      <c r="C12" s="95" t="str">
        <f>VLOOKUP(B:B,'Start List Kids'!C:F,2,FALSE)</f>
        <v>GEORGI Giada</v>
      </c>
      <c r="D12" s="114" t="str">
        <f>VLOOKUP(B:B,'Start List Kids'!C:F,4,FALSE)</f>
        <v>LNZ</v>
      </c>
      <c r="E12" s="487">
        <v>0</v>
      </c>
      <c r="F12" s="455">
        <f>VLOOKUP(E:E,'Grids Kids'!L:M,2,FALSE)</f>
        <v>4</v>
      </c>
      <c r="G12" s="487" t="s">
        <v>259</v>
      </c>
      <c r="H12" s="455">
        <f>VLOOKUP(G:G,'Grids Kids'!L:M,2,FALSE)</f>
        <v>2</v>
      </c>
      <c r="I12" s="487" t="s">
        <v>259</v>
      </c>
      <c r="J12" s="455">
        <f>VLOOKUP(I:I,'Grids Kids'!L:M,2,FALSE)</f>
        <v>2</v>
      </c>
      <c r="K12" s="487">
        <v>2</v>
      </c>
      <c r="L12" s="455">
        <f>VLOOKUP(K:K,'Grids Kids'!N:O,2,FALSE)</f>
        <v>5.5</v>
      </c>
      <c r="M12" s="487">
        <v>1.5</v>
      </c>
      <c r="N12" s="455">
        <f>VLOOKUP(M:M,'Grids Kids'!P:Q,2,FALSE)</f>
        <v>6</v>
      </c>
      <c r="O12" s="487">
        <v>4</v>
      </c>
      <c r="P12" s="458">
        <f>VLOOKUP(O:O,'Grids Kids'!R:S,2,FALSE)</f>
        <v>8</v>
      </c>
      <c r="Q12" s="127">
        <f t="shared" si="0"/>
        <v>2.6666666666666665</v>
      </c>
      <c r="R12" s="199">
        <f t="shared" si="1"/>
        <v>5.5</v>
      </c>
      <c r="S12" s="200">
        <f t="shared" si="2"/>
        <v>7</v>
      </c>
    </row>
    <row r="13" spans="1:19" ht="13.9" customHeight="1" x14ac:dyDescent="0.35">
      <c r="A13" s="241"/>
      <c r="B13" s="92">
        <v>9</v>
      </c>
      <c r="C13" s="95" t="str">
        <f>VLOOKUP(B:B,'Start List Kids'!C:F,2,FALSE)</f>
        <v>PRALONG Léonie</v>
      </c>
      <c r="D13" s="114" t="str">
        <f>VLOOKUP(B:B,'Start List Kids'!C:F,4,FALSE)</f>
        <v>SION</v>
      </c>
      <c r="E13" s="487">
        <v>2</v>
      </c>
      <c r="F13" s="455">
        <f>VLOOKUP(E:E,'Grids Kids'!L:M,2,FALSE)</f>
        <v>6</v>
      </c>
      <c r="G13" s="487">
        <v>0</v>
      </c>
      <c r="H13" s="455">
        <f>VLOOKUP(G:G,'Grids Kids'!L:M,2,FALSE)</f>
        <v>4</v>
      </c>
      <c r="I13" s="487" t="s">
        <v>259</v>
      </c>
      <c r="J13" s="455">
        <f>VLOOKUP(I:I,'Grids Kids'!L:M,2,FALSE)</f>
        <v>2</v>
      </c>
      <c r="K13" s="487">
        <v>0</v>
      </c>
      <c r="L13" s="455">
        <f>VLOOKUP(K:K,'Grids Kids'!N:O,2,FALSE)</f>
        <v>6</v>
      </c>
      <c r="M13" s="487">
        <v>1</v>
      </c>
      <c r="N13" s="455">
        <f>VLOOKUP(M:M,'Grids Kids'!P:Q,2,FALSE)</f>
        <v>5.5</v>
      </c>
      <c r="O13" s="487">
        <v>5</v>
      </c>
      <c r="P13" s="458">
        <f>VLOOKUP(O:O,'Grids Kids'!R:S,2,FALSE)</f>
        <v>7</v>
      </c>
      <c r="Q13" s="127">
        <f t="shared" si="0"/>
        <v>4</v>
      </c>
      <c r="R13" s="199">
        <f t="shared" si="1"/>
        <v>6</v>
      </c>
      <c r="S13" s="200">
        <f t="shared" si="2"/>
        <v>6.25</v>
      </c>
    </row>
    <row r="14" spans="1:19" ht="13.9" customHeight="1" x14ac:dyDescent="0.35">
      <c r="A14" s="241"/>
      <c r="B14" s="92">
        <v>10</v>
      </c>
      <c r="C14" s="95" t="str">
        <f>VLOOKUP(B:B,'Start List Kids'!C:F,2,FALSE)</f>
        <v>KERN Leslie Janeth</v>
      </c>
      <c r="D14" s="114" t="str">
        <f>VLOOKUP(B:B,'Start List Kids'!C:F,4,FALSE)</f>
        <v>VA</v>
      </c>
      <c r="E14" s="487">
        <v>0</v>
      </c>
      <c r="F14" s="455">
        <f>VLOOKUP(E:E,'Grids Kids'!L:M,2,FALSE)</f>
        <v>4</v>
      </c>
      <c r="G14" s="487" t="s">
        <v>259</v>
      </c>
      <c r="H14" s="455">
        <f>VLOOKUP(G:G,'Grids Kids'!L:M,2,FALSE)</f>
        <v>2</v>
      </c>
      <c r="I14" s="487" t="s">
        <v>259</v>
      </c>
      <c r="J14" s="455">
        <f>VLOOKUP(I:I,'Grids Kids'!L:M,2,FALSE)</f>
        <v>2</v>
      </c>
      <c r="K14" s="487">
        <v>7</v>
      </c>
      <c r="L14" s="455">
        <f>VLOOKUP(K:K,'Grids Kids'!N:O,2,FALSE)</f>
        <v>4</v>
      </c>
      <c r="M14" s="487">
        <v>3</v>
      </c>
      <c r="N14" s="455">
        <f>VLOOKUP(M:M,'Grids Kids'!P:Q,2,FALSE)</f>
        <v>7.5</v>
      </c>
      <c r="O14" s="487">
        <v>5</v>
      </c>
      <c r="P14" s="458">
        <f>VLOOKUP(O:O,'Grids Kids'!R:S,2,FALSE)</f>
        <v>7</v>
      </c>
      <c r="Q14" s="127">
        <f>AVERAGE(F14,J14,H14)</f>
        <v>2.6666666666666665</v>
      </c>
      <c r="R14" s="199">
        <f t="shared" si="1"/>
        <v>4</v>
      </c>
      <c r="S14" s="200">
        <f t="shared" si="2"/>
        <v>7.25</v>
      </c>
    </row>
    <row r="15" spans="1:19" ht="13.9" customHeight="1" x14ac:dyDescent="0.35">
      <c r="A15" s="241"/>
      <c r="B15" s="92">
        <v>11</v>
      </c>
      <c r="C15" s="95" t="str">
        <f>VLOOKUP(B:B,'Start List Kids'!C:F,2,FALSE)</f>
        <v>LAFOSSE Margot</v>
      </c>
      <c r="D15" s="114" t="str">
        <f>VLOOKUP(B:B,'Start List Kids'!C:F,4,FALSE)</f>
        <v>LNZ</v>
      </c>
      <c r="E15" s="487">
        <v>6</v>
      </c>
      <c r="F15" s="455">
        <f>VLOOKUP(E:E,'Grids Kids'!L:M,2,FALSE)</f>
        <v>10</v>
      </c>
      <c r="G15" s="487">
        <v>0</v>
      </c>
      <c r="H15" s="455">
        <f>VLOOKUP(G:G,'Grids Kids'!L:M,2,FALSE)</f>
        <v>4</v>
      </c>
      <c r="I15" s="487">
        <v>1</v>
      </c>
      <c r="J15" s="455">
        <f>VLOOKUP(I:I,'Grids Kids'!L:M,2,FALSE)</f>
        <v>5</v>
      </c>
      <c r="K15" s="487">
        <v>7</v>
      </c>
      <c r="L15" s="455">
        <f>VLOOKUP(K:K,'Grids Kids'!N:O,2,FALSE)</f>
        <v>4</v>
      </c>
      <c r="M15" s="487">
        <v>0.5</v>
      </c>
      <c r="N15" s="455">
        <f>VLOOKUP(M:M,'Grids Kids'!P:Q,2,FALSE)</f>
        <v>5</v>
      </c>
      <c r="O15" s="487">
        <v>7</v>
      </c>
      <c r="P15" s="458">
        <f>VLOOKUP(O:O,'Grids Kids'!R:S,2,FALSE)</f>
        <v>5</v>
      </c>
      <c r="Q15" s="127">
        <f t="shared" si="0"/>
        <v>6.333333333333333</v>
      </c>
      <c r="R15" s="199">
        <f t="shared" si="1"/>
        <v>4</v>
      </c>
      <c r="S15" s="200">
        <f t="shared" si="2"/>
        <v>5</v>
      </c>
    </row>
    <row r="16" spans="1:19" ht="13.9" customHeight="1" x14ac:dyDescent="0.35">
      <c r="A16" s="241"/>
      <c r="B16" s="92">
        <v>12</v>
      </c>
      <c r="C16" s="95" t="str">
        <f>VLOOKUP(B:B,'Start List Kids'!C:F,2,FALSE)</f>
        <v>WEDRYCHOWSKI Ana</v>
      </c>
      <c r="D16" s="114" t="str">
        <f>VLOOKUP(B:B,'Start List Kids'!C:F,4,FALSE)</f>
        <v>GN1885</v>
      </c>
      <c r="E16" s="487" t="s">
        <v>259</v>
      </c>
      <c r="F16" s="455">
        <f>VLOOKUP(E:E,'Grids Kids'!L:M,2,FALSE)</f>
        <v>2</v>
      </c>
      <c r="G16" s="487" t="s">
        <v>259</v>
      </c>
      <c r="H16" s="455">
        <f>VLOOKUP(G:G,'Grids Kids'!L:M,2,FALSE)</f>
        <v>2</v>
      </c>
      <c r="I16" s="487" t="s">
        <v>259</v>
      </c>
      <c r="J16" s="455">
        <f>VLOOKUP(I:I,'Grids Kids'!L:M,2,FALSE)</f>
        <v>2</v>
      </c>
      <c r="K16" s="487">
        <v>-1</v>
      </c>
      <c r="L16" s="455">
        <f>VLOOKUP(K:K,'Grids Kids'!N:O,2,FALSE)</f>
        <v>6</v>
      </c>
      <c r="M16" s="487">
        <v>1</v>
      </c>
      <c r="N16" s="455">
        <f>VLOOKUP(M:M,'Grids Kids'!P:Q,2,FALSE)</f>
        <v>5.5</v>
      </c>
      <c r="O16" s="487">
        <v>6</v>
      </c>
      <c r="P16" s="458">
        <f>VLOOKUP(O:O,'Grids Kids'!R:S,2,FALSE)</f>
        <v>6</v>
      </c>
      <c r="Q16" s="127">
        <f t="shared" si="0"/>
        <v>2</v>
      </c>
      <c r="R16" s="199">
        <f t="shared" si="1"/>
        <v>6</v>
      </c>
      <c r="S16" s="200">
        <f t="shared" si="2"/>
        <v>5.75</v>
      </c>
    </row>
    <row r="17" spans="1:19" ht="13.9" customHeight="1" x14ac:dyDescent="0.35">
      <c r="A17" s="241"/>
      <c r="B17" s="92">
        <v>13</v>
      </c>
      <c r="C17" s="95" t="str">
        <f>VLOOKUP(B:B,'Start List Kids'!C:F,2,FALSE)</f>
        <v>JAQUET Lucie</v>
      </c>
      <c r="D17" s="114" t="str">
        <f>VLOOKUP(B:B,'Start List Kids'!C:F,4,FALSE)</f>
        <v>SVB</v>
      </c>
      <c r="E17" s="487" t="s">
        <v>259</v>
      </c>
      <c r="F17" s="455">
        <f>VLOOKUP(E:E,'Grids Kids'!L:M,2,FALSE)</f>
        <v>2</v>
      </c>
      <c r="G17" s="487" t="s">
        <v>259</v>
      </c>
      <c r="H17" s="455">
        <f>VLOOKUP(G:G,'Grids Kids'!L:M,2,FALSE)</f>
        <v>2</v>
      </c>
      <c r="I17" s="487" t="s">
        <v>259</v>
      </c>
      <c r="J17" s="455">
        <f>VLOOKUP(I:I,'Grids Kids'!L:M,2,FALSE)</f>
        <v>2</v>
      </c>
      <c r="K17" s="487">
        <v>5</v>
      </c>
      <c r="L17" s="455">
        <f>VLOOKUP(K:K,'Grids Kids'!N:O,2,FALSE)</f>
        <v>4.5</v>
      </c>
      <c r="M17" s="487">
        <v>1.5</v>
      </c>
      <c r="N17" s="455">
        <f>VLOOKUP(M:M,'Grids Kids'!P:Q,2,FALSE)</f>
        <v>6</v>
      </c>
      <c r="O17" s="487">
        <v>7</v>
      </c>
      <c r="P17" s="458">
        <f>VLOOKUP(O:O,'Grids Kids'!R:S,2,FALSE)</f>
        <v>5</v>
      </c>
      <c r="Q17" s="127">
        <f t="shared" si="0"/>
        <v>2</v>
      </c>
      <c r="R17" s="199">
        <f t="shared" si="1"/>
        <v>4.5</v>
      </c>
      <c r="S17" s="200">
        <f t="shared" si="2"/>
        <v>5.5</v>
      </c>
    </row>
    <row r="18" spans="1:19" ht="13.9" customHeight="1" x14ac:dyDescent="0.35">
      <c r="A18" s="241"/>
      <c r="B18" s="92">
        <v>14</v>
      </c>
      <c r="C18" s="95" t="str">
        <f>VLOOKUP(B:B,'Start List Kids'!C:F,2,FALSE)</f>
        <v>CLAVEL Margot</v>
      </c>
      <c r="D18" s="114" t="str">
        <f>VLOOKUP(B:B,'Start List Kids'!C:F,4,FALSE)</f>
        <v>ASB</v>
      </c>
      <c r="E18" s="487" t="s">
        <v>259</v>
      </c>
      <c r="F18" s="455">
        <f>VLOOKUP(E:E,'Grids Kids'!L:M,2,FALSE)</f>
        <v>2</v>
      </c>
      <c r="G18" s="487" t="s">
        <v>259</v>
      </c>
      <c r="H18" s="455">
        <f>VLOOKUP(G:G,'Grids Kids'!L:M,2,FALSE)</f>
        <v>2</v>
      </c>
      <c r="I18" s="487">
        <v>0</v>
      </c>
      <c r="J18" s="455">
        <f>VLOOKUP(I:I,'Grids Kids'!L:M,2,FALSE)</f>
        <v>4</v>
      </c>
      <c r="K18" s="487">
        <v>2</v>
      </c>
      <c r="L18" s="455">
        <f>VLOOKUP(K:K,'Grids Kids'!N:O,2,FALSE)</f>
        <v>5.5</v>
      </c>
      <c r="M18" s="487">
        <v>0</v>
      </c>
      <c r="N18" s="455">
        <f>VLOOKUP(M:M,'Grids Kids'!P:Q,2,FALSE)</f>
        <v>4.5</v>
      </c>
      <c r="O18" s="487">
        <v>3</v>
      </c>
      <c r="P18" s="458">
        <f>VLOOKUP(O:O,'Grids Kids'!R:S,2,FALSE)</f>
        <v>9</v>
      </c>
      <c r="Q18" s="127">
        <f t="shared" si="0"/>
        <v>2.6666666666666665</v>
      </c>
      <c r="R18" s="199">
        <f t="shared" si="1"/>
        <v>5.5</v>
      </c>
      <c r="S18" s="200">
        <f t="shared" si="2"/>
        <v>6.75</v>
      </c>
    </row>
    <row r="19" spans="1:19" ht="13.9" customHeight="1" x14ac:dyDescent="0.35">
      <c r="A19" s="241"/>
      <c r="B19" s="92">
        <v>15</v>
      </c>
      <c r="C19" s="95" t="str">
        <f>VLOOKUP(B:B,'Start List Kids'!C:F,2,FALSE)</f>
        <v>REICHENBACH Anna</v>
      </c>
      <c r="D19" s="114" t="str">
        <f>VLOOKUP(B:B,'Start List Kids'!C:F,4,FALSE)</f>
        <v>SVB</v>
      </c>
      <c r="E19" s="487">
        <v>1</v>
      </c>
      <c r="F19" s="455">
        <f>VLOOKUP(E:E,'Grids Kids'!L:M,2,FALSE)</f>
        <v>5</v>
      </c>
      <c r="G19" s="487" t="s">
        <v>259</v>
      </c>
      <c r="H19" s="455">
        <f>VLOOKUP(G:G,'Grids Kids'!L:M,2,FALSE)</f>
        <v>2</v>
      </c>
      <c r="I19" s="487">
        <v>4</v>
      </c>
      <c r="J19" s="455">
        <f>VLOOKUP(I:I,'Grids Kids'!L:M,2,FALSE)</f>
        <v>8</v>
      </c>
      <c r="K19" s="487">
        <v>4</v>
      </c>
      <c r="L19" s="455">
        <f>VLOOKUP(K:K,'Grids Kids'!N:O,2,FALSE)</f>
        <v>5</v>
      </c>
      <c r="M19" s="487">
        <v>1</v>
      </c>
      <c r="N19" s="455">
        <f>VLOOKUP(M:M,'Grids Kids'!P:Q,2,FALSE)</f>
        <v>5.5</v>
      </c>
      <c r="O19" s="487">
        <v>4</v>
      </c>
      <c r="P19" s="458">
        <f>VLOOKUP(O:O,'Grids Kids'!R:S,2,FALSE)</f>
        <v>8</v>
      </c>
      <c r="Q19" s="127">
        <f t="shared" si="0"/>
        <v>5</v>
      </c>
      <c r="R19" s="199">
        <f t="shared" si="1"/>
        <v>5</v>
      </c>
      <c r="S19" s="200">
        <f t="shared" si="2"/>
        <v>6.75</v>
      </c>
    </row>
    <row r="20" spans="1:19" ht="13.9" customHeight="1" x14ac:dyDescent="0.35">
      <c r="A20" s="241"/>
      <c r="B20" s="92">
        <v>16</v>
      </c>
      <c r="C20" s="95" t="str">
        <f>VLOOKUP(B:B,'Start List Kids'!C:F,2,FALSE)</f>
        <v>HÄFLIGER Louise</v>
      </c>
      <c r="D20" s="114" t="str">
        <f>VLOOKUP(B:B,'Start List Kids'!C:F,4,FALSE)</f>
        <v>LNZ</v>
      </c>
      <c r="E20" s="487" t="s">
        <v>259</v>
      </c>
      <c r="F20" s="455">
        <f>VLOOKUP(E:E,'Grids Kids'!L:M,2,FALSE)</f>
        <v>2</v>
      </c>
      <c r="G20" s="487" t="s">
        <v>259</v>
      </c>
      <c r="H20" s="455">
        <f>VLOOKUP(G:G,'Grids Kids'!L:M,2,FALSE)</f>
        <v>2</v>
      </c>
      <c r="I20" s="487" t="s">
        <v>259</v>
      </c>
      <c r="J20" s="455">
        <f>VLOOKUP(I:I,'Grids Kids'!L:M,2,FALSE)</f>
        <v>2</v>
      </c>
      <c r="K20" s="487">
        <v>3</v>
      </c>
      <c r="L20" s="455">
        <f>VLOOKUP(K:K,'Grids Kids'!N:O,2,FALSE)</f>
        <v>5</v>
      </c>
      <c r="M20" s="487">
        <v>2</v>
      </c>
      <c r="N20" s="455">
        <f>VLOOKUP(M:M,'Grids Kids'!P:Q,2,FALSE)</f>
        <v>6.5</v>
      </c>
      <c r="O20" s="487">
        <v>4</v>
      </c>
      <c r="P20" s="458">
        <f>VLOOKUP(O:O,'Grids Kids'!R:S,2,FALSE)</f>
        <v>8</v>
      </c>
      <c r="Q20" s="127">
        <f t="shared" si="0"/>
        <v>2</v>
      </c>
      <c r="R20" s="199">
        <f t="shared" si="1"/>
        <v>5</v>
      </c>
      <c r="S20" s="200">
        <f t="shared" si="2"/>
        <v>7.25</v>
      </c>
    </row>
    <row r="21" spans="1:19" ht="13.9" customHeight="1" x14ac:dyDescent="0.35">
      <c r="A21" s="241"/>
      <c r="B21" s="92">
        <v>17</v>
      </c>
      <c r="C21" s="95" t="str">
        <f>VLOOKUP(B:B,'Start List Kids'!C:F,2,FALSE)</f>
        <v>MÖBES Nora</v>
      </c>
      <c r="D21" s="114" t="str">
        <f>VLOOKUP(B:B,'Start List Kids'!C:F,4,FALSE)</f>
        <v>LNZ</v>
      </c>
      <c r="E21" s="487" t="s">
        <v>259</v>
      </c>
      <c r="F21" s="455">
        <f>VLOOKUP(E:E,'Grids Kids'!L:M,2,FALSE)</f>
        <v>2</v>
      </c>
      <c r="G21" s="487" t="s">
        <v>259</v>
      </c>
      <c r="H21" s="455">
        <f>VLOOKUP(G:G,'Grids Kids'!L:M,2,FALSE)</f>
        <v>2</v>
      </c>
      <c r="I21" s="487" t="s">
        <v>259</v>
      </c>
      <c r="J21" s="455">
        <f>VLOOKUP(I:I,'Grids Kids'!L:M,2,FALSE)</f>
        <v>2</v>
      </c>
      <c r="K21" s="487">
        <v>6</v>
      </c>
      <c r="L21" s="455">
        <f>VLOOKUP(K:K,'Grids Kids'!N:O,2,FALSE)</f>
        <v>4.5</v>
      </c>
      <c r="M21" s="487">
        <v>0.5</v>
      </c>
      <c r="N21" s="455">
        <f>VLOOKUP(M:M,'Grids Kids'!P:Q,2,FALSE)</f>
        <v>5</v>
      </c>
      <c r="O21" s="487">
        <v>6</v>
      </c>
      <c r="P21" s="458">
        <f>VLOOKUP(O:O,'Grids Kids'!R:S,2,FALSE)</f>
        <v>6</v>
      </c>
      <c r="Q21" s="127">
        <f t="shared" si="0"/>
        <v>2</v>
      </c>
      <c r="R21" s="199">
        <f t="shared" si="1"/>
        <v>4.5</v>
      </c>
      <c r="S21" s="200">
        <f t="shared" si="2"/>
        <v>5.5</v>
      </c>
    </row>
    <row r="22" spans="1:19" ht="13.9" customHeight="1" x14ac:dyDescent="0.35">
      <c r="A22" s="241"/>
      <c r="B22" s="92">
        <v>18</v>
      </c>
      <c r="C22" s="95" t="str">
        <f>VLOOKUP(B:B,'Start List Kids'!C:F,2,FALSE)</f>
        <v>RONCI Jaya</v>
      </c>
      <c r="D22" s="114" t="str">
        <f>VLOOKUP(B:B,'Start List Kids'!C:F,4,FALSE)</f>
        <v>MORG</v>
      </c>
      <c r="E22" s="487">
        <v>3</v>
      </c>
      <c r="F22" s="455">
        <f>VLOOKUP(E:E,'Grids Kids'!L:M,2,FALSE)</f>
        <v>7</v>
      </c>
      <c r="G22" s="487">
        <v>2</v>
      </c>
      <c r="H22" s="455">
        <f>VLOOKUP(G:G,'Grids Kids'!L:M,2,FALSE)</f>
        <v>6</v>
      </c>
      <c r="I22" s="487" t="s">
        <v>259</v>
      </c>
      <c r="J22" s="455">
        <f>VLOOKUP(I:I,'Grids Kids'!L:M,2,FALSE)</f>
        <v>2</v>
      </c>
      <c r="K22" s="487">
        <v>5</v>
      </c>
      <c r="L22" s="455">
        <f>VLOOKUP(K:K,'Grids Kids'!N:O,2,FALSE)</f>
        <v>4.5</v>
      </c>
      <c r="M22" s="487">
        <v>2.5</v>
      </c>
      <c r="N22" s="455">
        <f>VLOOKUP(M:M,'Grids Kids'!P:Q,2,FALSE)</f>
        <v>7</v>
      </c>
      <c r="O22" s="487">
        <v>8</v>
      </c>
      <c r="P22" s="458">
        <f>VLOOKUP(O:O,'Grids Kids'!R:S,2,FALSE)</f>
        <v>4</v>
      </c>
      <c r="Q22" s="127">
        <f t="shared" si="0"/>
        <v>5</v>
      </c>
      <c r="R22" s="199">
        <f>L22</f>
        <v>4.5</v>
      </c>
      <c r="S22" s="200">
        <f t="shared" si="2"/>
        <v>5.5</v>
      </c>
    </row>
    <row r="23" spans="1:19" ht="13.9" customHeight="1" x14ac:dyDescent="0.35">
      <c r="A23" s="241"/>
      <c r="B23" s="92">
        <v>19</v>
      </c>
      <c r="C23" s="95" t="str">
        <f>VLOOKUP(B:B,'Start List Kids'!C:F,2,FALSE)</f>
        <v>MARCOTTI Beatrice</v>
      </c>
      <c r="D23" s="114" t="str">
        <f>VLOOKUP(B:B,'Start List Kids'!C:F,4,FALSE)</f>
        <v>GN1885</v>
      </c>
      <c r="E23" s="487" t="s">
        <v>259</v>
      </c>
      <c r="F23" s="455">
        <f>VLOOKUP(E:E,'Grids Kids'!L:M,2,FALSE)</f>
        <v>2</v>
      </c>
      <c r="G23" s="487" t="s">
        <v>259</v>
      </c>
      <c r="H23" s="455">
        <f>VLOOKUP(G:G,'Grids Kids'!L:M,2,FALSE)</f>
        <v>2</v>
      </c>
      <c r="I23" s="487" t="s">
        <v>259</v>
      </c>
      <c r="J23" s="455">
        <f>VLOOKUP(I:I,'Grids Kids'!L:M,2,FALSE)</f>
        <v>2</v>
      </c>
      <c r="K23" s="487">
        <v>8</v>
      </c>
      <c r="L23" s="455">
        <f>VLOOKUP(K:K,'Grids Kids'!N:O,2,FALSE)</f>
        <v>4</v>
      </c>
      <c r="M23" s="487">
        <v>0</v>
      </c>
      <c r="N23" s="455">
        <f>VLOOKUP(M:M,'Grids Kids'!P:Q,2,FALSE)</f>
        <v>4.5</v>
      </c>
      <c r="O23" s="487">
        <v>5</v>
      </c>
      <c r="P23" s="458">
        <f>VLOOKUP(O:O,'Grids Kids'!R:S,2,FALSE)</f>
        <v>7</v>
      </c>
      <c r="Q23" s="127">
        <f t="shared" si="0"/>
        <v>2</v>
      </c>
      <c r="R23" s="199">
        <f t="shared" si="1"/>
        <v>4</v>
      </c>
      <c r="S23" s="200">
        <f t="shared" si="2"/>
        <v>5.75</v>
      </c>
    </row>
    <row r="24" spans="1:19" ht="13.9" customHeight="1" x14ac:dyDescent="0.35">
      <c r="A24" s="241"/>
      <c r="B24" s="92">
        <v>20</v>
      </c>
      <c r="C24" s="95" t="str">
        <f>VLOOKUP(B:B,'Start List Kids'!C:F,2,FALSE)</f>
        <v>ZIEGLER Emily</v>
      </c>
      <c r="D24" s="114" t="str">
        <f>VLOOKUP(B:B,'Start List Kids'!C:F,4,FALSE)</f>
        <v>ASB</v>
      </c>
      <c r="E24" s="487">
        <v>1</v>
      </c>
      <c r="F24" s="455">
        <f>VLOOKUP(E:E,'Grids Kids'!L:M,2,FALSE)</f>
        <v>5</v>
      </c>
      <c r="G24" s="487">
        <v>0</v>
      </c>
      <c r="H24" s="455">
        <f>VLOOKUP(G:G,'Grids Kids'!L:M,2,FALSE)</f>
        <v>4</v>
      </c>
      <c r="I24" s="487">
        <v>0</v>
      </c>
      <c r="J24" s="455">
        <f>VLOOKUP(I:I,'Grids Kids'!L:M,2,FALSE)</f>
        <v>4</v>
      </c>
      <c r="K24" s="487">
        <v>-1</v>
      </c>
      <c r="L24" s="455">
        <f>VLOOKUP(K:K,'Grids Kids'!N:O,2,FALSE)</f>
        <v>6</v>
      </c>
      <c r="M24" s="487">
        <v>2</v>
      </c>
      <c r="N24" s="455">
        <f>VLOOKUP(M:M,'Grids Kids'!P:Q,2,FALSE)</f>
        <v>6.5</v>
      </c>
      <c r="O24" s="487">
        <v>5.5</v>
      </c>
      <c r="P24" s="458">
        <f>VLOOKUP(O:O,'Grids Kids'!R:S,2,FALSE)</f>
        <v>6.5</v>
      </c>
      <c r="Q24" s="127">
        <f t="shared" si="0"/>
        <v>4.333333333333333</v>
      </c>
      <c r="R24" s="199">
        <f t="shared" si="1"/>
        <v>6</v>
      </c>
      <c r="S24" s="200">
        <f t="shared" si="2"/>
        <v>6.5</v>
      </c>
    </row>
    <row r="25" spans="1:19" ht="13.9" customHeight="1" x14ac:dyDescent="0.35">
      <c r="A25" s="241"/>
      <c r="B25" s="92">
        <v>21</v>
      </c>
      <c r="C25" s="95" t="str">
        <f>VLOOKUP(B:B,'Start List Kids'!C:F,2,FALSE)</f>
        <v>USHAKOVA Ekaterina</v>
      </c>
      <c r="D25" s="114" t="str">
        <f>VLOOKUP(B:B,'Start List Kids'!C:F,4,FALSE)</f>
        <v>GN1885</v>
      </c>
      <c r="E25" s="487" t="s">
        <v>259</v>
      </c>
      <c r="F25" s="455">
        <f>VLOOKUP(E:E,'Grids Kids'!L:M,2,FALSE)</f>
        <v>2</v>
      </c>
      <c r="G25" s="487" t="s">
        <v>259</v>
      </c>
      <c r="H25" s="455">
        <f>VLOOKUP(G:G,'Grids Kids'!L:M,2,FALSE)</f>
        <v>2</v>
      </c>
      <c r="I25" s="487" t="s">
        <v>259</v>
      </c>
      <c r="J25" s="455">
        <f>VLOOKUP(I:I,'Grids Kids'!L:M,2,FALSE)</f>
        <v>2</v>
      </c>
      <c r="K25" s="487">
        <v>12</v>
      </c>
      <c r="L25" s="455">
        <f>VLOOKUP(K:K,'Grids Kids'!N:O,2,FALSE)</f>
        <v>3</v>
      </c>
      <c r="M25" s="487">
        <v>0</v>
      </c>
      <c r="N25" s="455">
        <f>VLOOKUP(M:M,'Grids Kids'!P:Q,2,FALSE)</f>
        <v>4.5</v>
      </c>
      <c r="O25" s="487">
        <v>10</v>
      </c>
      <c r="P25" s="458">
        <f>VLOOKUP(O:O,'Grids Kids'!R:S,2,FALSE)</f>
        <v>3</v>
      </c>
      <c r="Q25" s="127">
        <f t="shared" si="0"/>
        <v>2</v>
      </c>
      <c r="R25" s="199">
        <f t="shared" si="1"/>
        <v>3</v>
      </c>
      <c r="S25" s="200">
        <f t="shared" si="2"/>
        <v>3.75</v>
      </c>
    </row>
    <row r="26" spans="1:19" ht="13.9" customHeight="1" x14ac:dyDescent="0.35">
      <c r="A26" s="241"/>
      <c r="B26" s="92">
        <v>22</v>
      </c>
      <c r="C26" s="95" t="str">
        <f>VLOOKUP(B:B,'Start List Kids'!C:F,2,FALSE)</f>
        <v>WÖHRLE Celeste</v>
      </c>
      <c r="D26" s="114" t="str">
        <f>VLOOKUP(B:B,'Start List Kids'!C:F,4,FALSE)</f>
        <v>ASB</v>
      </c>
      <c r="E26" s="487">
        <v>3</v>
      </c>
      <c r="F26" s="455">
        <f>VLOOKUP(E:E,'Grids Kids'!L:M,2,FALSE)</f>
        <v>7</v>
      </c>
      <c r="G26" s="487" t="s">
        <v>259</v>
      </c>
      <c r="H26" s="455">
        <f>VLOOKUP(G:G,'Grids Kids'!L:M,2,FALSE)</f>
        <v>2</v>
      </c>
      <c r="I26" s="487" t="s">
        <v>259</v>
      </c>
      <c r="J26" s="455">
        <f>VLOOKUP(I:I,'Grids Kids'!L:M,2,FALSE)</f>
        <v>2</v>
      </c>
      <c r="K26" s="487">
        <v>6</v>
      </c>
      <c r="L26" s="455">
        <f>VLOOKUP(K:K,'Grids Kids'!N:O,2,FALSE)</f>
        <v>4.5</v>
      </c>
      <c r="M26" s="487">
        <v>3.5</v>
      </c>
      <c r="N26" s="455">
        <f>VLOOKUP(M:M,'Grids Kids'!P:Q,2,FALSE)</f>
        <v>8</v>
      </c>
      <c r="O26" s="487">
        <v>4.5</v>
      </c>
      <c r="P26" s="458">
        <f>VLOOKUP(O:O,'Grids Kids'!R:S,2,FALSE)</f>
        <v>7.5</v>
      </c>
      <c r="Q26" s="127">
        <f t="shared" si="0"/>
        <v>3.6666666666666665</v>
      </c>
      <c r="R26" s="199">
        <f t="shared" si="1"/>
        <v>4.5</v>
      </c>
      <c r="S26" s="200">
        <f t="shared" si="2"/>
        <v>7.75</v>
      </c>
    </row>
    <row r="27" spans="1:19" ht="13.9" customHeight="1" x14ac:dyDescent="0.35">
      <c r="A27" s="241"/>
      <c r="B27" s="92">
        <v>23</v>
      </c>
      <c r="C27" s="95" t="str">
        <f>VLOOKUP(B:B,'Start List Kids'!C:F,2,FALSE)</f>
        <v>SICHKA Erica</v>
      </c>
      <c r="D27" s="114" t="str">
        <f>VLOOKUP(B:B,'Start List Kids'!C:F,4,FALSE)</f>
        <v>GN1885</v>
      </c>
      <c r="E27" s="487" t="s">
        <v>259</v>
      </c>
      <c r="F27" s="455">
        <f>VLOOKUP(E:E,'Grids Kids'!L:M,2,FALSE)</f>
        <v>2</v>
      </c>
      <c r="G27" s="487" t="s">
        <v>259</v>
      </c>
      <c r="H27" s="455">
        <f>VLOOKUP(G:G,'Grids Kids'!L:M,2,FALSE)</f>
        <v>2</v>
      </c>
      <c r="I27" s="487" t="s">
        <v>259</v>
      </c>
      <c r="J27" s="455">
        <f>VLOOKUP(I:I,'Grids Kids'!L:M,2,FALSE)</f>
        <v>2</v>
      </c>
      <c r="K27" s="487">
        <v>5</v>
      </c>
      <c r="L27" s="455">
        <f>VLOOKUP(K:K,'Grids Kids'!N:O,2,FALSE)</f>
        <v>4.5</v>
      </c>
      <c r="M27" s="487">
        <v>1</v>
      </c>
      <c r="N27" s="455">
        <f>VLOOKUP(M:M,'Grids Kids'!P:Q,2,FALSE)</f>
        <v>5.5</v>
      </c>
      <c r="O27" s="487">
        <v>4</v>
      </c>
      <c r="P27" s="458">
        <f>VLOOKUP(O:O,'Grids Kids'!R:S,2,FALSE)</f>
        <v>8</v>
      </c>
      <c r="Q27" s="127">
        <f t="shared" si="0"/>
        <v>2</v>
      </c>
      <c r="R27" s="199">
        <f t="shared" si="1"/>
        <v>4.5</v>
      </c>
      <c r="S27" s="200">
        <f>AVERAGE(N27,P27)</f>
        <v>6.75</v>
      </c>
    </row>
    <row r="28" spans="1:19" ht="13.9" customHeight="1" x14ac:dyDescent="0.35">
      <c r="A28" s="241"/>
      <c r="B28" s="92">
        <v>24</v>
      </c>
      <c r="C28" s="95" t="str">
        <f>VLOOKUP(B:B,'Start List Kids'!C:F,2,FALSE)</f>
        <v>SCALIA Giada</v>
      </c>
      <c r="D28" s="114" t="str">
        <f>VLOOKUP(B:B,'Start List Kids'!C:F,4,FALSE)</f>
        <v>MORG</v>
      </c>
      <c r="E28" s="487">
        <v>2</v>
      </c>
      <c r="F28" s="455">
        <f>VLOOKUP(E:E,'Grids Kids'!L:M,2,FALSE)</f>
        <v>6</v>
      </c>
      <c r="G28" s="487" t="s">
        <v>259</v>
      </c>
      <c r="H28" s="455">
        <f>VLOOKUP(G:G,'Grids Kids'!L:M,2,FALSE)</f>
        <v>2</v>
      </c>
      <c r="I28" s="487" t="s">
        <v>259</v>
      </c>
      <c r="J28" s="455">
        <f>VLOOKUP(I:I,'Grids Kids'!L:M,2,FALSE)</f>
        <v>2</v>
      </c>
      <c r="K28" s="487">
        <v>8</v>
      </c>
      <c r="L28" s="455">
        <f>VLOOKUP(K:K,'Grids Kids'!N:O,2,FALSE)</f>
        <v>4</v>
      </c>
      <c r="M28" s="487">
        <v>0.5</v>
      </c>
      <c r="N28" s="455">
        <f>VLOOKUP(M:M,'Grids Kids'!P:Q,2,FALSE)</f>
        <v>5</v>
      </c>
      <c r="O28" s="487">
        <v>5</v>
      </c>
      <c r="P28" s="458">
        <f>VLOOKUP(O:O,'Grids Kids'!R:S,2,FALSE)</f>
        <v>7</v>
      </c>
      <c r="Q28" s="127">
        <f t="shared" si="0"/>
        <v>3.3333333333333335</v>
      </c>
      <c r="R28" s="199">
        <f t="shared" si="1"/>
        <v>4</v>
      </c>
      <c r="S28" s="200">
        <f t="shared" si="2"/>
        <v>6</v>
      </c>
    </row>
    <row r="29" spans="1:19" ht="13.9" customHeight="1" x14ac:dyDescent="0.35">
      <c r="A29" s="241"/>
      <c r="B29" s="92">
        <v>25</v>
      </c>
      <c r="C29" s="95" t="str">
        <f>VLOOKUP(B:B,'Start List Kids'!C:F,2,FALSE)</f>
        <v>DE PAOLI Nicolò</v>
      </c>
      <c r="D29" s="114" t="str">
        <f>VLOOKUP(B:B,'Start List Kids'!C:F,4,FALSE)</f>
        <v>MORG</v>
      </c>
      <c r="E29" s="487" t="s">
        <v>259</v>
      </c>
      <c r="F29" s="455">
        <f>VLOOKUP(E:E,'Grids Kids'!L:M,2,FALSE)</f>
        <v>2</v>
      </c>
      <c r="G29" s="487" t="s">
        <v>259</v>
      </c>
      <c r="H29" s="455">
        <f>VLOOKUP(G:G,'Grids Kids'!L:M,2,FALSE)</f>
        <v>2</v>
      </c>
      <c r="I29" s="487" t="s">
        <v>259</v>
      </c>
      <c r="J29" s="455">
        <f>VLOOKUP(I:I,'Grids Kids'!L:M,2,FALSE)</f>
        <v>2</v>
      </c>
      <c r="K29" s="487">
        <v>3</v>
      </c>
      <c r="L29" s="455">
        <f>VLOOKUP(K:K,'Grids Kids'!N:O,2,FALSE)</f>
        <v>5</v>
      </c>
      <c r="M29" s="487">
        <v>0</v>
      </c>
      <c r="N29" s="455">
        <f>VLOOKUP(M:M,'Grids Kids'!P:Q,2,FALSE)</f>
        <v>4.5</v>
      </c>
      <c r="O29" s="487">
        <v>6.5</v>
      </c>
      <c r="P29" s="458">
        <f>VLOOKUP(O:O,'Grids Kids'!R:S,2,FALSE)</f>
        <v>5.5</v>
      </c>
      <c r="Q29" s="127">
        <f t="shared" si="0"/>
        <v>2</v>
      </c>
      <c r="R29" s="199">
        <f t="shared" si="1"/>
        <v>5</v>
      </c>
      <c r="S29" s="200">
        <f t="shared" si="2"/>
        <v>5</v>
      </c>
    </row>
    <row r="30" spans="1:19" ht="13.9" customHeight="1" x14ac:dyDescent="0.35">
      <c r="A30" s="241"/>
      <c r="B30" s="92">
        <v>26</v>
      </c>
      <c r="C30" s="95" t="str">
        <f>VLOOKUP(B:B,'Start List Kids'!C:F,2,FALSE)</f>
        <v>KEELY Leia</v>
      </c>
      <c r="D30" s="114" t="str">
        <f>VLOOKUP(B:B,'Start List Kids'!C:F,4,FALSE)</f>
        <v>LNZ</v>
      </c>
      <c r="E30" s="487">
        <v>0</v>
      </c>
      <c r="F30" s="455">
        <f>VLOOKUP(E:E,'Grids Kids'!L:M,2,FALSE)</f>
        <v>4</v>
      </c>
      <c r="G30" s="487">
        <v>2</v>
      </c>
      <c r="H30" s="455">
        <f>VLOOKUP(G:G,'Grids Kids'!L:M,2,FALSE)</f>
        <v>6</v>
      </c>
      <c r="I30" s="487">
        <v>4</v>
      </c>
      <c r="J30" s="455">
        <f>VLOOKUP(I:I,'Grids Kids'!L:M,2,FALSE)</f>
        <v>8</v>
      </c>
      <c r="K30" s="487">
        <v>-2</v>
      </c>
      <c r="L30" s="455">
        <f>VLOOKUP(K:K,'Grids Kids'!N:O,2,FALSE)</f>
        <v>6.5</v>
      </c>
      <c r="M30" s="487">
        <v>1</v>
      </c>
      <c r="N30" s="455">
        <f>VLOOKUP(M:M,'Grids Kids'!P:Q,2,FALSE)</f>
        <v>5.5</v>
      </c>
      <c r="O30" s="487">
        <v>6</v>
      </c>
      <c r="P30" s="458">
        <f>VLOOKUP(O:O,'Grids Kids'!R:S,2,FALSE)</f>
        <v>6</v>
      </c>
      <c r="Q30" s="127">
        <f t="shared" si="0"/>
        <v>6</v>
      </c>
      <c r="R30" s="199">
        <f t="shared" si="1"/>
        <v>6.5</v>
      </c>
      <c r="S30" s="200">
        <f t="shared" si="2"/>
        <v>5.75</v>
      </c>
    </row>
    <row r="31" spans="1:19" ht="13.9" customHeight="1" x14ac:dyDescent="0.35">
      <c r="A31" s="241"/>
      <c r="B31" s="92">
        <v>27</v>
      </c>
      <c r="C31" s="95" t="str">
        <f>VLOOKUP(B:B,'Start List Kids'!C:F,2,FALSE)</f>
        <v>ELRAFIE Farida</v>
      </c>
      <c r="D31" s="114" t="str">
        <f>VLOOKUP(B:B,'Start List Kids'!C:F,4,FALSE)</f>
        <v>SVB</v>
      </c>
      <c r="E31" s="487" t="s">
        <v>259</v>
      </c>
      <c r="F31" s="455">
        <f>VLOOKUP(E:E,'Grids Kids'!L:M,2,FALSE)</f>
        <v>2</v>
      </c>
      <c r="G31" s="487" t="s">
        <v>259</v>
      </c>
      <c r="H31" s="455">
        <f>VLOOKUP(G:G,'Grids Kids'!L:M,2,FALSE)</f>
        <v>2</v>
      </c>
      <c r="I31" s="487" t="s">
        <v>259</v>
      </c>
      <c r="J31" s="455">
        <f>VLOOKUP(I:I,'Grids Kids'!L:M,2,FALSE)</f>
        <v>2</v>
      </c>
      <c r="K31" s="487">
        <v>1</v>
      </c>
      <c r="L31" s="455">
        <f>VLOOKUP(K:K,'Grids Kids'!N:O,2,FALSE)</f>
        <v>5.5</v>
      </c>
      <c r="M31" s="487">
        <v>0.5</v>
      </c>
      <c r="N31" s="455">
        <f>VLOOKUP(M:M,'Grids Kids'!P:Q,2,FALSE)</f>
        <v>5</v>
      </c>
      <c r="O31" s="487">
        <v>5.5</v>
      </c>
      <c r="P31" s="458">
        <f>VLOOKUP(O:O,'Grids Kids'!R:S,2,FALSE)</f>
        <v>6.5</v>
      </c>
      <c r="Q31" s="127">
        <f t="shared" si="0"/>
        <v>2</v>
      </c>
      <c r="R31" s="199">
        <f t="shared" si="1"/>
        <v>5.5</v>
      </c>
      <c r="S31" s="200">
        <f t="shared" si="2"/>
        <v>5.75</v>
      </c>
    </row>
    <row r="32" spans="1:19" ht="13.9" customHeight="1" x14ac:dyDescent="0.35">
      <c r="A32" s="241"/>
      <c r="B32" s="92">
        <v>28</v>
      </c>
      <c r="C32" s="95" t="str">
        <f>VLOOKUP(B:B,'Start List Kids'!C:F,2,FALSE)</f>
        <v>BONGNI Elin</v>
      </c>
      <c r="D32" s="114" t="str">
        <f>VLOOKUP(B:B,'Start List Kids'!C:F,4,FALSE)</f>
        <v>ASB</v>
      </c>
      <c r="E32" s="487" t="s">
        <v>259</v>
      </c>
      <c r="F32" s="455">
        <f>VLOOKUP(E:E,'Grids Kids'!L:M,2,FALSE)</f>
        <v>2</v>
      </c>
      <c r="G32" s="487" t="s">
        <v>259</v>
      </c>
      <c r="H32" s="455">
        <f>VLOOKUP(G:G,'Grids Kids'!L:M,2,FALSE)</f>
        <v>2</v>
      </c>
      <c r="I32" s="487" t="s">
        <v>259</v>
      </c>
      <c r="J32" s="455">
        <f>VLOOKUP(I:I,'Grids Kids'!L:M,2,FALSE)</f>
        <v>2</v>
      </c>
      <c r="K32" s="487">
        <v>0</v>
      </c>
      <c r="L32" s="455">
        <f>VLOOKUP(K:K,'Grids Kids'!N:O,2,FALSE)</f>
        <v>6</v>
      </c>
      <c r="M32" s="487">
        <v>2</v>
      </c>
      <c r="N32" s="455">
        <f>VLOOKUP(M:M,'Grids Kids'!P:Q,2,FALSE)</f>
        <v>6.5</v>
      </c>
      <c r="O32" s="487">
        <v>10</v>
      </c>
      <c r="P32" s="458">
        <f>VLOOKUP(O:O,'Grids Kids'!R:S,2,FALSE)</f>
        <v>3</v>
      </c>
      <c r="Q32" s="127">
        <f t="shared" si="0"/>
        <v>2</v>
      </c>
      <c r="R32" s="199">
        <f t="shared" si="1"/>
        <v>6</v>
      </c>
      <c r="S32" s="200">
        <f t="shared" si="2"/>
        <v>4.75</v>
      </c>
    </row>
    <row r="33" spans="1:19" ht="13.9" customHeight="1" x14ac:dyDescent="0.35">
      <c r="A33" s="241"/>
      <c r="B33" s="92">
        <v>29</v>
      </c>
      <c r="C33" s="95" t="str">
        <f>VLOOKUP(B:B,'Start List Kids'!C:F,2,FALSE)</f>
        <v>RIMA Selina</v>
      </c>
      <c r="D33" s="114" t="str">
        <f>VLOOKUP(B:B,'Start List Kids'!C:F,4,FALSE)</f>
        <v>LNZ</v>
      </c>
      <c r="E33" s="487" t="s">
        <v>259</v>
      </c>
      <c r="F33" s="455">
        <f>VLOOKUP(E:E,'Grids Kids'!L:M,2,FALSE)</f>
        <v>2</v>
      </c>
      <c r="G33" s="487">
        <v>0</v>
      </c>
      <c r="H33" s="455">
        <f>VLOOKUP(G:G,'Grids Kids'!L:M,2,FALSE)</f>
        <v>4</v>
      </c>
      <c r="I33" s="487">
        <v>1</v>
      </c>
      <c r="J33" s="455">
        <f>VLOOKUP(I:I,'Grids Kids'!L:M,2,FALSE)</f>
        <v>5</v>
      </c>
      <c r="K33" s="487">
        <v>1</v>
      </c>
      <c r="L33" s="455">
        <f>VLOOKUP(K:K,'Grids Kids'!N:O,2,FALSE)</f>
        <v>5.5</v>
      </c>
      <c r="M33" s="487">
        <v>0</v>
      </c>
      <c r="N33" s="455">
        <f>VLOOKUP(M:M,'Grids Kids'!P:Q,2,FALSE)</f>
        <v>4.5</v>
      </c>
      <c r="O33" s="487">
        <v>5</v>
      </c>
      <c r="P33" s="458">
        <f>VLOOKUP(O:O,'Grids Kids'!R:S,2,FALSE)</f>
        <v>7</v>
      </c>
      <c r="Q33" s="127">
        <f t="shared" si="0"/>
        <v>3.6666666666666665</v>
      </c>
      <c r="R33" s="199">
        <f t="shared" si="1"/>
        <v>5.5</v>
      </c>
      <c r="S33" s="200">
        <f t="shared" si="2"/>
        <v>5.75</v>
      </c>
    </row>
    <row r="34" spans="1:19" ht="13.9" customHeight="1" x14ac:dyDescent="0.35">
      <c r="A34" s="593" t="s">
        <v>270</v>
      </c>
      <c r="B34" s="594">
        <v>30</v>
      </c>
      <c r="C34" s="595" t="str">
        <f>VLOOKUP(B:B,'Start List Kids'!C:F,2,FALSE)</f>
        <v>LEIGH Clara</v>
      </c>
      <c r="D34" s="596" t="str">
        <f>VLOOKUP(B:B,'Start List Kids'!C:F,4,FALSE)</f>
        <v>SVB</v>
      </c>
      <c r="E34" s="663"/>
      <c r="F34" s="664">
        <v>0</v>
      </c>
      <c r="G34" s="663"/>
      <c r="H34" s="664">
        <v>0</v>
      </c>
      <c r="I34" s="663"/>
      <c r="J34" s="664">
        <v>0</v>
      </c>
      <c r="K34" s="663"/>
      <c r="L34" s="664">
        <v>0</v>
      </c>
      <c r="M34" s="663"/>
      <c r="N34" s="664">
        <v>0</v>
      </c>
      <c r="O34" s="663"/>
      <c r="P34" s="665">
        <v>0</v>
      </c>
      <c r="Q34" s="666">
        <f t="shared" si="0"/>
        <v>0</v>
      </c>
      <c r="R34" s="632">
        <f t="shared" si="1"/>
        <v>0</v>
      </c>
      <c r="S34" s="667">
        <f t="shared" si="2"/>
        <v>0</v>
      </c>
    </row>
    <row r="35" spans="1:19" ht="13.9" customHeight="1" x14ac:dyDescent="0.35">
      <c r="A35" s="241"/>
      <c r="B35" s="92">
        <v>31</v>
      </c>
      <c r="C35" s="95" t="str">
        <f>VLOOKUP(B:B,'Start List Kids'!C:F,2,FALSE)</f>
        <v>DROZ Amélie</v>
      </c>
      <c r="D35" s="114" t="str">
        <f>VLOOKUP(B:B,'Start List Kids'!C:F,4,FALSE)</f>
        <v>LA</v>
      </c>
      <c r="E35" s="487" t="s">
        <v>259</v>
      </c>
      <c r="F35" s="455">
        <f>VLOOKUP(E:E,'Grids Kids'!L:M,2,FALSE)</f>
        <v>2</v>
      </c>
      <c r="G35" s="487" t="s">
        <v>259</v>
      </c>
      <c r="H35" s="455">
        <f>VLOOKUP(G:G,'Grids Kids'!L:M,2,FALSE)</f>
        <v>2</v>
      </c>
      <c r="I35" s="487" t="s">
        <v>259</v>
      </c>
      <c r="J35" s="455">
        <f>VLOOKUP(I:I,'Grids Kids'!L:M,2,FALSE)</f>
        <v>2</v>
      </c>
      <c r="K35" s="487">
        <v>4</v>
      </c>
      <c r="L35" s="455">
        <f>VLOOKUP(K:K,'Grids Kids'!N:O,2,FALSE)</f>
        <v>5</v>
      </c>
      <c r="M35" s="487">
        <v>3</v>
      </c>
      <c r="N35" s="455">
        <f>VLOOKUP(M:M,'Grids Kids'!P:Q,2,FALSE)</f>
        <v>7.5</v>
      </c>
      <c r="O35" s="487">
        <v>4.5</v>
      </c>
      <c r="P35" s="458">
        <f>VLOOKUP(O:O,'Grids Kids'!R:S,2,FALSE)</f>
        <v>7.5</v>
      </c>
      <c r="Q35" s="127">
        <f t="shared" si="0"/>
        <v>2</v>
      </c>
      <c r="R35" s="199">
        <f t="shared" si="1"/>
        <v>5</v>
      </c>
      <c r="S35" s="200">
        <f t="shared" si="2"/>
        <v>7.5</v>
      </c>
    </row>
    <row r="36" spans="1:19" hidden="1" x14ac:dyDescent="0.35">
      <c r="A36" s="241"/>
      <c r="B36" s="92">
        <v>32</v>
      </c>
      <c r="C36" s="95">
        <f>VLOOKUP(B:B,'Start List Kids'!C:F,2,FALSE)</f>
        <v>0</v>
      </c>
      <c r="D36" s="114">
        <f>VLOOKUP(B:B,'Start List Kids'!C:F,4,FALSE)</f>
        <v>0</v>
      </c>
      <c r="E36" s="487"/>
      <c r="F36" s="455">
        <f>VLOOKUP(E:E,'Grids Kids'!L:M,2,FALSE)</f>
        <v>4</v>
      </c>
      <c r="G36" s="487"/>
      <c r="H36" s="455">
        <f>VLOOKUP(G:G,'Grids Kids'!L:M,2,FALSE)</f>
        <v>4</v>
      </c>
      <c r="I36" s="487"/>
      <c r="J36" s="455">
        <f>VLOOKUP(I:I,'Grids Kids'!L:M,2,FALSE)</f>
        <v>4</v>
      </c>
      <c r="K36" s="487"/>
      <c r="L36" s="455">
        <f>VLOOKUP(K:K,'Grids Kids'!N:O,2,FALSE)</f>
        <v>6</v>
      </c>
      <c r="M36" s="487"/>
      <c r="N36" s="455">
        <f>VLOOKUP(M:M,'Grids Kids'!P:Q,2,FALSE)</f>
        <v>4.5</v>
      </c>
      <c r="O36" s="487"/>
      <c r="P36" s="458">
        <f>VLOOKUP(O:O,'Grids Kids'!R:S,2,FALSE)</f>
        <v>10</v>
      </c>
      <c r="Q36" s="127">
        <f t="shared" si="0"/>
        <v>4</v>
      </c>
      <c r="R36" s="199">
        <f t="shared" si="1"/>
        <v>6</v>
      </c>
      <c r="S36" s="200">
        <f t="shared" si="2"/>
        <v>7.25</v>
      </c>
    </row>
    <row r="37" spans="1:19" hidden="1" x14ac:dyDescent="0.35">
      <c r="A37" s="241"/>
      <c r="B37" s="92">
        <v>33</v>
      </c>
      <c r="C37" s="95">
        <f>VLOOKUP(B:B,'Start List Kids'!C:F,2,FALSE)</f>
        <v>0</v>
      </c>
      <c r="D37" s="114">
        <f>VLOOKUP(B:B,'Start List Kids'!C:F,4,FALSE)</f>
        <v>0</v>
      </c>
      <c r="E37" s="487"/>
      <c r="F37" s="455">
        <f>VLOOKUP(E:E,'Grids Kids'!L:M,2,FALSE)</f>
        <v>4</v>
      </c>
      <c r="G37" s="487"/>
      <c r="H37" s="455">
        <f>VLOOKUP(G:G,'Grids Kids'!L:M,2,FALSE)</f>
        <v>4</v>
      </c>
      <c r="I37" s="487"/>
      <c r="J37" s="455">
        <f>VLOOKUP(I:I,'Grids Kids'!L:M,2,FALSE)</f>
        <v>4</v>
      </c>
      <c r="K37" s="487"/>
      <c r="L37" s="455">
        <f>VLOOKUP(K:K,'Grids Kids'!N:O,2,FALSE)</f>
        <v>6</v>
      </c>
      <c r="M37" s="487"/>
      <c r="N37" s="455">
        <f>VLOOKUP(M:M,'Grids Kids'!P:Q,2,FALSE)</f>
        <v>4.5</v>
      </c>
      <c r="O37" s="487"/>
      <c r="P37" s="458">
        <f>VLOOKUP(O:O,'Grids Kids'!R:S,2,FALSE)</f>
        <v>10</v>
      </c>
      <c r="Q37" s="127">
        <f t="shared" si="0"/>
        <v>4</v>
      </c>
      <c r="R37" s="199">
        <f t="shared" si="1"/>
        <v>6</v>
      </c>
      <c r="S37" s="200">
        <f t="shared" si="2"/>
        <v>7.25</v>
      </c>
    </row>
    <row r="38" spans="1:19" hidden="1" x14ac:dyDescent="0.35">
      <c r="A38" s="241"/>
      <c r="B38" s="92">
        <v>34</v>
      </c>
      <c r="C38" s="95">
        <f>VLOOKUP(B:B,'Start List Kids'!C:F,2,FALSE)</f>
        <v>0</v>
      </c>
      <c r="D38" s="114">
        <f>VLOOKUP(B:B,'Start List Kids'!C:F,4,FALSE)</f>
        <v>0</v>
      </c>
      <c r="E38" s="487"/>
      <c r="F38" s="455">
        <f>VLOOKUP(E:E,'Grids Kids'!L:M,2,FALSE)</f>
        <v>4</v>
      </c>
      <c r="G38" s="487"/>
      <c r="H38" s="455">
        <f>VLOOKUP(G:G,'Grids Kids'!L:M,2,FALSE)</f>
        <v>4</v>
      </c>
      <c r="I38" s="487"/>
      <c r="J38" s="455">
        <f>VLOOKUP(I:I,'Grids Kids'!L:M,2,FALSE)</f>
        <v>4</v>
      </c>
      <c r="K38" s="487"/>
      <c r="L38" s="455">
        <f>VLOOKUP(K:K,'Grids Kids'!N:O,2,FALSE)</f>
        <v>6</v>
      </c>
      <c r="M38" s="487"/>
      <c r="N38" s="455">
        <f>VLOOKUP(M:M,'Grids Kids'!P:Q,2,FALSE)</f>
        <v>4.5</v>
      </c>
      <c r="O38" s="487"/>
      <c r="P38" s="458">
        <f>VLOOKUP(O:O,'Grids Kids'!R:S,2,FALSE)</f>
        <v>10</v>
      </c>
      <c r="Q38" s="127">
        <f t="shared" si="0"/>
        <v>4</v>
      </c>
      <c r="R38" s="199">
        <f t="shared" si="1"/>
        <v>6</v>
      </c>
      <c r="S38" s="200">
        <f t="shared" si="2"/>
        <v>7.25</v>
      </c>
    </row>
    <row r="39" spans="1:19" hidden="1" x14ac:dyDescent="0.35">
      <c r="A39" s="241"/>
      <c r="B39" s="92">
        <v>35</v>
      </c>
      <c r="C39" s="95">
        <f>VLOOKUP(B:B,'Start List Kids'!C:F,2,FALSE)</f>
        <v>0</v>
      </c>
      <c r="D39" s="114">
        <f>VLOOKUP(B:B,'Start List Kids'!C:F,4,FALSE)</f>
        <v>0</v>
      </c>
      <c r="E39" s="487"/>
      <c r="F39" s="455">
        <f>VLOOKUP(E:E,'Grids Kids'!L:M,2,FALSE)</f>
        <v>4</v>
      </c>
      <c r="G39" s="487"/>
      <c r="H39" s="455">
        <f>VLOOKUP(G:G,'Grids Kids'!L:M,2,FALSE)</f>
        <v>4</v>
      </c>
      <c r="I39" s="487"/>
      <c r="J39" s="455">
        <f>VLOOKUP(I:I,'Grids Kids'!L:M,2,FALSE)</f>
        <v>4</v>
      </c>
      <c r="K39" s="487"/>
      <c r="L39" s="455">
        <f>VLOOKUP(K:K,'Grids Kids'!N:O,2,FALSE)</f>
        <v>6</v>
      </c>
      <c r="M39" s="487"/>
      <c r="N39" s="455">
        <f>VLOOKUP(M:M,'Grids Kids'!P:Q,2,FALSE)</f>
        <v>4.5</v>
      </c>
      <c r="O39" s="487"/>
      <c r="P39" s="458">
        <f>VLOOKUP(O:O,'Grids Kids'!R:S,2,FALSE)</f>
        <v>10</v>
      </c>
      <c r="Q39" s="127">
        <f t="shared" si="0"/>
        <v>4</v>
      </c>
      <c r="R39" s="199">
        <f t="shared" si="1"/>
        <v>6</v>
      </c>
      <c r="S39" s="200">
        <f t="shared" si="2"/>
        <v>7.25</v>
      </c>
    </row>
    <row r="40" spans="1:19" hidden="1" x14ac:dyDescent="0.35">
      <c r="A40" s="241"/>
      <c r="B40" s="92">
        <v>36</v>
      </c>
      <c r="C40" s="95">
        <f>VLOOKUP(B:B,'Start List Kids'!C:F,2,FALSE)</f>
        <v>0</v>
      </c>
      <c r="D40" s="114">
        <f>VLOOKUP(B:B,'Start List Kids'!C:F,4,FALSE)</f>
        <v>0</v>
      </c>
      <c r="E40" s="487"/>
      <c r="F40" s="455">
        <f>VLOOKUP(E:E,'Grids Kids'!L:M,2,FALSE)</f>
        <v>4</v>
      </c>
      <c r="G40" s="487"/>
      <c r="H40" s="455">
        <f>VLOOKUP(G:G,'Grids Kids'!L:M,2,FALSE)</f>
        <v>4</v>
      </c>
      <c r="I40" s="487"/>
      <c r="J40" s="455">
        <f>VLOOKUP(I:I,'Grids Kids'!L:M,2,FALSE)</f>
        <v>4</v>
      </c>
      <c r="K40" s="487"/>
      <c r="L40" s="455">
        <f>VLOOKUP(K:K,'Grids Kids'!N:O,2,FALSE)</f>
        <v>6</v>
      </c>
      <c r="M40" s="487"/>
      <c r="N40" s="455">
        <f>VLOOKUP(M:M,'Grids Kids'!P:Q,2,FALSE)</f>
        <v>4.5</v>
      </c>
      <c r="O40" s="487"/>
      <c r="P40" s="458">
        <f>VLOOKUP(O:O,'Grids Kids'!R:S,2,FALSE)</f>
        <v>10</v>
      </c>
      <c r="Q40" s="127">
        <f t="shared" si="0"/>
        <v>4</v>
      </c>
      <c r="R40" s="199">
        <f t="shared" si="1"/>
        <v>6</v>
      </c>
      <c r="S40" s="200">
        <f t="shared" si="2"/>
        <v>7.25</v>
      </c>
    </row>
    <row r="41" spans="1:19" hidden="1" x14ac:dyDescent="0.35">
      <c r="A41" s="241"/>
      <c r="B41" s="92">
        <v>37</v>
      </c>
      <c r="C41" s="95">
        <f>VLOOKUP(B:B,'Start List Kids'!C:F,2,FALSE)</f>
        <v>0</v>
      </c>
      <c r="D41" s="114">
        <f>VLOOKUP(B:B,'Start List Kids'!C:F,4,FALSE)</f>
        <v>0</v>
      </c>
      <c r="E41" s="487"/>
      <c r="F41" s="455">
        <f>VLOOKUP(E:E,'Grids Kids'!L:M,2,FALSE)</f>
        <v>4</v>
      </c>
      <c r="G41" s="487"/>
      <c r="H41" s="455">
        <f>VLOOKUP(G:G,'Grids Kids'!L:M,2,FALSE)</f>
        <v>4</v>
      </c>
      <c r="I41" s="487"/>
      <c r="J41" s="455">
        <f>VLOOKUP(I:I,'Grids Kids'!L:M,2,FALSE)</f>
        <v>4</v>
      </c>
      <c r="K41" s="487"/>
      <c r="L41" s="455">
        <f>VLOOKUP(K:K,'Grids Kids'!N:O,2,FALSE)</f>
        <v>6</v>
      </c>
      <c r="M41" s="487"/>
      <c r="N41" s="455">
        <f>VLOOKUP(M:M,'Grids Kids'!P:Q,2,FALSE)</f>
        <v>4.5</v>
      </c>
      <c r="O41" s="487"/>
      <c r="P41" s="458">
        <f>VLOOKUP(O:O,'Grids Kids'!R:S,2,FALSE)</f>
        <v>10</v>
      </c>
      <c r="Q41" s="127">
        <f t="shared" si="0"/>
        <v>4</v>
      </c>
      <c r="R41" s="199">
        <f t="shared" si="1"/>
        <v>6</v>
      </c>
      <c r="S41" s="200">
        <f t="shared" si="2"/>
        <v>7.25</v>
      </c>
    </row>
    <row r="42" spans="1:19" hidden="1" x14ac:dyDescent="0.35">
      <c r="A42" s="241"/>
      <c r="B42" s="92">
        <v>38</v>
      </c>
      <c r="C42" s="95">
        <f>VLOOKUP(B:B,'Start List Kids'!C:F,2,FALSE)</f>
        <v>0</v>
      </c>
      <c r="D42" s="114">
        <f>VLOOKUP(B:B,'Start List Kids'!C:F,4,FALSE)</f>
        <v>0</v>
      </c>
      <c r="E42" s="487"/>
      <c r="F42" s="455">
        <f>VLOOKUP(E:E,'Grids Kids'!L:M,2,FALSE)</f>
        <v>4</v>
      </c>
      <c r="G42" s="487"/>
      <c r="H42" s="455">
        <f>VLOOKUP(G:G,'Grids Kids'!L:M,2,FALSE)</f>
        <v>4</v>
      </c>
      <c r="I42" s="487"/>
      <c r="J42" s="455">
        <f>VLOOKUP(I:I,'Grids Kids'!L:M,2,FALSE)</f>
        <v>4</v>
      </c>
      <c r="K42" s="487"/>
      <c r="L42" s="455">
        <f>VLOOKUP(K:K,'Grids Kids'!N:O,2,FALSE)</f>
        <v>6</v>
      </c>
      <c r="M42" s="487"/>
      <c r="N42" s="455">
        <f>VLOOKUP(M:M,'Grids Kids'!P:Q,2,FALSE)</f>
        <v>4.5</v>
      </c>
      <c r="O42" s="487"/>
      <c r="P42" s="458">
        <f>VLOOKUP(O:O,'Grids Kids'!R:S,2,FALSE)</f>
        <v>10</v>
      </c>
      <c r="Q42" s="127">
        <f t="shared" si="0"/>
        <v>4</v>
      </c>
      <c r="R42" s="199">
        <f t="shared" si="1"/>
        <v>6</v>
      </c>
      <c r="S42" s="200">
        <f t="shared" si="2"/>
        <v>7.25</v>
      </c>
    </row>
    <row r="43" spans="1:19" hidden="1" x14ac:dyDescent="0.35">
      <c r="A43" s="241"/>
      <c r="B43" s="92">
        <v>39</v>
      </c>
      <c r="C43" s="95">
        <f>VLOOKUP(B:B,'Start List Kids'!C:F,2,FALSE)</f>
        <v>0</v>
      </c>
      <c r="D43" s="114">
        <f>VLOOKUP(B:B,'Start List Kids'!C:F,4,FALSE)</f>
        <v>0</v>
      </c>
      <c r="E43" s="487"/>
      <c r="F43" s="455">
        <f>VLOOKUP(E:E,'Grids Kids'!L:M,2,FALSE)</f>
        <v>4</v>
      </c>
      <c r="G43" s="487"/>
      <c r="H43" s="455">
        <f>VLOOKUP(G:G,'Grids Kids'!L:M,2,FALSE)</f>
        <v>4</v>
      </c>
      <c r="I43" s="487"/>
      <c r="J43" s="455">
        <f>VLOOKUP(I:I,'Grids Kids'!L:M,2,FALSE)</f>
        <v>4</v>
      </c>
      <c r="K43" s="487"/>
      <c r="L43" s="455">
        <f>VLOOKUP(K:K,'Grids Kids'!N:O,2,FALSE)</f>
        <v>6</v>
      </c>
      <c r="M43" s="487"/>
      <c r="N43" s="455">
        <f>VLOOKUP(M:M,'Grids Kids'!P:Q,2,FALSE)</f>
        <v>4.5</v>
      </c>
      <c r="O43" s="487"/>
      <c r="P43" s="458">
        <f>VLOOKUP(O:O,'Grids Kids'!R:S,2,FALSE)</f>
        <v>10</v>
      </c>
      <c r="Q43" s="127">
        <f t="shared" si="0"/>
        <v>4</v>
      </c>
      <c r="R43" s="199">
        <f t="shared" si="1"/>
        <v>6</v>
      </c>
      <c r="S43" s="200">
        <f t="shared" si="2"/>
        <v>7.25</v>
      </c>
    </row>
    <row r="44" spans="1:19" hidden="1" x14ac:dyDescent="0.35">
      <c r="A44" s="241"/>
      <c r="B44" s="92">
        <v>40</v>
      </c>
      <c r="C44" s="95">
        <f>VLOOKUP(B:B,'Start List Kids'!C:F,2,FALSE)</f>
        <v>0</v>
      </c>
      <c r="D44" s="114">
        <f>VLOOKUP(B:B,'Start List Kids'!C:F,4,FALSE)</f>
        <v>0</v>
      </c>
      <c r="E44" s="487"/>
      <c r="F44" s="455">
        <f>VLOOKUP(E:E,'Grids Kids'!L:M,2,FALSE)</f>
        <v>4</v>
      </c>
      <c r="G44" s="487"/>
      <c r="H44" s="455">
        <f>VLOOKUP(G:G,'Grids Kids'!L:M,2,FALSE)</f>
        <v>4</v>
      </c>
      <c r="I44" s="487"/>
      <c r="J44" s="455">
        <f>VLOOKUP(I:I,'Grids Kids'!L:M,2,FALSE)</f>
        <v>4</v>
      </c>
      <c r="K44" s="487"/>
      <c r="L44" s="455">
        <f>VLOOKUP(K:K,'Grids Kids'!N:O,2,FALSE)</f>
        <v>6</v>
      </c>
      <c r="M44" s="487"/>
      <c r="N44" s="455">
        <f>VLOOKUP(M:M,'Grids Kids'!P:Q,2,FALSE)</f>
        <v>4.5</v>
      </c>
      <c r="O44" s="487"/>
      <c r="P44" s="458">
        <f>VLOOKUP(O:O,'Grids Kids'!R:S,2,FALSE)</f>
        <v>10</v>
      </c>
      <c r="Q44" s="127">
        <f t="shared" si="0"/>
        <v>4</v>
      </c>
      <c r="R44" s="199">
        <f t="shared" si="1"/>
        <v>6</v>
      </c>
      <c r="S44" s="200">
        <f t="shared" si="2"/>
        <v>7.25</v>
      </c>
    </row>
    <row r="45" spans="1:19" hidden="1" x14ac:dyDescent="0.35">
      <c r="A45" s="241"/>
      <c r="B45" s="92">
        <v>41</v>
      </c>
      <c r="C45" s="95">
        <f>VLOOKUP(B:B,'Start List Kids'!C:F,2,FALSE)</f>
        <v>0</v>
      </c>
      <c r="D45" s="114">
        <f>VLOOKUP(B:B,'Start List Kids'!C:F,4,FALSE)</f>
        <v>0</v>
      </c>
      <c r="E45" s="487"/>
      <c r="F45" s="455">
        <f>VLOOKUP(E:E,'Grids Kids'!L:M,2,FALSE)</f>
        <v>4</v>
      </c>
      <c r="G45" s="487"/>
      <c r="H45" s="455">
        <f>VLOOKUP(G:G,'Grids Kids'!L:M,2,FALSE)</f>
        <v>4</v>
      </c>
      <c r="I45" s="487"/>
      <c r="J45" s="455">
        <f>VLOOKUP(I:I,'Grids Kids'!L:M,2,FALSE)</f>
        <v>4</v>
      </c>
      <c r="K45" s="487"/>
      <c r="L45" s="455">
        <f>VLOOKUP(K:K,'Grids Kids'!N:O,2,FALSE)</f>
        <v>6</v>
      </c>
      <c r="M45" s="487"/>
      <c r="N45" s="455">
        <f>VLOOKUP(M:M,'Grids Kids'!P:Q,2,FALSE)</f>
        <v>4.5</v>
      </c>
      <c r="O45" s="487"/>
      <c r="P45" s="458">
        <f>VLOOKUP(O:O,'Grids Kids'!R:S,2,FALSE)</f>
        <v>10</v>
      </c>
      <c r="Q45" s="127">
        <f t="shared" si="0"/>
        <v>4</v>
      </c>
      <c r="R45" s="199">
        <f t="shared" si="1"/>
        <v>6</v>
      </c>
      <c r="S45" s="200">
        <f t="shared" si="2"/>
        <v>7.25</v>
      </c>
    </row>
    <row r="46" spans="1:19" hidden="1" x14ac:dyDescent="0.35">
      <c r="A46" s="241"/>
      <c r="B46" s="92">
        <v>42</v>
      </c>
      <c r="C46" s="95">
        <f>VLOOKUP(B:B,'Start List Kids'!C:F,2,FALSE)</f>
        <v>0</v>
      </c>
      <c r="D46" s="114">
        <f>VLOOKUP(B:B,'Start List Kids'!C:F,4,FALSE)</f>
        <v>0</v>
      </c>
      <c r="E46" s="487"/>
      <c r="F46" s="455">
        <f>VLOOKUP(E:E,'Grids Kids'!L:M,2,FALSE)</f>
        <v>4</v>
      </c>
      <c r="G46" s="487"/>
      <c r="H46" s="455">
        <f>VLOOKUP(G:G,'Grids Kids'!L:M,2,FALSE)</f>
        <v>4</v>
      </c>
      <c r="I46" s="487"/>
      <c r="J46" s="455">
        <f>VLOOKUP(I:I,'Grids Kids'!L:M,2,FALSE)</f>
        <v>4</v>
      </c>
      <c r="K46" s="487"/>
      <c r="L46" s="455">
        <f>VLOOKUP(K:K,'Grids Kids'!N:O,2,FALSE)</f>
        <v>6</v>
      </c>
      <c r="M46" s="487"/>
      <c r="N46" s="455">
        <f>VLOOKUP(M:M,'Grids Kids'!P:Q,2,FALSE)</f>
        <v>4.5</v>
      </c>
      <c r="O46" s="487"/>
      <c r="P46" s="458">
        <f>VLOOKUP(O:O,'Grids Kids'!R:S,2,FALSE)</f>
        <v>10</v>
      </c>
      <c r="Q46" s="127">
        <f t="shared" si="0"/>
        <v>4</v>
      </c>
      <c r="R46" s="199">
        <f t="shared" si="1"/>
        <v>6</v>
      </c>
      <c r="S46" s="200">
        <f t="shared" si="2"/>
        <v>7.25</v>
      </c>
    </row>
    <row r="47" spans="1:19" hidden="1" x14ac:dyDescent="0.35">
      <c r="A47" s="241"/>
      <c r="B47" s="92">
        <v>43</v>
      </c>
      <c r="C47" s="95">
        <f>VLOOKUP(B:B,'Start List Kids'!C:F,2,FALSE)</f>
        <v>0</v>
      </c>
      <c r="D47" s="114">
        <f>VLOOKUP(B:B,'Start List Kids'!C:F,4,FALSE)</f>
        <v>0</v>
      </c>
      <c r="E47" s="487"/>
      <c r="F47" s="455">
        <f>VLOOKUP(E:E,'Grids Kids'!L:M,2,FALSE)</f>
        <v>4</v>
      </c>
      <c r="G47" s="487"/>
      <c r="H47" s="455">
        <f>VLOOKUP(G:G,'Grids Kids'!L:M,2,FALSE)</f>
        <v>4</v>
      </c>
      <c r="I47" s="487"/>
      <c r="J47" s="455">
        <f>VLOOKUP(I:I,'Grids Kids'!L:M,2,FALSE)</f>
        <v>4</v>
      </c>
      <c r="K47" s="487"/>
      <c r="L47" s="455">
        <f>VLOOKUP(K:K,'Grids Kids'!N:O,2,FALSE)</f>
        <v>6</v>
      </c>
      <c r="M47" s="487"/>
      <c r="N47" s="455">
        <f>VLOOKUP(M:M,'Grids Kids'!P:Q,2,FALSE)</f>
        <v>4.5</v>
      </c>
      <c r="O47" s="487"/>
      <c r="P47" s="458">
        <f>VLOOKUP(O:O,'Grids Kids'!R:S,2,FALSE)</f>
        <v>10</v>
      </c>
      <c r="Q47" s="127">
        <f t="shared" si="0"/>
        <v>4</v>
      </c>
      <c r="R47" s="199">
        <f t="shared" si="1"/>
        <v>6</v>
      </c>
      <c r="S47" s="200">
        <f t="shared" si="2"/>
        <v>7.25</v>
      </c>
    </row>
    <row r="48" spans="1:19" hidden="1" x14ac:dyDescent="0.35">
      <c r="A48" s="241"/>
      <c r="B48" s="92">
        <v>44</v>
      </c>
      <c r="C48" s="95">
        <f>VLOOKUP(B:B,'Start List Kids'!C:F,2,FALSE)</f>
        <v>0</v>
      </c>
      <c r="D48" s="114">
        <f>VLOOKUP(B:B,'Start List Kids'!C:F,4,FALSE)</f>
        <v>0</v>
      </c>
      <c r="E48" s="487"/>
      <c r="F48" s="455">
        <f>VLOOKUP(E:E,'Grids Kids'!L:M,2,FALSE)</f>
        <v>4</v>
      </c>
      <c r="G48" s="487"/>
      <c r="H48" s="455">
        <f>VLOOKUP(G:G,'Grids Kids'!L:M,2,FALSE)</f>
        <v>4</v>
      </c>
      <c r="I48" s="487"/>
      <c r="J48" s="455">
        <f>VLOOKUP(I:I,'Grids Kids'!L:M,2,FALSE)</f>
        <v>4</v>
      </c>
      <c r="K48" s="487"/>
      <c r="L48" s="455">
        <f>VLOOKUP(K:K,'Grids Kids'!N:O,2,FALSE)</f>
        <v>6</v>
      </c>
      <c r="M48" s="487"/>
      <c r="N48" s="455">
        <f>VLOOKUP(M:M,'Grids Kids'!P:Q,2,FALSE)</f>
        <v>4.5</v>
      </c>
      <c r="O48" s="487"/>
      <c r="P48" s="458">
        <f>VLOOKUP(O:O,'Grids Kids'!R:S,2,FALSE)</f>
        <v>10</v>
      </c>
      <c r="Q48" s="127">
        <f t="shared" si="0"/>
        <v>4</v>
      </c>
      <c r="R48" s="199">
        <f t="shared" si="1"/>
        <v>6</v>
      </c>
      <c r="S48" s="200">
        <f t="shared" si="2"/>
        <v>7.25</v>
      </c>
    </row>
    <row r="49" spans="1:19" hidden="1" x14ac:dyDescent="0.35">
      <c r="A49" s="241"/>
      <c r="B49" s="92">
        <v>45</v>
      </c>
      <c r="C49" s="95">
        <f>VLOOKUP(B:B,'Start List Kids'!C:F,2,FALSE)</f>
        <v>0</v>
      </c>
      <c r="D49" s="114">
        <f>VLOOKUP(B:B,'Start List Kids'!C:F,4,FALSE)</f>
        <v>0</v>
      </c>
      <c r="E49" s="487"/>
      <c r="F49" s="455">
        <f>VLOOKUP(E:E,'Grids Kids'!L:M,2,FALSE)</f>
        <v>4</v>
      </c>
      <c r="G49" s="487"/>
      <c r="H49" s="455">
        <f>VLOOKUP(G:G,'Grids Kids'!L:M,2,FALSE)</f>
        <v>4</v>
      </c>
      <c r="I49" s="487"/>
      <c r="J49" s="455">
        <f>VLOOKUP(I:I,'Grids Kids'!L:M,2,FALSE)</f>
        <v>4</v>
      </c>
      <c r="K49" s="487"/>
      <c r="L49" s="455">
        <f>VLOOKUP(K:K,'Grids Kids'!N:O,2,FALSE)</f>
        <v>6</v>
      </c>
      <c r="M49" s="487"/>
      <c r="N49" s="455">
        <f>VLOOKUP(M:M,'Grids Kids'!P:Q,2,FALSE)</f>
        <v>4.5</v>
      </c>
      <c r="O49" s="487"/>
      <c r="P49" s="458">
        <f>VLOOKUP(O:O,'Grids Kids'!R:S,2,FALSE)</f>
        <v>10</v>
      </c>
      <c r="Q49" s="127">
        <f t="shared" si="0"/>
        <v>4</v>
      </c>
      <c r="R49" s="199">
        <f t="shared" si="1"/>
        <v>6</v>
      </c>
      <c r="S49" s="200">
        <f t="shared" si="2"/>
        <v>7.25</v>
      </c>
    </row>
    <row r="50" spans="1:19" hidden="1" x14ac:dyDescent="0.35">
      <c r="A50" s="241"/>
      <c r="B50" s="92">
        <v>46</v>
      </c>
      <c r="C50" s="95">
        <f>VLOOKUP(B:B,'Start List Kids'!C:F,2,FALSE)</f>
        <v>0</v>
      </c>
      <c r="D50" s="114">
        <f>VLOOKUP(B:B,'Start List Kids'!C:F,4,FALSE)</f>
        <v>0</v>
      </c>
      <c r="E50" s="487"/>
      <c r="F50" s="455">
        <f>VLOOKUP(E:E,'Grids Kids'!L:M,2,FALSE)</f>
        <v>4</v>
      </c>
      <c r="G50" s="487"/>
      <c r="H50" s="455">
        <f>VLOOKUP(G:G,'Grids Kids'!L:M,2,FALSE)</f>
        <v>4</v>
      </c>
      <c r="I50" s="487"/>
      <c r="J50" s="455">
        <f>VLOOKUP(I:I,'Grids Kids'!L:M,2,FALSE)</f>
        <v>4</v>
      </c>
      <c r="K50" s="487"/>
      <c r="L50" s="455">
        <f>VLOOKUP(K:K,'Grids Kids'!N:O,2,FALSE)</f>
        <v>6</v>
      </c>
      <c r="M50" s="487"/>
      <c r="N50" s="455">
        <f>VLOOKUP(M:M,'Grids Kids'!P:Q,2,FALSE)</f>
        <v>4.5</v>
      </c>
      <c r="O50" s="487"/>
      <c r="P50" s="458">
        <f>VLOOKUP(O:O,'Grids Kids'!R:S,2,FALSE)</f>
        <v>10</v>
      </c>
      <c r="Q50" s="127">
        <f t="shared" si="0"/>
        <v>4</v>
      </c>
      <c r="R50" s="199">
        <f t="shared" si="1"/>
        <v>6</v>
      </c>
      <c r="S50" s="200">
        <f t="shared" si="2"/>
        <v>7.25</v>
      </c>
    </row>
    <row r="51" spans="1:19" hidden="1" x14ac:dyDescent="0.35">
      <c r="A51" s="241"/>
      <c r="B51" s="92">
        <v>47</v>
      </c>
      <c r="C51" s="95">
        <f>VLOOKUP(B:B,'Start List Kids'!C:F,2,FALSE)</f>
        <v>0</v>
      </c>
      <c r="D51" s="114">
        <f>VLOOKUP(B:B,'Start List Kids'!C:F,4,FALSE)</f>
        <v>0</v>
      </c>
      <c r="E51" s="487"/>
      <c r="F51" s="455">
        <f>VLOOKUP(E:E,'Grids Kids'!L:M,2,FALSE)</f>
        <v>4</v>
      </c>
      <c r="G51" s="487"/>
      <c r="H51" s="455">
        <f>VLOOKUP(G:G,'Grids Kids'!L:M,2,FALSE)</f>
        <v>4</v>
      </c>
      <c r="I51" s="487"/>
      <c r="J51" s="455">
        <f>VLOOKUP(I:I,'Grids Kids'!L:M,2,FALSE)</f>
        <v>4</v>
      </c>
      <c r="K51" s="487"/>
      <c r="L51" s="455">
        <f>VLOOKUP(K:K,'Grids Kids'!N:O,2,FALSE)</f>
        <v>6</v>
      </c>
      <c r="M51" s="487"/>
      <c r="N51" s="455">
        <f>VLOOKUP(M:M,'Grids Kids'!P:Q,2,FALSE)</f>
        <v>4.5</v>
      </c>
      <c r="O51" s="487"/>
      <c r="P51" s="458">
        <f>VLOOKUP(O:O,'Grids Kids'!R:S,2,FALSE)</f>
        <v>10</v>
      </c>
      <c r="Q51" s="127">
        <f t="shared" si="0"/>
        <v>4</v>
      </c>
      <c r="R51" s="199">
        <f t="shared" si="1"/>
        <v>6</v>
      </c>
      <c r="S51" s="200">
        <f t="shared" si="2"/>
        <v>7.25</v>
      </c>
    </row>
    <row r="52" spans="1:19" hidden="1" x14ac:dyDescent="0.35">
      <c r="A52" s="241"/>
      <c r="B52" s="92">
        <v>48</v>
      </c>
      <c r="C52" s="95">
        <f>VLOOKUP(B:B,'Start List Kids'!C:F,2,FALSE)</f>
        <v>0</v>
      </c>
      <c r="D52" s="114">
        <f>VLOOKUP(B:B,'Start List Kids'!C:F,4,FALSE)</f>
        <v>0</v>
      </c>
      <c r="E52" s="487"/>
      <c r="F52" s="455">
        <f>VLOOKUP(E:E,'Grids Kids'!L:M,2,FALSE)</f>
        <v>4</v>
      </c>
      <c r="G52" s="487"/>
      <c r="H52" s="455">
        <f>VLOOKUP(G:G,'Grids Kids'!L:M,2,FALSE)</f>
        <v>4</v>
      </c>
      <c r="I52" s="487"/>
      <c r="J52" s="455">
        <f>VLOOKUP(I:I,'Grids Kids'!L:M,2,FALSE)</f>
        <v>4</v>
      </c>
      <c r="K52" s="487"/>
      <c r="L52" s="455">
        <f>VLOOKUP(K:K,'Grids Kids'!N:O,2,FALSE)</f>
        <v>6</v>
      </c>
      <c r="M52" s="487"/>
      <c r="N52" s="455">
        <f>VLOOKUP(M:M,'Grids Kids'!P:Q,2,FALSE)</f>
        <v>4.5</v>
      </c>
      <c r="O52" s="487"/>
      <c r="P52" s="458">
        <f>VLOOKUP(O:O,'Grids Kids'!R:S,2,FALSE)</f>
        <v>10</v>
      </c>
      <c r="Q52" s="127">
        <f t="shared" si="0"/>
        <v>4</v>
      </c>
      <c r="R52" s="199">
        <f t="shared" si="1"/>
        <v>6</v>
      </c>
      <c r="S52" s="200">
        <f t="shared" si="2"/>
        <v>7.25</v>
      </c>
    </row>
    <row r="53" spans="1:19" hidden="1" x14ac:dyDescent="0.35">
      <c r="A53" s="241"/>
      <c r="B53" s="92">
        <v>49</v>
      </c>
      <c r="C53" s="95">
        <f>VLOOKUP(B:B,'Start List Kids'!C:F,2,FALSE)</f>
        <v>0</v>
      </c>
      <c r="D53" s="114">
        <f>VLOOKUP(B:B,'Start List Kids'!C:F,4,FALSE)</f>
        <v>0</v>
      </c>
      <c r="E53" s="487"/>
      <c r="F53" s="455">
        <f>VLOOKUP(E:E,'Grids Kids'!L:M,2,FALSE)</f>
        <v>4</v>
      </c>
      <c r="G53" s="487"/>
      <c r="H53" s="455">
        <f>VLOOKUP(G:G,'Grids Kids'!L:M,2,FALSE)</f>
        <v>4</v>
      </c>
      <c r="I53" s="487"/>
      <c r="J53" s="455">
        <f>VLOOKUP(I:I,'Grids Kids'!L:M,2,FALSE)</f>
        <v>4</v>
      </c>
      <c r="K53" s="487"/>
      <c r="L53" s="455">
        <f>VLOOKUP(K:K,'Grids Kids'!N:O,2,FALSE)</f>
        <v>6</v>
      </c>
      <c r="M53" s="487"/>
      <c r="N53" s="455">
        <f>VLOOKUP(M:M,'Grids Kids'!P:Q,2,FALSE)</f>
        <v>4.5</v>
      </c>
      <c r="O53" s="487"/>
      <c r="P53" s="458">
        <f>VLOOKUP(O:O,'Grids Kids'!R:S,2,FALSE)</f>
        <v>10</v>
      </c>
      <c r="Q53" s="127">
        <f t="shared" si="0"/>
        <v>4</v>
      </c>
      <c r="R53" s="199">
        <f t="shared" si="1"/>
        <v>6</v>
      </c>
      <c r="S53" s="200">
        <f t="shared" si="2"/>
        <v>7.25</v>
      </c>
    </row>
    <row r="54" spans="1:19" hidden="1" x14ac:dyDescent="0.35">
      <c r="A54" s="241"/>
      <c r="B54" s="92">
        <v>50</v>
      </c>
      <c r="C54" s="95">
        <f>VLOOKUP(B:B,'Start List Kids'!C:F,2,FALSE)</f>
        <v>0</v>
      </c>
      <c r="D54" s="114">
        <f>VLOOKUP(B:B,'Start List Kids'!C:F,4,FALSE)</f>
        <v>0</v>
      </c>
      <c r="E54" s="487"/>
      <c r="F54" s="455">
        <f>VLOOKUP(E:E,'Grids Kids'!L:M,2,FALSE)</f>
        <v>4</v>
      </c>
      <c r="G54" s="487"/>
      <c r="H54" s="455">
        <f>VLOOKUP(G:G,'Grids Kids'!L:M,2,FALSE)</f>
        <v>4</v>
      </c>
      <c r="I54" s="487"/>
      <c r="J54" s="455">
        <f>VLOOKUP(I:I,'Grids Kids'!L:M,2,FALSE)</f>
        <v>4</v>
      </c>
      <c r="K54" s="487"/>
      <c r="L54" s="455">
        <f>VLOOKUP(K:K,'Grids Kids'!N:O,2,FALSE)</f>
        <v>6</v>
      </c>
      <c r="M54" s="487"/>
      <c r="N54" s="455">
        <f>VLOOKUP(M:M,'Grids Kids'!P:Q,2,FALSE)</f>
        <v>4.5</v>
      </c>
      <c r="O54" s="487"/>
      <c r="P54" s="458">
        <f>VLOOKUP(O:O,'Grids Kids'!R:S,2,FALSE)</f>
        <v>10</v>
      </c>
      <c r="Q54" s="127">
        <f t="shared" si="0"/>
        <v>4</v>
      </c>
      <c r="R54" s="199">
        <f t="shared" si="1"/>
        <v>6</v>
      </c>
      <c r="S54" s="200">
        <f t="shared" si="2"/>
        <v>7.25</v>
      </c>
    </row>
    <row r="55" spans="1:19" hidden="1" x14ac:dyDescent="0.35">
      <c r="A55" s="241"/>
      <c r="B55" s="92">
        <v>51</v>
      </c>
      <c r="C55" s="95">
        <f>VLOOKUP(B:B,'Start List Kids'!C:F,2,FALSE)</f>
        <v>0</v>
      </c>
      <c r="D55" s="114">
        <f>VLOOKUP(B:B,'Start List Kids'!C:F,4,FALSE)</f>
        <v>0</v>
      </c>
      <c r="E55" s="487"/>
      <c r="F55" s="455">
        <f>VLOOKUP(E:E,'Grids Kids'!L:M,2,FALSE)</f>
        <v>4</v>
      </c>
      <c r="G55" s="487"/>
      <c r="H55" s="455">
        <f>VLOOKUP(G:G,'Grids Kids'!L:M,2,FALSE)</f>
        <v>4</v>
      </c>
      <c r="I55" s="487"/>
      <c r="J55" s="455">
        <f>VLOOKUP(I:I,'Grids Kids'!L:M,2,FALSE)</f>
        <v>4</v>
      </c>
      <c r="K55" s="487"/>
      <c r="L55" s="455">
        <f>VLOOKUP(K:K,'Grids Kids'!N:O,2,FALSE)</f>
        <v>6</v>
      </c>
      <c r="M55" s="487"/>
      <c r="N55" s="455">
        <f>VLOOKUP(M:M,'Grids Kids'!P:Q,2,FALSE)</f>
        <v>4.5</v>
      </c>
      <c r="O55" s="487"/>
      <c r="P55" s="458">
        <f>VLOOKUP(O:O,'Grids Kids'!R:S,2,FALSE)</f>
        <v>10</v>
      </c>
      <c r="Q55" s="127">
        <f t="shared" si="0"/>
        <v>4</v>
      </c>
      <c r="R55" s="199">
        <f t="shared" si="1"/>
        <v>6</v>
      </c>
      <c r="S55" s="200">
        <f t="shared" si="2"/>
        <v>7.25</v>
      </c>
    </row>
    <row r="56" spans="1:19" hidden="1" x14ac:dyDescent="0.35">
      <c r="A56" s="241"/>
      <c r="B56" s="92">
        <v>52</v>
      </c>
      <c r="C56" s="95">
        <f>VLOOKUP(B:B,'Start List Kids'!C:F,2,FALSE)</f>
        <v>0</v>
      </c>
      <c r="D56" s="114">
        <f>VLOOKUP(B:B,'Start List Kids'!C:F,4,FALSE)</f>
        <v>0</v>
      </c>
      <c r="E56" s="487"/>
      <c r="F56" s="455">
        <f>VLOOKUP(E:E,'Grids Kids'!L:M,2,FALSE)</f>
        <v>4</v>
      </c>
      <c r="G56" s="487"/>
      <c r="H56" s="455">
        <f>VLOOKUP(G:G,'Grids Kids'!L:M,2,FALSE)</f>
        <v>4</v>
      </c>
      <c r="I56" s="487"/>
      <c r="J56" s="455">
        <f>VLOOKUP(I:I,'Grids Kids'!L:M,2,FALSE)</f>
        <v>4</v>
      </c>
      <c r="K56" s="487"/>
      <c r="L56" s="455">
        <f>VLOOKUP(K:K,'Grids Kids'!N:O,2,FALSE)</f>
        <v>6</v>
      </c>
      <c r="M56" s="487"/>
      <c r="N56" s="455">
        <f>VLOOKUP(M:M,'Grids Kids'!P:Q,2,FALSE)</f>
        <v>4.5</v>
      </c>
      <c r="O56" s="487"/>
      <c r="P56" s="458">
        <f>VLOOKUP(O:O,'Grids Kids'!R:S,2,FALSE)</f>
        <v>10</v>
      </c>
      <c r="Q56" s="127">
        <f t="shared" si="0"/>
        <v>4</v>
      </c>
      <c r="R56" s="199">
        <f t="shared" si="1"/>
        <v>6</v>
      </c>
      <c r="S56" s="200">
        <f t="shared" si="2"/>
        <v>7.25</v>
      </c>
    </row>
    <row r="57" spans="1:19" hidden="1" x14ac:dyDescent="0.35">
      <c r="A57" s="241"/>
      <c r="B57" s="92">
        <v>53</v>
      </c>
      <c r="C57" s="95">
        <f>VLOOKUP(B:B,'Start List Kids'!C:F,2,FALSE)</f>
        <v>0</v>
      </c>
      <c r="D57" s="114">
        <f>VLOOKUP(B:B,'Start List Kids'!C:F,4,FALSE)</f>
        <v>0</v>
      </c>
      <c r="E57" s="487"/>
      <c r="F57" s="455">
        <f>VLOOKUP(E:E,'Grids Kids'!L:M,2,FALSE)</f>
        <v>4</v>
      </c>
      <c r="G57" s="487"/>
      <c r="H57" s="455">
        <f>VLOOKUP(G:G,'Grids Kids'!L:M,2,FALSE)</f>
        <v>4</v>
      </c>
      <c r="I57" s="487"/>
      <c r="J57" s="455">
        <f>VLOOKUP(I:I,'Grids Kids'!L:M,2,FALSE)</f>
        <v>4</v>
      </c>
      <c r="K57" s="487"/>
      <c r="L57" s="455">
        <f>VLOOKUP(K:K,'Grids Kids'!N:O,2,FALSE)</f>
        <v>6</v>
      </c>
      <c r="M57" s="487"/>
      <c r="N57" s="455">
        <f>VLOOKUP(M:M,'Grids Kids'!P:Q,2,FALSE)</f>
        <v>4.5</v>
      </c>
      <c r="O57" s="487"/>
      <c r="P57" s="458">
        <f>VLOOKUP(O:O,'Grids Kids'!R:S,2,FALSE)</f>
        <v>10</v>
      </c>
      <c r="Q57" s="127">
        <f t="shared" si="0"/>
        <v>4</v>
      </c>
      <c r="R57" s="199">
        <f t="shared" si="1"/>
        <v>6</v>
      </c>
      <c r="S57" s="200">
        <f t="shared" si="2"/>
        <v>7.25</v>
      </c>
    </row>
    <row r="58" spans="1:19" hidden="1" x14ac:dyDescent="0.35">
      <c r="A58" s="241"/>
      <c r="B58" s="92">
        <v>54</v>
      </c>
      <c r="C58" s="95">
        <f>VLOOKUP(B:B,'Start List Kids'!C:F,2,FALSE)</f>
        <v>0</v>
      </c>
      <c r="D58" s="114">
        <f>VLOOKUP(B:B,'Start List Kids'!C:F,4,FALSE)</f>
        <v>0</v>
      </c>
      <c r="E58" s="487"/>
      <c r="F58" s="455">
        <f>VLOOKUP(E:E,'Grids Kids'!L:M,2,FALSE)</f>
        <v>4</v>
      </c>
      <c r="G58" s="487"/>
      <c r="H58" s="455">
        <f>VLOOKUP(G:G,'Grids Kids'!L:M,2,FALSE)</f>
        <v>4</v>
      </c>
      <c r="I58" s="487"/>
      <c r="J58" s="455">
        <f>VLOOKUP(I:I,'Grids Kids'!L:M,2,FALSE)</f>
        <v>4</v>
      </c>
      <c r="K58" s="487"/>
      <c r="L58" s="455">
        <f>VLOOKUP(K:K,'Grids Kids'!N:O,2,FALSE)</f>
        <v>6</v>
      </c>
      <c r="M58" s="487"/>
      <c r="N58" s="455">
        <f>VLOOKUP(M:M,'Grids Kids'!P:Q,2,FALSE)</f>
        <v>4.5</v>
      </c>
      <c r="O58" s="487"/>
      <c r="P58" s="458">
        <f>VLOOKUP(O:O,'Grids Kids'!R:S,2,FALSE)</f>
        <v>10</v>
      </c>
      <c r="Q58" s="127">
        <f t="shared" si="0"/>
        <v>4</v>
      </c>
      <c r="R58" s="199">
        <f t="shared" si="1"/>
        <v>6</v>
      </c>
      <c r="S58" s="200">
        <f t="shared" si="2"/>
        <v>7.25</v>
      </c>
    </row>
    <row r="59" spans="1:19" hidden="1" x14ac:dyDescent="0.35">
      <c r="A59" s="241"/>
      <c r="B59" s="92">
        <v>55</v>
      </c>
      <c r="C59" s="95">
        <f>VLOOKUP(B:B,'Start List Kids'!C:F,2,FALSE)</f>
        <v>0</v>
      </c>
      <c r="D59" s="114">
        <f>VLOOKUP(B:B,'Start List Kids'!C:F,4,FALSE)</f>
        <v>0</v>
      </c>
      <c r="E59" s="487"/>
      <c r="F59" s="455">
        <f>VLOOKUP(E:E,'Grids Kids'!L:M,2,FALSE)</f>
        <v>4</v>
      </c>
      <c r="G59" s="487"/>
      <c r="H59" s="455">
        <f>VLOOKUP(G:G,'Grids Kids'!L:M,2,FALSE)</f>
        <v>4</v>
      </c>
      <c r="I59" s="487"/>
      <c r="J59" s="455">
        <f>VLOOKUP(I:I,'Grids Kids'!L:M,2,FALSE)</f>
        <v>4</v>
      </c>
      <c r="K59" s="487"/>
      <c r="L59" s="455">
        <f>VLOOKUP(K:K,'Grids Kids'!N:O,2,FALSE)</f>
        <v>6</v>
      </c>
      <c r="M59" s="487"/>
      <c r="N59" s="455">
        <f>VLOOKUP(M:M,'Grids Kids'!P:Q,2,FALSE)</f>
        <v>4.5</v>
      </c>
      <c r="O59" s="487"/>
      <c r="P59" s="458">
        <f>VLOOKUP(O:O,'Grids Kids'!R:S,2,FALSE)</f>
        <v>10</v>
      </c>
      <c r="Q59" s="127">
        <f t="shared" si="0"/>
        <v>4</v>
      </c>
      <c r="R59" s="199">
        <f t="shared" si="1"/>
        <v>6</v>
      </c>
      <c r="S59" s="200">
        <f t="shared" si="2"/>
        <v>7.25</v>
      </c>
    </row>
    <row r="60" spans="1:19" hidden="1" x14ac:dyDescent="0.35">
      <c r="A60" s="241"/>
      <c r="B60" s="92">
        <v>56</v>
      </c>
      <c r="C60" s="95">
        <f>VLOOKUP(B:B,'Start List Kids'!C:F,2,FALSE)</f>
        <v>0</v>
      </c>
      <c r="D60" s="114">
        <f>VLOOKUP(B:B,'Start List Kids'!C:F,4,FALSE)</f>
        <v>0</v>
      </c>
      <c r="E60" s="487"/>
      <c r="F60" s="455">
        <f>VLOOKUP(E:E,'Grids Kids'!L:M,2,FALSE)</f>
        <v>4</v>
      </c>
      <c r="G60" s="487"/>
      <c r="H60" s="455">
        <f>VLOOKUP(G:G,'Grids Kids'!L:M,2,FALSE)</f>
        <v>4</v>
      </c>
      <c r="I60" s="487"/>
      <c r="J60" s="455">
        <f>VLOOKUP(I:I,'Grids Kids'!L:M,2,FALSE)</f>
        <v>4</v>
      </c>
      <c r="K60" s="487"/>
      <c r="L60" s="455">
        <f>VLOOKUP(K:K,'Grids Kids'!N:O,2,FALSE)</f>
        <v>6</v>
      </c>
      <c r="M60" s="487"/>
      <c r="N60" s="455">
        <f>VLOOKUP(M:M,'Grids Kids'!P:Q,2,FALSE)</f>
        <v>4.5</v>
      </c>
      <c r="O60" s="487"/>
      <c r="P60" s="458">
        <f>VLOOKUP(O:O,'Grids Kids'!R:S,2,FALSE)</f>
        <v>10</v>
      </c>
      <c r="Q60" s="127">
        <f t="shared" si="0"/>
        <v>4</v>
      </c>
      <c r="R60" s="199">
        <f t="shared" si="1"/>
        <v>6</v>
      </c>
      <c r="S60" s="200">
        <f t="shared" si="2"/>
        <v>7.25</v>
      </c>
    </row>
    <row r="61" spans="1:19" hidden="1" x14ac:dyDescent="0.35">
      <c r="A61" s="241"/>
      <c r="B61" s="92">
        <v>57</v>
      </c>
      <c r="C61" s="95">
        <f>VLOOKUP(B:B,'Start List Kids'!C:F,2,FALSE)</f>
        <v>0</v>
      </c>
      <c r="D61" s="114">
        <f>VLOOKUP(B:B,'Start List Kids'!C:F,4,FALSE)</f>
        <v>0</v>
      </c>
      <c r="E61" s="487"/>
      <c r="F61" s="455">
        <f>VLOOKUP(E:E,'Grids Kids'!L:M,2,FALSE)</f>
        <v>4</v>
      </c>
      <c r="G61" s="487"/>
      <c r="H61" s="455">
        <f>VLOOKUP(G:G,'Grids Kids'!L:M,2,FALSE)</f>
        <v>4</v>
      </c>
      <c r="I61" s="487"/>
      <c r="J61" s="455">
        <f>VLOOKUP(I:I,'Grids Kids'!L:M,2,FALSE)</f>
        <v>4</v>
      </c>
      <c r="K61" s="487"/>
      <c r="L61" s="455">
        <f>VLOOKUP(K:K,'Grids Kids'!N:O,2,FALSE)</f>
        <v>6</v>
      </c>
      <c r="M61" s="487"/>
      <c r="N61" s="455">
        <f>VLOOKUP(M:M,'Grids Kids'!P:Q,2,FALSE)</f>
        <v>4.5</v>
      </c>
      <c r="O61" s="487"/>
      <c r="P61" s="458">
        <f>VLOOKUP(O:O,'Grids Kids'!R:S,2,FALSE)</f>
        <v>10</v>
      </c>
      <c r="Q61" s="127">
        <f t="shared" si="0"/>
        <v>4</v>
      </c>
      <c r="R61" s="199">
        <f t="shared" si="1"/>
        <v>6</v>
      </c>
      <c r="S61" s="200">
        <f t="shared" si="2"/>
        <v>7.25</v>
      </c>
    </row>
    <row r="62" spans="1:19" hidden="1" x14ac:dyDescent="0.35">
      <c r="A62" s="241"/>
      <c r="B62" s="92">
        <v>58</v>
      </c>
      <c r="C62" s="95">
        <f>VLOOKUP(B:B,'Start List Kids'!C:F,2,FALSE)</f>
        <v>0</v>
      </c>
      <c r="D62" s="114">
        <f>VLOOKUP(B:B,'Start List Kids'!C:F,4,FALSE)</f>
        <v>0</v>
      </c>
      <c r="E62" s="487"/>
      <c r="F62" s="455">
        <f>VLOOKUP(E:E,'Grids Kids'!L:M,2,FALSE)</f>
        <v>4</v>
      </c>
      <c r="G62" s="487"/>
      <c r="H62" s="455">
        <f>VLOOKUP(G:G,'Grids Kids'!L:M,2,FALSE)</f>
        <v>4</v>
      </c>
      <c r="I62" s="487"/>
      <c r="J62" s="455">
        <f>VLOOKUP(I:I,'Grids Kids'!L:M,2,FALSE)</f>
        <v>4</v>
      </c>
      <c r="K62" s="487"/>
      <c r="L62" s="455">
        <f>VLOOKUP(K:K,'Grids Kids'!N:O,2,FALSE)</f>
        <v>6</v>
      </c>
      <c r="M62" s="487"/>
      <c r="N62" s="455">
        <f>VLOOKUP(M:M,'Grids Kids'!P:Q,2,FALSE)</f>
        <v>4.5</v>
      </c>
      <c r="O62" s="487"/>
      <c r="P62" s="458">
        <f>VLOOKUP(O:O,'Grids Kids'!R:S,2,FALSE)</f>
        <v>10</v>
      </c>
      <c r="Q62" s="127">
        <f t="shared" si="0"/>
        <v>4</v>
      </c>
      <c r="R62" s="199">
        <f t="shared" si="1"/>
        <v>6</v>
      </c>
      <c r="S62" s="200">
        <f t="shared" si="2"/>
        <v>7.25</v>
      </c>
    </row>
    <row r="63" spans="1:19" hidden="1" x14ac:dyDescent="0.35">
      <c r="A63" s="241"/>
      <c r="B63" s="92">
        <v>59</v>
      </c>
      <c r="C63" s="95">
        <f>VLOOKUP(B:B,'Start List Kids'!C:F,2,FALSE)</f>
        <v>0</v>
      </c>
      <c r="D63" s="114">
        <f>VLOOKUP(B:B,'Start List Kids'!C:F,4,FALSE)</f>
        <v>0</v>
      </c>
      <c r="E63" s="487"/>
      <c r="F63" s="455">
        <f>VLOOKUP(E:E,'Grids Kids'!L:M,2,FALSE)</f>
        <v>4</v>
      </c>
      <c r="G63" s="487"/>
      <c r="H63" s="455">
        <f>VLOOKUP(G:G,'Grids Kids'!L:M,2,FALSE)</f>
        <v>4</v>
      </c>
      <c r="I63" s="487"/>
      <c r="J63" s="455">
        <f>VLOOKUP(I:I,'Grids Kids'!L:M,2,FALSE)</f>
        <v>4</v>
      </c>
      <c r="K63" s="487"/>
      <c r="L63" s="455">
        <f>VLOOKUP(K:K,'Grids Kids'!N:O,2,FALSE)</f>
        <v>6</v>
      </c>
      <c r="M63" s="487"/>
      <c r="N63" s="455">
        <f>VLOOKUP(M:M,'Grids Kids'!P:Q,2,FALSE)</f>
        <v>4.5</v>
      </c>
      <c r="O63" s="487"/>
      <c r="P63" s="458">
        <f>VLOOKUP(O:O,'Grids Kids'!R:S,2,FALSE)</f>
        <v>10</v>
      </c>
      <c r="Q63" s="127">
        <f t="shared" si="0"/>
        <v>4</v>
      </c>
      <c r="R63" s="199">
        <f t="shared" si="1"/>
        <v>6</v>
      </c>
      <c r="S63" s="200">
        <f t="shared" si="2"/>
        <v>7.25</v>
      </c>
    </row>
    <row r="64" spans="1:19" hidden="1" x14ac:dyDescent="0.35">
      <c r="A64" s="241"/>
      <c r="B64" s="92">
        <v>60</v>
      </c>
      <c r="C64" s="95">
        <f>VLOOKUP(B:B,'Start List Kids'!C:F,2,FALSE)</f>
        <v>0</v>
      </c>
      <c r="D64" s="114">
        <f>VLOOKUP(B:B,'Start List Kids'!C:F,4,FALSE)</f>
        <v>0</v>
      </c>
      <c r="E64" s="487"/>
      <c r="F64" s="455">
        <f>VLOOKUP(E:E,'Grids Kids'!L:M,2,FALSE)</f>
        <v>4</v>
      </c>
      <c r="G64" s="487"/>
      <c r="H64" s="455">
        <f>VLOOKUP(G:G,'Grids Kids'!L:M,2,FALSE)</f>
        <v>4</v>
      </c>
      <c r="I64" s="487"/>
      <c r="J64" s="455">
        <f>VLOOKUP(I:I,'Grids Kids'!L:M,2,FALSE)</f>
        <v>4</v>
      </c>
      <c r="K64" s="487"/>
      <c r="L64" s="455">
        <f>VLOOKUP(K:K,'Grids Kids'!N:O,2,FALSE)</f>
        <v>6</v>
      </c>
      <c r="M64" s="487"/>
      <c r="N64" s="455">
        <f>VLOOKUP(M:M,'Grids Kids'!P:Q,2,FALSE)</f>
        <v>4.5</v>
      </c>
      <c r="O64" s="487"/>
      <c r="P64" s="458">
        <f>VLOOKUP(O:O,'Grids Kids'!R:S,2,FALSE)</f>
        <v>10</v>
      </c>
      <c r="Q64" s="127">
        <f t="shared" si="0"/>
        <v>4</v>
      </c>
      <c r="R64" s="199">
        <f t="shared" si="1"/>
        <v>6</v>
      </c>
      <c r="S64" s="200">
        <f t="shared" si="2"/>
        <v>7.25</v>
      </c>
    </row>
    <row r="65" spans="1:19" hidden="1" x14ac:dyDescent="0.35">
      <c r="A65" s="241"/>
      <c r="B65" s="92">
        <v>61</v>
      </c>
      <c r="C65" s="95">
        <f>VLOOKUP(B:B,'Start List Kids'!C:F,2,FALSE)</f>
        <v>0</v>
      </c>
      <c r="D65" s="114">
        <f>VLOOKUP(B:B,'Start List Kids'!C:F,4,FALSE)</f>
        <v>0</v>
      </c>
      <c r="E65" s="487"/>
      <c r="F65" s="455">
        <f>VLOOKUP(E:E,'Grids Kids'!L:M,2,FALSE)</f>
        <v>4</v>
      </c>
      <c r="G65" s="487"/>
      <c r="H65" s="455">
        <f>VLOOKUP(G:G,'Grids Kids'!L:M,2,FALSE)</f>
        <v>4</v>
      </c>
      <c r="I65" s="487"/>
      <c r="J65" s="455">
        <f>VLOOKUP(I:I,'Grids Kids'!L:M,2,FALSE)</f>
        <v>4</v>
      </c>
      <c r="K65" s="487"/>
      <c r="L65" s="455">
        <f>VLOOKUP(K:K,'Grids Kids'!N:O,2,FALSE)</f>
        <v>6</v>
      </c>
      <c r="M65" s="487"/>
      <c r="N65" s="455">
        <f>VLOOKUP(M:M,'Grids Kids'!P:Q,2,FALSE)</f>
        <v>4.5</v>
      </c>
      <c r="O65" s="487"/>
      <c r="P65" s="458">
        <f>VLOOKUP(O:O,'Grids Kids'!R:S,2,FALSE)</f>
        <v>10</v>
      </c>
      <c r="Q65" s="127">
        <f t="shared" si="0"/>
        <v>4</v>
      </c>
      <c r="R65" s="199">
        <f t="shared" si="1"/>
        <v>6</v>
      </c>
      <c r="S65" s="200">
        <f t="shared" si="2"/>
        <v>7.25</v>
      </c>
    </row>
    <row r="66" spans="1:19" hidden="1" x14ac:dyDescent="0.35">
      <c r="A66" s="241"/>
      <c r="B66" s="92">
        <v>62</v>
      </c>
      <c r="C66" s="95">
        <f>VLOOKUP(B:B,'Start List Kids'!C:F,2,FALSE)</f>
        <v>0</v>
      </c>
      <c r="D66" s="114">
        <f>VLOOKUP(B:B,'Start List Kids'!C:F,4,FALSE)</f>
        <v>0</v>
      </c>
      <c r="E66" s="487"/>
      <c r="F66" s="455">
        <f>VLOOKUP(E:E,'Grids Kids'!L:M,2,FALSE)</f>
        <v>4</v>
      </c>
      <c r="G66" s="487"/>
      <c r="H66" s="455">
        <f>VLOOKUP(G:G,'Grids Kids'!L:M,2,FALSE)</f>
        <v>4</v>
      </c>
      <c r="I66" s="487"/>
      <c r="J66" s="455">
        <f>VLOOKUP(I:I,'Grids Kids'!L:M,2,FALSE)</f>
        <v>4</v>
      </c>
      <c r="K66" s="487"/>
      <c r="L66" s="455">
        <f>VLOOKUP(K:K,'Grids Kids'!N:O,2,FALSE)</f>
        <v>6</v>
      </c>
      <c r="M66" s="487"/>
      <c r="N66" s="455">
        <f>VLOOKUP(M:M,'Grids Kids'!P:Q,2,FALSE)</f>
        <v>4.5</v>
      </c>
      <c r="O66" s="487"/>
      <c r="P66" s="458">
        <f>VLOOKUP(O:O,'Grids Kids'!R:S,2,FALSE)</f>
        <v>10</v>
      </c>
      <c r="Q66" s="127">
        <f t="shared" si="0"/>
        <v>4</v>
      </c>
      <c r="R66" s="199">
        <f t="shared" si="1"/>
        <v>6</v>
      </c>
      <c r="S66" s="200">
        <f t="shared" si="2"/>
        <v>7.25</v>
      </c>
    </row>
    <row r="67" spans="1:19" hidden="1" x14ac:dyDescent="0.35">
      <c r="A67" s="241"/>
      <c r="B67" s="92">
        <v>63</v>
      </c>
      <c r="C67" s="95">
        <f>VLOOKUP(B:B,'Start List Kids'!C:F,2,FALSE)</f>
        <v>0</v>
      </c>
      <c r="D67" s="114">
        <f>VLOOKUP(B:B,'Start List Kids'!C:F,4,FALSE)</f>
        <v>0</v>
      </c>
      <c r="E67" s="487"/>
      <c r="F67" s="455">
        <f>VLOOKUP(E:E,'Grids Kids'!L:M,2,FALSE)</f>
        <v>4</v>
      </c>
      <c r="G67" s="487"/>
      <c r="H67" s="455">
        <f>VLOOKUP(G:G,'Grids Kids'!L:M,2,FALSE)</f>
        <v>4</v>
      </c>
      <c r="I67" s="487"/>
      <c r="J67" s="455">
        <f>VLOOKUP(I:I,'Grids Kids'!L:M,2,FALSE)</f>
        <v>4</v>
      </c>
      <c r="K67" s="487"/>
      <c r="L67" s="455">
        <f>VLOOKUP(K:K,'Grids Kids'!N:O,2,FALSE)</f>
        <v>6</v>
      </c>
      <c r="M67" s="487"/>
      <c r="N67" s="455">
        <f>VLOOKUP(M:M,'Grids Kids'!P:Q,2,FALSE)</f>
        <v>4.5</v>
      </c>
      <c r="O67" s="487"/>
      <c r="P67" s="458">
        <f>VLOOKUP(O:O,'Grids Kids'!R:S,2,FALSE)</f>
        <v>10</v>
      </c>
      <c r="Q67" s="127">
        <f t="shared" si="0"/>
        <v>4</v>
      </c>
      <c r="R67" s="199">
        <f t="shared" si="1"/>
        <v>6</v>
      </c>
      <c r="S67" s="200">
        <f t="shared" si="2"/>
        <v>7.25</v>
      </c>
    </row>
    <row r="68" spans="1:19" hidden="1" x14ac:dyDescent="0.35">
      <c r="A68" s="241"/>
      <c r="B68" s="92">
        <v>64</v>
      </c>
      <c r="C68" s="95">
        <f>VLOOKUP(B:B,'Start List Kids'!C:F,2,FALSE)</f>
        <v>0</v>
      </c>
      <c r="D68" s="114">
        <f>VLOOKUP(B:B,'Start List Kids'!C:F,4,FALSE)</f>
        <v>0</v>
      </c>
      <c r="E68" s="487"/>
      <c r="F68" s="455">
        <f>VLOOKUP(E:E,'Grids Kids'!L:M,2,FALSE)</f>
        <v>4</v>
      </c>
      <c r="G68" s="487"/>
      <c r="H68" s="455">
        <f>VLOOKUP(G:G,'Grids Kids'!L:M,2,FALSE)</f>
        <v>4</v>
      </c>
      <c r="I68" s="487"/>
      <c r="J68" s="455">
        <f>VLOOKUP(I:I,'Grids Kids'!L:M,2,FALSE)</f>
        <v>4</v>
      </c>
      <c r="K68" s="487"/>
      <c r="L68" s="455">
        <f>VLOOKUP(K:K,'Grids Kids'!N:O,2,FALSE)</f>
        <v>6</v>
      </c>
      <c r="M68" s="487"/>
      <c r="N68" s="455">
        <f>VLOOKUP(M:M,'Grids Kids'!P:Q,2,FALSE)</f>
        <v>4.5</v>
      </c>
      <c r="O68" s="487"/>
      <c r="P68" s="458">
        <f>VLOOKUP(O:O,'Grids Kids'!R:S,2,FALSE)</f>
        <v>10</v>
      </c>
      <c r="Q68" s="127">
        <f t="shared" si="0"/>
        <v>4</v>
      </c>
      <c r="R68" s="199">
        <f t="shared" si="1"/>
        <v>6</v>
      </c>
      <c r="S68" s="200">
        <f t="shared" si="2"/>
        <v>7.25</v>
      </c>
    </row>
    <row r="69" spans="1:19" hidden="1" x14ac:dyDescent="0.35">
      <c r="A69" s="241"/>
      <c r="B69" s="92">
        <v>65</v>
      </c>
      <c r="C69" s="95">
        <f>VLOOKUP(B:B,'Start List Kids'!C:F,2,FALSE)</f>
        <v>0</v>
      </c>
      <c r="D69" s="114">
        <f>VLOOKUP(B:B,'Start List Kids'!C:F,4,FALSE)</f>
        <v>0</v>
      </c>
      <c r="E69" s="487"/>
      <c r="F69" s="455">
        <f>VLOOKUP(E:E,'Grids Kids'!L:M,2,FALSE)</f>
        <v>4</v>
      </c>
      <c r="G69" s="487"/>
      <c r="H69" s="455">
        <f>VLOOKUP(G:G,'Grids Kids'!L:M,2,FALSE)</f>
        <v>4</v>
      </c>
      <c r="I69" s="487"/>
      <c r="J69" s="455">
        <f>VLOOKUP(I:I,'Grids Kids'!L:M,2,FALSE)</f>
        <v>4</v>
      </c>
      <c r="K69" s="487"/>
      <c r="L69" s="455">
        <f>VLOOKUP(K:K,'Grids Kids'!N:O,2,FALSE)</f>
        <v>6</v>
      </c>
      <c r="M69" s="487"/>
      <c r="N69" s="455">
        <f>VLOOKUP(M:M,'Grids Kids'!P:Q,2,FALSE)</f>
        <v>4.5</v>
      </c>
      <c r="O69" s="487"/>
      <c r="P69" s="458">
        <f>VLOOKUP(O:O,'Grids Kids'!R:S,2,FALSE)</f>
        <v>10</v>
      </c>
      <c r="Q69" s="127">
        <f t="shared" si="0"/>
        <v>4</v>
      </c>
      <c r="R69" s="199">
        <f t="shared" si="1"/>
        <v>6</v>
      </c>
      <c r="S69" s="200">
        <f t="shared" si="2"/>
        <v>7.25</v>
      </c>
    </row>
    <row r="70" spans="1:19" hidden="1" x14ac:dyDescent="0.35">
      <c r="A70" s="241"/>
      <c r="B70" s="92">
        <v>66</v>
      </c>
      <c r="C70" s="95">
        <f>VLOOKUP(B:B,'Start List Kids'!C:F,2,FALSE)</f>
        <v>0</v>
      </c>
      <c r="D70" s="114">
        <f>VLOOKUP(B:B,'Start List Kids'!C:F,4,FALSE)</f>
        <v>0</v>
      </c>
      <c r="E70" s="487"/>
      <c r="F70" s="455">
        <f>VLOOKUP(E:E,'Grids Kids'!L:M,2,FALSE)</f>
        <v>4</v>
      </c>
      <c r="G70" s="487"/>
      <c r="H70" s="455">
        <f>VLOOKUP(G:G,'Grids Kids'!L:M,2,FALSE)</f>
        <v>4</v>
      </c>
      <c r="I70" s="487"/>
      <c r="J70" s="455">
        <f>VLOOKUP(I:I,'Grids Kids'!L:M,2,FALSE)</f>
        <v>4</v>
      </c>
      <c r="K70" s="487"/>
      <c r="L70" s="455">
        <f>VLOOKUP(K:K,'Grids Kids'!N:O,2,FALSE)</f>
        <v>6</v>
      </c>
      <c r="M70" s="487"/>
      <c r="N70" s="455">
        <f>VLOOKUP(M:M,'Grids Kids'!P:Q,2,FALSE)</f>
        <v>4.5</v>
      </c>
      <c r="O70" s="487"/>
      <c r="P70" s="458">
        <f>VLOOKUP(O:O,'Grids Kids'!R:S,2,FALSE)</f>
        <v>10</v>
      </c>
      <c r="Q70" s="127">
        <f t="shared" ref="Q70:Q89" si="3">AVERAGE(F70,J70,H70)</f>
        <v>4</v>
      </c>
      <c r="R70" s="199">
        <f t="shared" ref="R70:R89" si="4">L70</f>
        <v>6</v>
      </c>
      <c r="S70" s="200">
        <f t="shared" ref="S70:S89" si="5">AVERAGE(N70,P70)</f>
        <v>7.25</v>
      </c>
    </row>
    <row r="71" spans="1:19" hidden="1" x14ac:dyDescent="0.35">
      <c r="A71" s="241"/>
      <c r="B71" s="92">
        <v>67</v>
      </c>
      <c r="C71" s="95">
        <f>VLOOKUP(B:B,'Start List Kids'!C:F,2,FALSE)</f>
        <v>0</v>
      </c>
      <c r="D71" s="114">
        <f>VLOOKUP(B:B,'Start List Kids'!C:F,4,FALSE)</f>
        <v>0</v>
      </c>
      <c r="E71" s="487"/>
      <c r="F71" s="455">
        <f>VLOOKUP(E:E,'Grids Kids'!L:M,2,FALSE)</f>
        <v>4</v>
      </c>
      <c r="G71" s="487"/>
      <c r="H71" s="455">
        <f>VLOOKUP(G:G,'Grids Kids'!L:M,2,FALSE)</f>
        <v>4</v>
      </c>
      <c r="I71" s="487"/>
      <c r="J71" s="455">
        <f>VLOOKUP(I:I,'Grids Kids'!L:M,2,FALSE)</f>
        <v>4</v>
      </c>
      <c r="K71" s="487"/>
      <c r="L71" s="455">
        <f>VLOOKUP(K:K,'Grids Kids'!N:O,2,FALSE)</f>
        <v>6</v>
      </c>
      <c r="M71" s="487"/>
      <c r="N71" s="455">
        <f>VLOOKUP(M:M,'Grids Kids'!P:Q,2,FALSE)</f>
        <v>4.5</v>
      </c>
      <c r="O71" s="487"/>
      <c r="P71" s="458">
        <f>VLOOKUP(O:O,'Grids Kids'!R:S,2,FALSE)</f>
        <v>10</v>
      </c>
      <c r="Q71" s="127">
        <f t="shared" si="3"/>
        <v>4</v>
      </c>
      <c r="R71" s="199">
        <f t="shared" si="4"/>
        <v>6</v>
      </c>
      <c r="S71" s="200">
        <f t="shared" si="5"/>
        <v>7.25</v>
      </c>
    </row>
    <row r="72" spans="1:19" hidden="1" x14ac:dyDescent="0.35">
      <c r="A72" s="241"/>
      <c r="B72" s="92">
        <v>68</v>
      </c>
      <c r="C72" s="95">
        <f>VLOOKUP(B:B,'Start List Kids'!C:F,2,FALSE)</f>
        <v>0</v>
      </c>
      <c r="D72" s="114">
        <f>VLOOKUP(B:B,'Start List Kids'!C:F,4,FALSE)</f>
        <v>0</v>
      </c>
      <c r="E72" s="487"/>
      <c r="F72" s="455">
        <f>VLOOKUP(E:E,'Grids Kids'!L:M,2,FALSE)</f>
        <v>4</v>
      </c>
      <c r="G72" s="487"/>
      <c r="H72" s="455">
        <f>VLOOKUP(G:G,'Grids Kids'!L:M,2,FALSE)</f>
        <v>4</v>
      </c>
      <c r="I72" s="487"/>
      <c r="J72" s="455">
        <f>VLOOKUP(I:I,'Grids Kids'!L:M,2,FALSE)</f>
        <v>4</v>
      </c>
      <c r="K72" s="487"/>
      <c r="L72" s="455">
        <f>VLOOKUP(K:K,'Grids Kids'!N:O,2,FALSE)</f>
        <v>6</v>
      </c>
      <c r="M72" s="487"/>
      <c r="N72" s="455">
        <f>VLOOKUP(M:M,'Grids Kids'!P:Q,2,FALSE)</f>
        <v>4.5</v>
      </c>
      <c r="O72" s="487"/>
      <c r="P72" s="458">
        <f>VLOOKUP(O:O,'Grids Kids'!R:S,2,FALSE)</f>
        <v>10</v>
      </c>
      <c r="Q72" s="127">
        <f t="shared" si="3"/>
        <v>4</v>
      </c>
      <c r="R72" s="199">
        <f t="shared" si="4"/>
        <v>6</v>
      </c>
      <c r="S72" s="200">
        <f t="shared" si="5"/>
        <v>7.25</v>
      </c>
    </row>
    <row r="73" spans="1:19" hidden="1" x14ac:dyDescent="0.35">
      <c r="A73" s="241"/>
      <c r="B73" s="92">
        <v>69</v>
      </c>
      <c r="C73" s="95">
        <f>VLOOKUP(B:B,'Start List Kids'!C:F,2,FALSE)</f>
        <v>0</v>
      </c>
      <c r="D73" s="114">
        <f>VLOOKUP(B:B,'Start List Kids'!C:F,4,FALSE)</f>
        <v>0</v>
      </c>
      <c r="E73" s="487"/>
      <c r="F73" s="455">
        <f>VLOOKUP(E:E,'Grids Kids'!L:M,2,FALSE)</f>
        <v>4</v>
      </c>
      <c r="G73" s="487"/>
      <c r="H73" s="455">
        <f>VLOOKUP(G:G,'Grids Kids'!L:M,2,FALSE)</f>
        <v>4</v>
      </c>
      <c r="I73" s="487"/>
      <c r="J73" s="455">
        <f>VLOOKUP(I:I,'Grids Kids'!L:M,2,FALSE)</f>
        <v>4</v>
      </c>
      <c r="K73" s="487"/>
      <c r="L73" s="455">
        <f>VLOOKUP(K:K,'Grids Kids'!N:O,2,FALSE)</f>
        <v>6</v>
      </c>
      <c r="M73" s="487"/>
      <c r="N73" s="455">
        <f>VLOOKUP(M:M,'Grids Kids'!P:Q,2,FALSE)</f>
        <v>4.5</v>
      </c>
      <c r="O73" s="487"/>
      <c r="P73" s="458">
        <f>VLOOKUP(O:O,'Grids Kids'!R:S,2,FALSE)</f>
        <v>10</v>
      </c>
      <c r="Q73" s="127">
        <f t="shared" si="3"/>
        <v>4</v>
      </c>
      <c r="R73" s="199">
        <f t="shared" si="4"/>
        <v>6</v>
      </c>
      <c r="S73" s="200">
        <f t="shared" si="5"/>
        <v>7.25</v>
      </c>
    </row>
    <row r="74" spans="1:19" hidden="1" x14ac:dyDescent="0.35">
      <c r="A74" s="241"/>
      <c r="B74" s="92">
        <v>70</v>
      </c>
      <c r="C74" s="95">
        <f>VLOOKUP(B:B,'Start List Kids'!C:F,2,FALSE)</f>
        <v>0</v>
      </c>
      <c r="D74" s="114">
        <f>VLOOKUP(B:B,'Start List Kids'!C:F,4,FALSE)</f>
        <v>0</v>
      </c>
      <c r="E74" s="105"/>
      <c r="F74" s="455">
        <f>VLOOKUP(E:E,'Grids Kids'!L:M,2,FALSE)</f>
        <v>4</v>
      </c>
      <c r="G74" s="105"/>
      <c r="H74" s="455">
        <f>VLOOKUP(G:G,'Grids Kids'!L:M,2,FALSE)</f>
        <v>4</v>
      </c>
      <c r="I74" s="105"/>
      <c r="J74" s="455">
        <f>VLOOKUP(I:I,'Grids Kids'!L:M,2,FALSE)</f>
        <v>4</v>
      </c>
      <c r="K74" s="105"/>
      <c r="L74" s="455">
        <f>VLOOKUP(K:K,'Grids Kids'!N:O,2,FALSE)</f>
        <v>6</v>
      </c>
      <c r="M74" s="105"/>
      <c r="N74" s="455">
        <f>VLOOKUP(M:M,'Grids Kids'!P:Q,2,FALSE)</f>
        <v>4.5</v>
      </c>
      <c r="O74" s="105"/>
      <c r="P74" s="458">
        <f>VLOOKUP(O:O,'Grids Kids'!R:S,2,FALSE)</f>
        <v>10</v>
      </c>
      <c r="Q74" s="127">
        <f t="shared" si="3"/>
        <v>4</v>
      </c>
      <c r="R74" s="199">
        <f t="shared" si="4"/>
        <v>6</v>
      </c>
      <c r="S74" s="200">
        <f t="shared" si="5"/>
        <v>7.25</v>
      </c>
    </row>
    <row r="75" spans="1:19" hidden="1" x14ac:dyDescent="0.35">
      <c r="A75" s="241"/>
      <c r="B75" s="92">
        <v>71</v>
      </c>
      <c r="C75" s="95">
        <f>VLOOKUP(B:B,'Start List Kids'!C:F,2,FALSE)</f>
        <v>0</v>
      </c>
      <c r="D75" s="114">
        <f>VLOOKUP(B:B,'Start List Kids'!C:F,4,FALSE)</f>
        <v>0</v>
      </c>
      <c r="E75" s="105"/>
      <c r="F75" s="455">
        <f>VLOOKUP(E:E,'Grids Kids'!L:M,2,FALSE)</f>
        <v>4</v>
      </c>
      <c r="G75" s="105"/>
      <c r="H75" s="455">
        <f>VLOOKUP(G:G,'Grids Kids'!L:M,2,FALSE)</f>
        <v>4</v>
      </c>
      <c r="I75" s="105"/>
      <c r="J75" s="455">
        <f>VLOOKUP(I:I,'Grids Kids'!L:M,2,FALSE)</f>
        <v>4</v>
      </c>
      <c r="K75" s="105"/>
      <c r="L75" s="455">
        <f>VLOOKUP(K:K,'Grids Kids'!N:O,2,FALSE)</f>
        <v>6</v>
      </c>
      <c r="M75" s="105"/>
      <c r="N75" s="455">
        <f>VLOOKUP(M:M,'Grids Kids'!P:Q,2,FALSE)</f>
        <v>4.5</v>
      </c>
      <c r="O75" s="105"/>
      <c r="P75" s="458">
        <f>VLOOKUP(O:O,'Grids Kids'!R:S,2,FALSE)</f>
        <v>10</v>
      </c>
      <c r="Q75" s="127">
        <f t="shared" si="3"/>
        <v>4</v>
      </c>
      <c r="R75" s="199">
        <f t="shared" si="4"/>
        <v>6</v>
      </c>
      <c r="S75" s="200">
        <f t="shared" si="5"/>
        <v>7.25</v>
      </c>
    </row>
    <row r="76" spans="1:19" hidden="1" x14ac:dyDescent="0.35">
      <c r="A76" s="241"/>
      <c r="B76" s="92">
        <v>72</v>
      </c>
      <c r="C76" s="95">
        <f>VLOOKUP(B:B,'Start List Kids'!C:F,2,FALSE)</f>
        <v>0</v>
      </c>
      <c r="D76" s="114">
        <f>VLOOKUP(B:B,'Start List Kids'!C:F,4,FALSE)</f>
        <v>0</v>
      </c>
      <c r="E76" s="105"/>
      <c r="F76" s="455">
        <f>VLOOKUP(E:E,'Grids Kids'!L:M,2,FALSE)</f>
        <v>4</v>
      </c>
      <c r="G76" s="105"/>
      <c r="H76" s="455">
        <f>VLOOKUP(G:G,'Grids Kids'!L:M,2,FALSE)</f>
        <v>4</v>
      </c>
      <c r="I76" s="105"/>
      <c r="J76" s="455">
        <f>VLOOKUP(I:I,'Grids Kids'!L:M,2,FALSE)</f>
        <v>4</v>
      </c>
      <c r="K76" s="105"/>
      <c r="L76" s="455">
        <f>VLOOKUP(K:K,'Grids Kids'!N:O,2,FALSE)</f>
        <v>6</v>
      </c>
      <c r="M76" s="105"/>
      <c r="N76" s="455">
        <f>VLOOKUP(M:M,'Grids Kids'!P:Q,2,FALSE)</f>
        <v>4.5</v>
      </c>
      <c r="O76" s="105"/>
      <c r="P76" s="458">
        <f>VLOOKUP(O:O,'Grids Kids'!R:S,2,FALSE)</f>
        <v>10</v>
      </c>
      <c r="Q76" s="127">
        <f t="shared" si="3"/>
        <v>4</v>
      </c>
      <c r="R76" s="199">
        <f t="shared" si="4"/>
        <v>6</v>
      </c>
      <c r="S76" s="200">
        <f t="shared" si="5"/>
        <v>7.25</v>
      </c>
    </row>
    <row r="77" spans="1:19" hidden="1" x14ac:dyDescent="0.35">
      <c r="A77" s="241"/>
      <c r="B77" s="92">
        <v>73</v>
      </c>
      <c r="C77" s="95">
        <f>VLOOKUP(B:B,'Start List Kids'!C:F,2,FALSE)</f>
        <v>0</v>
      </c>
      <c r="D77" s="114">
        <f>VLOOKUP(B:B,'Start List Kids'!C:F,4,FALSE)</f>
        <v>0</v>
      </c>
      <c r="E77" s="105"/>
      <c r="F77" s="455">
        <f>VLOOKUP(E:E,'Grids Kids'!L:M,2,FALSE)</f>
        <v>4</v>
      </c>
      <c r="G77" s="105"/>
      <c r="H77" s="455">
        <f>VLOOKUP(G:G,'Grids Kids'!L:M,2,FALSE)</f>
        <v>4</v>
      </c>
      <c r="I77" s="105"/>
      <c r="J77" s="455">
        <f>VLOOKUP(I:I,'Grids Kids'!L:M,2,FALSE)</f>
        <v>4</v>
      </c>
      <c r="K77" s="105"/>
      <c r="L77" s="455">
        <f>VLOOKUP(K:K,'Grids Kids'!N:O,2,FALSE)</f>
        <v>6</v>
      </c>
      <c r="M77" s="105"/>
      <c r="N77" s="455">
        <f>VLOOKUP(M:M,'Grids Kids'!P:Q,2,FALSE)</f>
        <v>4.5</v>
      </c>
      <c r="O77" s="105"/>
      <c r="P77" s="458">
        <f>VLOOKUP(O:O,'Grids Kids'!R:S,2,FALSE)</f>
        <v>10</v>
      </c>
      <c r="Q77" s="127">
        <f t="shared" si="3"/>
        <v>4</v>
      </c>
      <c r="R77" s="199">
        <f t="shared" si="4"/>
        <v>6</v>
      </c>
      <c r="S77" s="200">
        <f t="shared" si="5"/>
        <v>7.25</v>
      </c>
    </row>
    <row r="78" spans="1:19" hidden="1" x14ac:dyDescent="0.35">
      <c r="A78" s="241"/>
      <c r="B78" s="92">
        <v>74</v>
      </c>
      <c r="C78" s="95">
        <f>VLOOKUP(B:B,'Start List Kids'!C:F,2,FALSE)</f>
        <v>0</v>
      </c>
      <c r="D78" s="114">
        <f>VLOOKUP(B:B,'Start List Kids'!C:F,4,FALSE)</f>
        <v>0</v>
      </c>
      <c r="E78" s="105"/>
      <c r="F78" s="455">
        <f>VLOOKUP(E:E,'Grids Kids'!L:M,2,FALSE)</f>
        <v>4</v>
      </c>
      <c r="G78" s="105"/>
      <c r="H78" s="455">
        <f>VLOOKUP(G:G,'Grids Kids'!L:M,2,FALSE)</f>
        <v>4</v>
      </c>
      <c r="I78" s="105"/>
      <c r="J78" s="455">
        <f>VLOOKUP(I:I,'Grids Kids'!L:M,2,FALSE)</f>
        <v>4</v>
      </c>
      <c r="K78" s="105"/>
      <c r="L78" s="455">
        <f>VLOOKUP(K:K,'Grids Kids'!N:O,2,FALSE)</f>
        <v>6</v>
      </c>
      <c r="M78" s="105"/>
      <c r="N78" s="455">
        <f>VLOOKUP(M:M,'Grids Kids'!P:Q,2,FALSE)</f>
        <v>4.5</v>
      </c>
      <c r="O78" s="105"/>
      <c r="P78" s="458">
        <f>VLOOKUP(O:O,'Grids Kids'!R:S,2,FALSE)</f>
        <v>10</v>
      </c>
      <c r="Q78" s="127">
        <f t="shared" si="3"/>
        <v>4</v>
      </c>
      <c r="R78" s="199">
        <f t="shared" si="4"/>
        <v>6</v>
      </c>
      <c r="S78" s="200">
        <f t="shared" si="5"/>
        <v>7.25</v>
      </c>
    </row>
    <row r="79" spans="1:19" hidden="1" x14ac:dyDescent="0.35">
      <c r="A79" s="241"/>
      <c r="B79" s="92">
        <v>75</v>
      </c>
      <c r="C79" s="95">
        <f>VLOOKUP(B:B,'Start List Kids'!C:F,2,FALSE)</f>
        <v>0</v>
      </c>
      <c r="D79" s="114">
        <f>VLOOKUP(B:B,'Start List Kids'!C:F,4,FALSE)</f>
        <v>0</v>
      </c>
      <c r="E79" s="105"/>
      <c r="F79" s="455">
        <f>VLOOKUP(E:E,'Grids Kids'!L:M,2,FALSE)</f>
        <v>4</v>
      </c>
      <c r="G79" s="105"/>
      <c r="H79" s="455">
        <f>VLOOKUP(G:G,'Grids Kids'!L:M,2,FALSE)</f>
        <v>4</v>
      </c>
      <c r="I79" s="105"/>
      <c r="J79" s="455">
        <f>VLOOKUP(I:I,'Grids Kids'!L:M,2,FALSE)</f>
        <v>4</v>
      </c>
      <c r="K79" s="105"/>
      <c r="L79" s="455">
        <f>VLOOKUP(K:K,'Grids Kids'!N:O,2,FALSE)</f>
        <v>6</v>
      </c>
      <c r="M79" s="105"/>
      <c r="N79" s="455">
        <f>VLOOKUP(M:M,'Grids Kids'!P:Q,2,FALSE)</f>
        <v>4.5</v>
      </c>
      <c r="O79" s="105"/>
      <c r="P79" s="458">
        <f>VLOOKUP(O:O,'Grids Kids'!R:S,2,FALSE)</f>
        <v>10</v>
      </c>
      <c r="Q79" s="127">
        <f t="shared" si="3"/>
        <v>4</v>
      </c>
      <c r="R79" s="199">
        <f t="shared" si="4"/>
        <v>6</v>
      </c>
      <c r="S79" s="200">
        <f t="shared" si="5"/>
        <v>7.25</v>
      </c>
    </row>
    <row r="80" spans="1:19" hidden="1" x14ac:dyDescent="0.35">
      <c r="A80" s="241"/>
      <c r="B80" s="92">
        <v>76</v>
      </c>
      <c r="C80" s="95">
        <f>VLOOKUP(B:B,'Start List Kids'!C:F,2,FALSE)</f>
        <v>0</v>
      </c>
      <c r="D80" s="114">
        <f>VLOOKUP(B:B,'Start List Kids'!C:F,4,FALSE)</f>
        <v>0</v>
      </c>
      <c r="E80" s="105"/>
      <c r="F80" s="455">
        <f>VLOOKUP(E:E,'Grids Kids'!L:M,2,FALSE)</f>
        <v>4</v>
      </c>
      <c r="G80" s="105"/>
      <c r="H80" s="455">
        <f>VLOOKUP(G:G,'Grids Kids'!L:M,2,FALSE)</f>
        <v>4</v>
      </c>
      <c r="I80" s="105"/>
      <c r="J80" s="455">
        <f>VLOOKUP(I:I,'Grids Kids'!L:M,2,FALSE)</f>
        <v>4</v>
      </c>
      <c r="K80" s="105"/>
      <c r="L80" s="455">
        <f>VLOOKUP(K:K,'Grids Kids'!N:O,2,FALSE)</f>
        <v>6</v>
      </c>
      <c r="M80" s="105"/>
      <c r="N80" s="455">
        <f>VLOOKUP(M:M,'Grids Kids'!P:Q,2,FALSE)</f>
        <v>4.5</v>
      </c>
      <c r="O80" s="105"/>
      <c r="P80" s="458">
        <f>VLOOKUP(O:O,'Grids Kids'!R:S,2,FALSE)</f>
        <v>10</v>
      </c>
      <c r="Q80" s="127">
        <f t="shared" si="3"/>
        <v>4</v>
      </c>
      <c r="R80" s="199">
        <f t="shared" si="4"/>
        <v>6</v>
      </c>
      <c r="S80" s="200">
        <f t="shared" si="5"/>
        <v>7.25</v>
      </c>
    </row>
    <row r="81" spans="1:19" hidden="1" x14ac:dyDescent="0.35">
      <c r="A81" s="241"/>
      <c r="B81" s="92">
        <v>77</v>
      </c>
      <c r="C81" s="95">
        <f>VLOOKUP(B:B,'Start List Kids'!C:F,2,FALSE)</f>
        <v>0</v>
      </c>
      <c r="D81" s="114">
        <f>VLOOKUP(B:B,'Start List Kids'!C:F,4,FALSE)</f>
        <v>0</v>
      </c>
      <c r="E81" s="105"/>
      <c r="F81" s="455">
        <f>VLOOKUP(E:E,'Grids Kids'!L:M,2,FALSE)</f>
        <v>4</v>
      </c>
      <c r="G81" s="105"/>
      <c r="H81" s="455">
        <f>VLOOKUP(G:G,'Grids Kids'!L:M,2,FALSE)</f>
        <v>4</v>
      </c>
      <c r="I81" s="105"/>
      <c r="J81" s="455">
        <f>VLOOKUP(I:I,'Grids Kids'!L:M,2,FALSE)</f>
        <v>4</v>
      </c>
      <c r="K81" s="105"/>
      <c r="L81" s="455">
        <f>VLOOKUP(K:K,'Grids Kids'!N:O,2,FALSE)</f>
        <v>6</v>
      </c>
      <c r="M81" s="105"/>
      <c r="N81" s="455">
        <f>VLOOKUP(M:M,'Grids Kids'!P:Q,2,FALSE)</f>
        <v>4.5</v>
      </c>
      <c r="O81" s="105"/>
      <c r="P81" s="458">
        <f>VLOOKUP(O:O,'Grids Kids'!R:S,2,FALSE)</f>
        <v>10</v>
      </c>
      <c r="Q81" s="127">
        <f t="shared" si="3"/>
        <v>4</v>
      </c>
      <c r="R81" s="199">
        <f t="shared" si="4"/>
        <v>6</v>
      </c>
      <c r="S81" s="200">
        <f t="shared" si="5"/>
        <v>7.25</v>
      </c>
    </row>
    <row r="82" spans="1:19" hidden="1" x14ac:dyDescent="0.35">
      <c r="A82" s="241"/>
      <c r="B82" s="92">
        <v>78</v>
      </c>
      <c r="C82" s="95">
        <f>VLOOKUP(B:B,'Start List Kids'!C:F,2,FALSE)</f>
        <v>0</v>
      </c>
      <c r="D82" s="114">
        <f>VLOOKUP(B:B,'Start List Kids'!C:F,4,FALSE)</f>
        <v>0</v>
      </c>
      <c r="E82" s="105"/>
      <c r="F82" s="455">
        <f>VLOOKUP(E:E,'Grids Kids'!L:M,2,FALSE)</f>
        <v>4</v>
      </c>
      <c r="G82" s="105"/>
      <c r="H82" s="455">
        <f>VLOOKUP(G:G,'Grids Kids'!L:M,2,FALSE)</f>
        <v>4</v>
      </c>
      <c r="I82" s="105"/>
      <c r="J82" s="455">
        <f>VLOOKUP(I:I,'Grids Kids'!L:M,2,FALSE)</f>
        <v>4</v>
      </c>
      <c r="K82" s="105"/>
      <c r="L82" s="455">
        <f>VLOOKUP(K:K,'Grids Kids'!N:O,2,FALSE)</f>
        <v>6</v>
      </c>
      <c r="M82" s="105"/>
      <c r="N82" s="455">
        <f>VLOOKUP(M:M,'Grids Kids'!P:Q,2,FALSE)</f>
        <v>4.5</v>
      </c>
      <c r="O82" s="105"/>
      <c r="P82" s="458">
        <f>VLOOKUP(O:O,'Grids Kids'!R:S,2,FALSE)</f>
        <v>10</v>
      </c>
      <c r="Q82" s="127">
        <f t="shared" si="3"/>
        <v>4</v>
      </c>
      <c r="R82" s="199">
        <f t="shared" si="4"/>
        <v>6</v>
      </c>
      <c r="S82" s="200">
        <f t="shared" si="5"/>
        <v>7.25</v>
      </c>
    </row>
    <row r="83" spans="1:19" hidden="1" x14ac:dyDescent="0.35">
      <c r="A83" s="241"/>
      <c r="B83" s="92">
        <v>79</v>
      </c>
      <c r="C83" s="95">
        <f>VLOOKUP(B:B,'Start List Kids'!C:F,2,FALSE)</f>
        <v>0</v>
      </c>
      <c r="D83" s="114">
        <f>VLOOKUP(B:B,'Start List Kids'!C:F,4,FALSE)</f>
        <v>0</v>
      </c>
      <c r="E83" s="105"/>
      <c r="F83" s="455">
        <f>VLOOKUP(E:E,'Grids Kids'!L:M,2,FALSE)</f>
        <v>4</v>
      </c>
      <c r="G83" s="105"/>
      <c r="H83" s="455">
        <f>VLOOKUP(G:G,'Grids Kids'!L:M,2,FALSE)</f>
        <v>4</v>
      </c>
      <c r="I83" s="105"/>
      <c r="J83" s="455">
        <f>VLOOKUP(I:I,'Grids Kids'!L:M,2,FALSE)</f>
        <v>4</v>
      </c>
      <c r="K83" s="105"/>
      <c r="L83" s="455">
        <f>VLOOKUP(K:K,'Grids Kids'!N:O,2,FALSE)</f>
        <v>6</v>
      </c>
      <c r="M83" s="105"/>
      <c r="N83" s="455">
        <f>VLOOKUP(M:M,'Grids Kids'!P:Q,2,FALSE)</f>
        <v>4.5</v>
      </c>
      <c r="O83" s="105"/>
      <c r="P83" s="458">
        <f>VLOOKUP(O:O,'Grids Kids'!R:S,2,FALSE)</f>
        <v>10</v>
      </c>
      <c r="Q83" s="127">
        <f t="shared" si="3"/>
        <v>4</v>
      </c>
      <c r="R83" s="199">
        <f t="shared" si="4"/>
        <v>6</v>
      </c>
      <c r="S83" s="200">
        <f t="shared" si="5"/>
        <v>7.25</v>
      </c>
    </row>
    <row r="84" spans="1:19" hidden="1" x14ac:dyDescent="0.35">
      <c r="A84" s="241"/>
      <c r="B84" s="92">
        <v>80</v>
      </c>
      <c r="C84" s="95">
        <f>VLOOKUP(B:B,'Start List Kids'!C:F,2,FALSE)</f>
        <v>0</v>
      </c>
      <c r="D84" s="114">
        <f>VLOOKUP(B:B,'Start List Kids'!C:F,4,FALSE)</f>
        <v>0</v>
      </c>
      <c r="E84" s="105"/>
      <c r="F84" s="455">
        <f>VLOOKUP(E:E,'Grids Kids'!L:M,2,FALSE)</f>
        <v>4</v>
      </c>
      <c r="G84" s="105"/>
      <c r="H84" s="455">
        <f>VLOOKUP(G:G,'Grids Kids'!L:M,2,FALSE)</f>
        <v>4</v>
      </c>
      <c r="I84" s="105"/>
      <c r="J84" s="455">
        <f>VLOOKUP(I:I,'Grids Kids'!L:M,2,FALSE)</f>
        <v>4</v>
      </c>
      <c r="K84" s="105"/>
      <c r="L84" s="455">
        <f>VLOOKUP(K:K,'Grids Kids'!N:O,2,FALSE)</f>
        <v>6</v>
      </c>
      <c r="M84" s="105"/>
      <c r="N84" s="455">
        <f>VLOOKUP(M:M,'Grids Kids'!P:Q,2,FALSE)</f>
        <v>4.5</v>
      </c>
      <c r="O84" s="105"/>
      <c r="P84" s="458">
        <f>VLOOKUP(O:O,'Grids Kids'!R:S,2,FALSE)</f>
        <v>10</v>
      </c>
      <c r="Q84" s="127">
        <f t="shared" si="3"/>
        <v>4</v>
      </c>
      <c r="R84" s="199">
        <f t="shared" si="4"/>
        <v>6</v>
      </c>
      <c r="S84" s="200">
        <f t="shared" si="5"/>
        <v>7.25</v>
      </c>
    </row>
    <row r="85" spans="1:19" hidden="1" x14ac:dyDescent="0.35">
      <c r="A85" s="241"/>
      <c r="B85" s="92">
        <v>81</v>
      </c>
      <c r="C85" s="95">
        <f>VLOOKUP(B:B,'Start List Kids'!C:F,2,FALSE)</f>
        <v>0</v>
      </c>
      <c r="D85" s="114">
        <f>VLOOKUP(B:B,'Start List Kids'!C:F,4,FALSE)</f>
        <v>0</v>
      </c>
      <c r="E85" s="105"/>
      <c r="F85" s="455">
        <f>VLOOKUP(E:E,'Grids Kids'!L:M,2,FALSE)</f>
        <v>4</v>
      </c>
      <c r="G85" s="105"/>
      <c r="H85" s="455">
        <f>VLOOKUP(G:G,'Grids Kids'!L:M,2,FALSE)</f>
        <v>4</v>
      </c>
      <c r="I85" s="105"/>
      <c r="J85" s="455">
        <f>VLOOKUP(I:I,'Grids Kids'!L:M,2,FALSE)</f>
        <v>4</v>
      </c>
      <c r="K85" s="105"/>
      <c r="L85" s="455">
        <f>VLOOKUP(K:K,'Grids Kids'!N:O,2,FALSE)</f>
        <v>6</v>
      </c>
      <c r="M85" s="105"/>
      <c r="N85" s="455">
        <f>VLOOKUP(M:M,'Grids Kids'!P:Q,2,FALSE)</f>
        <v>4.5</v>
      </c>
      <c r="O85" s="105"/>
      <c r="P85" s="458">
        <f>VLOOKUP(O:O,'Grids Kids'!R:S,2,FALSE)</f>
        <v>10</v>
      </c>
      <c r="Q85" s="127">
        <f t="shared" si="3"/>
        <v>4</v>
      </c>
      <c r="R85" s="199">
        <f t="shared" si="4"/>
        <v>6</v>
      </c>
      <c r="S85" s="200">
        <f t="shared" si="5"/>
        <v>7.25</v>
      </c>
    </row>
    <row r="86" spans="1:19" hidden="1" x14ac:dyDescent="0.35">
      <c r="A86" s="241"/>
      <c r="B86" s="92">
        <v>82</v>
      </c>
      <c r="C86" s="95">
        <f>VLOOKUP(B:B,'Start List Kids'!C:F,2,FALSE)</f>
        <v>0</v>
      </c>
      <c r="D86" s="114">
        <f>VLOOKUP(B:B,'Start List Kids'!C:F,4,FALSE)</f>
        <v>0</v>
      </c>
      <c r="E86" s="105"/>
      <c r="F86" s="455">
        <f>VLOOKUP(E:E,'Grids Kids'!L:M,2,FALSE)</f>
        <v>4</v>
      </c>
      <c r="G86" s="105"/>
      <c r="H86" s="455">
        <f>VLOOKUP(G:G,'Grids Kids'!L:M,2,FALSE)</f>
        <v>4</v>
      </c>
      <c r="I86" s="105"/>
      <c r="J86" s="455">
        <f>VLOOKUP(I:I,'Grids Kids'!L:M,2,FALSE)</f>
        <v>4</v>
      </c>
      <c r="K86" s="105"/>
      <c r="L86" s="455">
        <f>VLOOKUP(K:K,'Grids Kids'!N:O,2,FALSE)</f>
        <v>6</v>
      </c>
      <c r="M86" s="105"/>
      <c r="N86" s="455">
        <f>VLOOKUP(M:M,'Grids Kids'!P:Q,2,FALSE)</f>
        <v>4.5</v>
      </c>
      <c r="O86" s="105"/>
      <c r="P86" s="458">
        <f>VLOOKUP(O:O,'Grids Kids'!R:S,2,FALSE)</f>
        <v>10</v>
      </c>
      <c r="Q86" s="127">
        <f t="shared" si="3"/>
        <v>4</v>
      </c>
      <c r="R86" s="199">
        <f t="shared" si="4"/>
        <v>6</v>
      </c>
      <c r="S86" s="200">
        <f t="shared" si="5"/>
        <v>7.25</v>
      </c>
    </row>
    <row r="87" spans="1:19" hidden="1" x14ac:dyDescent="0.35">
      <c r="A87" s="241"/>
      <c r="B87" s="92">
        <v>83</v>
      </c>
      <c r="C87" s="95">
        <f>VLOOKUP(B:B,'Start List Kids'!C:F,2,FALSE)</f>
        <v>0</v>
      </c>
      <c r="D87" s="114">
        <f>VLOOKUP(B:B,'Start List Kids'!C:F,4,FALSE)</f>
        <v>0</v>
      </c>
      <c r="E87" s="105"/>
      <c r="F87" s="455">
        <f>VLOOKUP(E:E,'Grids Kids'!L:M,2,FALSE)</f>
        <v>4</v>
      </c>
      <c r="G87" s="105"/>
      <c r="H87" s="455">
        <f>VLOOKUP(G:G,'Grids Kids'!L:M,2,FALSE)</f>
        <v>4</v>
      </c>
      <c r="I87" s="105"/>
      <c r="J87" s="455">
        <f>VLOOKUP(I:I,'Grids Kids'!L:M,2,FALSE)</f>
        <v>4</v>
      </c>
      <c r="K87" s="105"/>
      <c r="L87" s="455">
        <f>VLOOKUP(K:K,'Grids Kids'!N:O,2,FALSE)</f>
        <v>6</v>
      </c>
      <c r="M87" s="105"/>
      <c r="N87" s="455">
        <f>VLOOKUP(M:M,'Grids Kids'!P:Q,2,FALSE)</f>
        <v>4.5</v>
      </c>
      <c r="O87" s="105"/>
      <c r="P87" s="458">
        <f>VLOOKUP(O:O,'Grids Kids'!R:S,2,FALSE)</f>
        <v>10</v>
      </c>
      <c r="Q87" s="127">
        <f t="shared" si="3"/>
        <v>4</v>
      </c>
      <c r="R87" s="199">
        <f t="shared" si="4"/>
        <v>6</v>
      </c>
      <c r="S87" s="200">
        <f t="shared" si="5"/>
        <v>7.25</v>
      </c>
    </row>
    <row r="88" spans="1:19" hidden="1" x14ac:dyDescent="0.35">
      <c r="A88" s="241"/>
      <c r="B88" s="92">
        <v>84</v>
      </c>
      <c r="C88" s="95">
        <f>VLOOKUP(B:B,'Start List Kids'!C:F,2,FALSE)</f>
        <v>0</v>
      </c>
      <c r="D88" s="114">
        <f>VLOOKUP(B:B,'Start List Kids'!C:F,4,FALSE)</f>
        <v>0</v>
      </c>
      <c r="E88" s="105"/>
      <c r="F88" s="455">
        <f>VLOOKUP(E:E,'Grids Kids'!L:M,2,FALSE)</f>
        <v>4</v>
      </c>
      <c r="G88" s="105"/>
      <c r="H88" s="455">
        <f>VLOOKUP(G:G,'Grids Kids'!L:M,2,FALSE)</f>
        <v>4</v>
      </c>
      <c r="I88" s="105"/>
      <c r="J88" s="455">
        <f>VLOOKUP(I:I,'Grids Kids'!L:M,2,FALSE)</f>
        <v>4</v>
      </c>
      <c r="K88" s="105"/>
      <c r="L88" s="455">
        <f>VLOOKUP(K:K,'Grids Kids'!N:O,2,FALSE)</f>
        <v>6</v>
      </c>
      <c r="M88" s="105"/>
      <c r="N88" s="455">
        <f>VLOOKUP(M:M,'Grids Kids'!P:Q,2,FALSE)</f>
        <v>4.5</v>
      </c>
      <c r="O88" s="105"/>
      <c r="P88" s="458">
        <f>VLOOKUP(O:O,'Grids Kids'!R:S,2,FALSE)</f>
        <v>10</v>
      </c>
      <c r="Q88" s="127">
        <f t="shared" si="3"/>
        <v>4</v>
      </c>
      <c r="R88" s="199">
        <f t="shared" si="4"/>
        <v>6</v>
      </c>
      <c r="S88" s="200">
        <f t="shared" si="5"/>
        <v>7.25</v>
      </c>
    </row>
    <row r="89" spans="1:19" hidden="1" x14ac:dyDescent="0.35">
      <c r="A89" s="241"/>
      <c r="B89" s="92">
        <v>85</v>
      </c>
      <c r="C89" s="95">
        <f>VLOOKUP(B:B,'Start List Kids'!C:F,2,FALSE)</f>
        <v>0</v>
      </c>
      <c r="D89" s="114">
        <f>VLOOKUP(B:B,'Start List Kids'!C:F,4,FALSE)</f>
        <v>0</v>
      </c>
      <c r="E89" s="105"/>
      <c r="F89" s="455">
        <f>VLOOKUP(E:E,'Grids Kids'!L:M,2,FALSE)</f>
        <v>4</v>
      </c>
      <c r="G89" s="105"/>
      <c r="H89" s="455">
        <f>VLOOKUP(G:G,'Grids Kids'!L:M,2,FALSE)</f>
        <v>4</v>
      </c>
      <c r="I89" s="105"/>
      <c r="J89" s="455">
        <f>VLOOKUP(I:I,'Grids Kids'!L:M,2,FALSE)</f>
        <v>4</v>
      </c>
      <c r="K89" s="105"/>
      <c r="L89" s="455">
        <f>VLOOKUP(K:K,'Grids Kids'!N:O,2,FALSE)</f>
        <v>6</v>
      </c>
      <c r="M89" s="105"/>
      <c r="N89" s="455">
        <f>VLOOKUP(M:M,'Grids Kids'!P:Q,2,FALSE)</f>
        <v>4.5</v>
      </c>
      <c r="O89" s="105"/>
      <c r="P89" s="458">
        <f>VLOOKUP(O:O,'Grids Kids'!R:S,2,FALSE)</f>
        <v>10</v>
      </c>
      <c r="Q89" s="127">
        <f t="shared" si="3"/>
        <v>4</v>
      </c>
      <c r="R89" s="199">
        <f t="shared" si="4"/>
        <v>6</v>
      </c>
      <c r="S89" s="200">
        <f t="shared" si="5"/>
        <v>7.25</v>
      </c>
    </row>
    <row r="90" spans="1:19" hidden="1" x14ac:dyDescent="0.35">
      <c r="A90" s="241"/>
      <c r="B90" s="92">
        <v>86</v>
      </c>
      <c r="C90" s="95">
        <f>VLOOKUP(B:B,'Start List Kids'!C:F,2,FALSE)</f>
        <v>0</v>
      </c>
      <c r="D90" s="114">
        <f>VLOOKUP(B:B,'Start List Kids'!C:F,4,FALSE)</f>
        <v>0</v>
      </c>
      <c r="E90" s="105"/>
      <c r="F90" s="455">
        <f>VLOOKUP(E:E,'Grids Kids'!L:M,2,FALSE)</f>
        <v>4</v>
      </c>
      <c r="G90" s="105"/>
      <c r="H90" s="455">
        <f>VLOOKUP(G:G,'Grids Kids'!L:M,2,FALSE)</f>
        <v>4</v>
      </c>
      <c r="I90" s="105"/>
      <c r="J90" s="455">
        <f>VLOOKUP(I:I,'Grids Kids'!L:M,2,FALSE)</f>
        <v>4</v>
      </c>
      <c r="K90" s="105"/>
      <c r="L90" s="455">
        <f>VLOOKUP(K:K,'Grids Kids'!N:O,2,FALSE)</f>
        <v>6</v>
      </c>
      <c r="M90" s="105"/>
      <c r="N90" s="455">
        <f>VLOOKUP(M:M,'Grids Kids'!P:Q,2,FALSE)</f>
        <v>4.5</v>
      </c>
      <c r="O90" s="105"/>
      <c r="P90" s="458">
        <f>VLOOKUP(O:O,'Grids Kids'!R:S,2,FALSE)</f>
        <v>10</v>
      </c>
      <c r="Q90" s="127">
        <f t="shared" ref="Q90:Q153" si="6">AVERAGE(F90,J90,H90)</f>
        <v>4</v>
      </c>
      <c r="R90" s="199">
        <f t="shared" ref="R90:R153" si="7">L90</f>
        <v>6</v>
      </c>
      <c r="S90" s="200">
        <f t="shared" ref="S90:S153" si="8">AVERAGE(N90,P90)</f>
        <v>7.25</v>
      </c>
    </row>
    <row r="91" spans="1:19" hidden="1" x14ac:dyDescent="0.35">
      <c r="A91" s="241"/>
      <c r="B91" s="92">
        <v>87</v>
      </c>
      <c r="C91" s="95">
        <f>VLOOKUP(B:B,'Start List Kids'!C:F,2,FALSE)</f>
        <v>0</v>
      </c>
      <c r="D91" s="114">
        <f>VLOOKUP(B:B,'Start List Kids'!C:F,4,FALSE)</f>
        <v>0</v>
      </c>
      <c r="E91" s="105"/>
      <c r="F91" s="455">
        <f>VLOOKUP(E:E,'Grids Kids'!L:M,2,FALSE)</f>
        <v>4</v>
      </c>
      <c r="G91" s="105"/>
      <c r="H91" s="455">
        <f>VLOOKUP(G:G,'Grids Kids'!L:M,2,FALSE)</f>
        <v>4</v>
      </c>
      <c r="I91" s="105"/>
      <c r="J91" s="455">
        <f>VLOOKUP(I:I,'Grids Kids'!L:M,2,FALSE)</f>
        <v>4</v>
      </c>
      <c r="K91" s="105"/>
      <c r="L91" s="455">
        <f>VLOOKUP(K:K,'Grids Kids'!N:O,2,FALSE)</f>
        <v>6</v>
      </c>
      <c r="M91" s="105"/>
      <c r="N91" s="455">
        <f>VLOOKUP(M:M,'Grids Kids'!P:Q,2,FALSE)</f>
        <v>4.5</v>
      </c>
      <c r="O91" s="105"/>
      <c r="P91" s="458">
        <f>VLOOKUP(O:O,'Grids Kids'!R:S,2,FALSE)</f>
        <v>10</v>
      </c>
      <c r="Q91" s="127">
        <f t="shared" si="6"/>
        <v>4</v>
      </c>
      <c r="R91" s="199">
        <f t="shared" si="7"/>
        <v>6</v>
      </c>
      <c r="S91" s="200">
        <f t="shared" si="8"/>
        <v>7.25</v>
      </c>
    </row>
    <row r="92" spans="1:19" hidden="1" x14ac:dyDescent="0.35">
      <c r="A92" s="241"/>
      <c r="B92" s="92">
        <v>88</v>
      </c>
      <c r="C92" s="95">
        <f>VLOOKUP(B:B,'Start List Kids'!C:F,2,FALSE)</f>
        <v>0</v>
      </c>
      <c r="D92" s="114">
        <f>VLOOKUP(B:B,'Start List Kids'!C:F,4,FALSE)</f>
        <v>0</v>
      </c>
      <c r="E92" s="105"/>
      <c r="F92" s="455">
        <f>VLOOKUP(E:E,'Grids Kids'!L:M,2,FALSE)</f>
        <v>4</v>
      </c>
      <c r="G92" s="105"/>
      <c r="H92" s="455">
        <f>VLOOKUP(G:G,'Grids Kids'!L:M,2,FALSE)</f>
        <v>4</v>
      </c>
      <c r="I92" s="105"/>
      <c r="J92" s="455">
        <f>VLOOKUP(I:I,'Grids Kids'!L:M,2,FALSE)</f>
        <v>4</v>
      </c>
      <c r="K92" s="105"/>
      <c r="L92" s="455">
        <f>VLOOKUP(K:K,'Grids Kids'!N:O,2,FALSE)</f>
        <v>6</v>
      </c>
      <c r="M92" s="105"/>
      <c r="N92" s="455">
        <f>VLOOKUP(M:M,'Grids Kids'!P:Q,2,FALSE)</f>
        <v>4.5</v>
      </c>
      <c r="O92" s="105"/>
      <c r="P92" s="458">
        <f>VLOOKUP(O:O,'Grids Kids'!R:S,2,FALSE)</f>
        <v>10</v>
      </c>
      <c r="Q92" s="127">
        <f t="shared" si="6"/>
        <v>4</v>
      </c>
      <c r="R92" s="199">
        <f t="shared" si="7"/>
        <v>6</v>
      </c>
      <c r="S92" s="200">
        <f t="shared" si="8"/>
        <v>7.25</v>
      </c>
    </row>
    <row r="93" spans="1:19" hidden="1" x14ac:dyDescent="0.35">
      <c r="A93" s="241"/>
      <c r="B93" s="92">
        <v>89</v>
      </c>
      <c r="C93" s="95">
        <f>VLOOKUP(B:B,'Start List Kids'!C:F,2,FALSE)</f>
        <v>0</v>
      </c>
      <c r="D93" s="114">
        <f>VLOOKUP(B:B,'Start List Kids'!C:F,4,FALSE)</f>
        <v>0</v>
      </c>
      <c r="E93" s="105"/>
      <c r="F93" s="455">
        <f>VLOOKUP(E:E,'Grids Kids'!L:M,2,FALSE)</f>
        <v>4</v>
      </c>
      <c r="G93" s="105"/>
      <c r="H93" s="455">
        <f>VLOOKUP(G:G,'Grids Kids'!L:M,2,FALSE)</f>
        <v>4</v>
      </c>
      <c r="I93" s="105"/>
      <c r="J93" s="455">
        <f>VLOOKUP(I:I,'Grids Kids'!L:M,2,FALSE)</f>
        <v>4</v>
      </c>
      <c r="K93" s="105"/>
      <c r="L93" s="455">
        <f>VLOOKUP(K:K,'Grids Kids'!N:O,2,FALSE)</f>
        <v>6</v>
      </c>
      <c r="M93" s="105"/>
      <c r="N93" s="455">
        <f>VLOOKUP(M:M,'Grids Kids'!P:Q,2,FALSE)</f>
        <v>4.5</v>
      </c>
      <c r="O93" s="105"/>
      <c r="P93" s="458">
        <f>VLOOKUP(O:O,'Grids Kids'!R:S,2,FALSE)</f>
        <v>10</v>
      </c>
      <c r="Q93" s="127">
        <f t="shared" si="6"/>
        <v>4</v>
      </c>
      <c r="R93" s="199">
        <f t="shared" si="7"/>
        <v>6</v>
      </c>
      <c r="S93" s="200">
        <f t="shared" si="8"/>
        <v>7.25</v>
      </c>
    </row>
    <row r="94" spans="1:19" hidden="1" x14ac:dyDescent="0.35">
      <c r="A94" s="241"/>
      <c r="B94" s="92">
        <v>90</v>
      </c>
      <c r="C94" s="95">
        <f>VLOOKUP(B:B,'Start List Kids'!C:F,2,FALSE)</f>
        <v>0</v>
      </c>
      <c r="D94" s="114">
        <f>VLOOKUP(B:B,'Start List Kids'!C:F,4,FALSE)</f>
        <v>0</v>
      </c>
      <c r="E94" s="105"/>
      <c r="F94" s="455">
        <f>VLOOKUP(E:E,'Grids Kids'!L:M,2,FALSE)</f>
        <v>4</v>
      </c>
      <c r="G94" s="105"/>
      <c r="H94" s="455">
        <f>VLOOKUP(G:G,'Grids Kids'!L:M,2,FALSE)</f>
        <v>4</v>
      </c>
      <c r="I94" s="105"/>
      <c r="J94" s="455">
        <f>VLOOKUP(I:I,'Grids Kids'!L:M,2,FALSE)</f>
        <v>4</v>
      </c>
      <c r="K94" s="105"/>
      <c r="L94" s="455">
        <f>VLOOKUP(K:K,'Grids Kids'!N:O,2,FALSE)</f>
        <v>6</v>
      </c>
      <c r="M94" s="105"/>
      <c r="N94" s="455">
        <f>VLOOKUP(M:M,'Grids Kids'!P:Q,2,FALSE)</f>
        <v>4.5</v>
      </c>
      <c r="O94" s="105"/>
      <c r="P94" s="458">
        <f>VLOOKUP(O:O,'Grids Kids'!R:S,2,FALSE)</f>
        <v>10</v>
      </c>
      <c r="Q94" s="127">
        <f t="shared" si="6"/>
        <v>4</v>
      </c>
      <c r="R94" s="199">
        <f t="shared" si="7"/>
        <v>6</v>
      </c>
      <c r="S94" s="200">
        <f t="shared" si="8"/>
        <v>7.25</v>
      </c>
    </row>
    <row r="95" spans="1:19" hidden="1" x14ac:dyDescent="0.35">
      <c r="A95" s="241"/>
      <c r="B95" s="92">
        <v>91</v>
      </c>
      <c r="C95" s="95">
        <f>VLOOKUP(B:B,'Start List Kids'!C:F,2,FALSE)</f>
        <v>0</v>
      </c>
      <c r="D95" s="114">
        <f>VLOOKUP(B:B,'Start List Kids'!C:F,4,FALSE)</f>
        <v>0</v>
      </c>
      <c r="E95" s="105"/>
      <c r="F95" s="455">
        <f>VLOOKUP(E:E,'Grids Kids'!L:M,2,FALSE)</f>
        <v>4</v>
      </c>
      <c r="G95" s="105"/>
      <c r="H95" s="455">
        <f>VLOOKUP(G:G,'Grids Kids'!L:M,2,FALSE)</f>
        <v>4</v>
      </c>
      <c r="I95" s="105"/>
      <c r="J95" s="455">
        <f>VLOOKUP(I:I,'Grids Kids'!L:M,2,FALSE)</f>
        <v>4</v>
      </c>
      <c r="K95" s="105"/>
      <c r="L95" s="455">
        <f>VLOOKUP(K:K,'Grids Kids'!N:O,2,FALSE)</f>
        <v>6</v>
      </c>
      <c r="M95" s="105"/>
      <c r="N95" s="455">
        <f>VLOOKUP(M:M,'Grids Kids'!P:Q,2,FALSE)</f>
        <v>4.5</v>
      </c>
      <c r="O95" s="105"/>
      <c r="P95" s="458">
        <f>VLOOKUP(O:O,'Grids Kids'!R:S,2,FALSE)</f>
        <v>10</v>
      </c>
      <c r="Q95" s="127">
        <f t="shared" si="6"/>
        <v>4</v>
      </c>
      <c r="R95" s="199">
        <f t="shared" si="7"/>
        <v>6</v>
      </c>
      <c r="S95" s="200">
        <f t="shared" si="8"/>
        <v>7.25</v>
      </c>
    </row>
    <row r="96" spans="1:19" hidden="1" x14ac:dyDescent="0.35">
      <c r="A96" s="241"/>
      <c r="B96" s="92">
        <v>92</v>
      </c>
      <c r="C96" s="95">
        <f>VLOOKUP(B:B,'Start List Kids'!C:F,2,FALSE)</f>
        <v>0</v>
      </c>
      <c r="D96" s="114">
        <f>VLOOKUP(B:B,'Start List Kids'!C:F,4,FALSE)</f>
        <v>0</v>
      </c>
      <c r="E96" s="105"/>
      <c r="F96" s="455">
        <f>VLOOKUP(E:E,'Grids Kids'!L:M,2,FALSE)</f>
        <v>4</v>
      </c>
      <c r="G96" s="105"/>
      <c r="H96" s="455">
        <f>VLOOKUP(G:G,'Grids Kids'!L:M,2,FALSE)</f>
        <v>4</v>
      </c>
      <c r="I96" s="105"/>
      <c r="J96" s="455">
        <f>VLOOKUP(I:I,'Grids Kids'!L:M,2,FALSE)</f>
        <v>4</v>
      </c>
      <c r="K96" s="105"/>
      <c r="L96" s="455">
        <f>VLOOKUP(K:K,'Grids Kids'!N:O,2,FALSE)</f>
        <v>6</v>
      </c>
      <c r="M96" s="105"/>
      <c r="N96" s="455">
        <f>VLOOKUP(M:M,'Grids Kids'!P:Q,2,FALSE)</f>
        <v>4.5</v>
      </c>
      <c r="O96" s="105"/>
      <c r="P96" s="458">
        <f>VLOOKUP(O:O,'Grids Kids'!R:S,2,FALSE)</f>
        <v>10</v>
      </c>
      <c r="Q96" s="127">
        <f t="shared" si="6"/>
        <v>4</v>
      </c>
      <c r="R96" s="199">
        <f t="shared" si="7"/>
        <v>6</v>
      </c>
      <c r="S96" s="200">
        <f t="shared" si="8"/>
        <v>7.25</v>
      </c>
    </row>
    <row r="97" spans="1:19" hidden="1" x14ac:dyDescent="0.35">
      <c r="A97" s="241"/>
      <c r="B97" s="92">
        <v>93</v>
      </c>
      <c r="C97" s="95">
        <f>VLOOKUP(B:B,'Start List Kids'!C:F,2,FALSE)</f>
        <v>0</v>
      </c>
      <c r="D97" s="114">
        <f>VLOOKUP(B:B,'Start List Kids'!C:F,4,FALSE)</f>
        <v>0</v>
      </c>
      <c r="E97" s="105"/>
      <c r="F97" s="455">
        <f>VLOOKUP(E:E,'Grids Kids'!L:M,2,FALSE)</f>
        <v>4</v>
      </c>
      <c r="G97" s="105"/>
      <c r="H97" s="455">
        <f>VLOOKUP(G:G,'Grids Kids'!L:M,2,FALSE)</f>
        <v>4</v>
      </c>
      <c r="I97" s="105"/>
      <c r="J97" s="455">
        <f>VLOOKUP(I:I,'Grids Kids'!L:M,2,FALSE)</f>
        <v>4</v>
      </c>
      <c r="K97" s="105"/>
      <c r="L97" s="455">
        <f>VLOOKUP(K:K,'Grids Kids'!N:O,2,FALSE)</f>
        <v>6</v>
      </c>
      <c r="M97" s="105"/>
      <c r="N97" s="455">
        <f>VLOOKUP(M:M,'Grids Kids'!P:Q,2,FALSE)</f>
        <v>4.5</v>
      </c>
      <c r="O97" s="105"/>
      <c r="P97" s="458">
        <f>VLOOKUP(O:O,'Grids Kids'!R:S,2,FALSE)</f>
        <v>10</v>
      </c>
      <c r="Q97" s="127">
        <f t="shared" si="6"/>
        <v>4</v>
      </c>
      <c r="R97" s="199">
        <f t="shared" si="7"/>
        <v>6</v>
      </c>
      <c r="S97" s="200">
        <f t="shared" si="8"/>
        <v>7.25</v>
      </c>
    </row>
    <row r="98" spans="1:19" hidden="1" x14ac:dyDescent="0.35">
      <c r="A98" s="241"/>
      <c r="B98" s="92">
        <v>94</v>
      </c>
      <c r="C98" s="95">
        <f>VLOOKUP(B:B,'Start List Kids'!C:F,2,FALSE)</f>
        <v>0</v>
      </c>
      <c r="D98" s="114">
        <f>VLOOKUP(B:B,'Start List Kids'!C:F,4,FALSE)</f>
        <v>0</v>
      </c>
      <c r="E98" s="105"/>
      <c r="F98" s="455">
        <f>VLOOKUP(E:E,'Grids Kids'!L:M,2,FALSE)</f>
        <v>4</v>
      </c>
      <c r="G98" s="105"/>
      <c r="H98" s="455">
        <f>VLOOKUP(G:G,'Grids Kids'!L:M,2,FALSE)</f>
        <v>4</v>
      </c>
      <c r="I98" s="105"/>
      <c r="J98" s="455">
        <f>VLOOKUP(I:I,'Grids Kids'!L:M,2,FALSE)</f>
        <v>4</v>
      </c>
      <c r="K98" s="105"/>
      <c r="L98" s="455">
        <f>VLOOKUP(K:K,'Grids Kids'!N:O,2,FALSE)</f>
        <v>6</v>
      </c>
      <c r="M98" s="105"/>
      <c r="N98" s="455">
        <f>VLOOKUP(M:M,'Grids Kids'!P:Q,2,FALSE)</f>
        <v>4.5</v>
      </c>
      <c r="O98" s="105"/>
      <c r="P98" s="458">
        <f>VLOOKUP(O:O,'Grids Kids'!R:S,2,FALSE)</f>
        <v>10</v>
      </c>
      <c r="Q98" s="127">
        <f t="shared" si="6"/>
        <v>4</v>
      </c>
      <c r="R98" s="199">
        <f t="shared" si="7"/>
        <v>6</v>
      </c>
      <c r="S98" s="200">
        <f t="shared" si="8"/>
        <v>7.25</v>
      </c>
    </row>
    <row r="99" spans="1:19" hidden="1" x14ac:dyDescent="0.35">
      <c r="A99" s="241"/>
      <c r="B99" s="92">
        <v>95</v>
      </c>
      <c r="C99" s="95">
        <f>VLOOKUP(B:B,'Start List Kids'!C:F,2,FALSE)</f>
        <v>0</v>
      </c>
      <c r="D99" s="114">
        <f>VLOOKUP(B:B,'Start List Kids'!C:F,4,FALSE)</f>
        <v>0</v>
      </c>
      <c r="E99" s="105"/>
      <c r="F99" s="455">
        <f>VLOOKUP(E:E,'Grids Kids'!L:M,2,FALSE)</f>
        <v>4</v>
      </c>
      <c r="G99" s="105"/>
      <c r="H99" s="455">
        <f>VLOOKUP(G:G,'Grids Kids'!L:M,2,FALSE)</f>
        <v>4</v>
      </c>
      <c r="I99" s="105"/>
      <c r="J99" s="455">
        <f>VLOOKUP(I:I,'Grids Kids'!L:M,2,FALSE)</f>
        <v>4</v>
      </c>
      <c r="K99" s="105"/>
      <c r="L99" s="455">
        <f>VLOOKUP(K:K,'Grids Kids'!N:O,2,FALSE)</f>
        <v>6</v>
      </c>
      <c r="M99" s="105"/>
      <c r="N99" s="455">
        <f>VLOOKUP(M:M,'Grids Kids'!P:Q,2,FALSE)</f>
        <v>4.5</v>
      </c>
      <c r="O99" s="105"/>
      <c r="P99" s="458">
        <f>VLOOKUP(O:O,'Grids Kids'!R:S,2,FALSE)</f>
        <v>10</v>
      </c>
      <c r="Q99" s="127">
        <f t="shared" si="6"/>
        <v>4</v>
      </c>
      <c r="R99" s="199">
        <f t="shared" si="7"/>
        <v>6</v>
      </c>
      <c r="S99" s="200">
        <f t="shared" si="8"/>
        <v>7.25</v>
      </c>
    </row>
    <row r="100" spans="1:19" hidden="1" x14ac:dyDescent="0.35">
      <c r="A100" s="241"/>
      <c r="B100" s="92">
        <v>96</v>
      </c>
      <c r="C100" s="95">
        <f>VLOOKUP(B:B,'Start List Kids'!C:F,2,FALSE)</f>
        <v>0</v>
      </c>
      <c r="D100" s="114">
        <f>VLOOKUP(B:B,'Start List Kids'!C:F,4,FALSE)</f>
        <v>0</v>
      </c>
      <c r="E100" s="105"/>
      <c r="F100" s="455">
        <f>VLOOKUP(E:E,'Grids Kids'!L:M,2,FALSE)</f>
        <v>4</v>
      </c>
      <c r="G100" s="105"/>
      <c r="H100" s="455">
        <f>VLOOKUP(G:G,'Grids Kids'!L:M,2,FALSE)</f>
        <v>4</v>
      </c>
      <c r="I100" s="105"/>
      <c r="J100" s="455">
        <f>VLOOKUP(I:I,'Grids Kids'!L:M,2,FALSE)</f>
        <v>4</v>
      </c>
      <c r="K100" s="105"/>
      <c r="L100" s="455">
        <f>VLOOKUP(K:K,'Grids Kids'!N:O,2,FALSE)</f>
        <v>6</v>
      </c>
      <c r="M100" s="105"/>
      <c r="N100" s="455">
        <f>VLOOKUP(M:M,'Grids Kids'!P:Q,2,FALSE)</f>
        <v>4.5</v>
      </c>
      <c r="O100" s="105"/>
      <c r="P100" s="458">
        <f>VLOOKUP(O:O,'Grids Kids'!R:S,2,FALSE)</f>
        <v>10</v>
      </c>
      <c r="Q100" s="127">
        <f t="shared" si="6"/>
        <v>4</v>
      </c>
      <c r="R100" s="199">
        <f t="shared" si="7"/>
        <v>6</v>
      </c>
      <c r="S100" s="200">
        <f t="shared" si="8"/>
        <v>7.25</v>
      </c>
    </row>
    <row r="101" spans="1:19" hidden="1" x14ac:dyDescent="0.35">
      <c r="A101" s="241"/>
      <c r="B101" s="92">
        <v>97</v>
      </c>
      <c r="C101" s="95">
        <f>VLOOKUP(B:B,'Start List Kids'!C:F,2,FALSE)</f>
        <v>0</v>
      </c>
      <c r="D101" s="114">
        <f>VLOOKUP(B:B,'Start List Kids'!C:F,4,FALSE)</f>
        <v>0</v>
      </c>
      <c r="E101" s="105"/>
      <c r="F101" s="455">
        <f>VLOOKUP(E:E,'Grids Kids'!L:M,2,FALSE)</f>
        <v>4</v>
      </c>
      <c r="G101" s="105"/>
      <c r="H101" s="455">
        <f>VLOOKUP(G:G,'Grids Kids'!L:M,2,FALSE)</f>
        <v>4</v>
      </c>
      <c r="I101" s="105"/>
      <c r="J101" s="455">
        <f>VLOOKUP(I:I,'Grids Kids'!L:M,2,FALSE)</f>
        <v>4</v>
      </c>
      <c r="K101" s="105"/>
      <c r="L101" s="455">
        <f>VLOOKUP(K:K,'Grids Kids'!N:O,2,FALSE)</f>
        <v>6</v>
      </c>
      <c r="M101" s="105"/>
      <c r="N101" s="455">
        <f>VLOOKUP(M:M,'Grids Kids'!P:Q,2,FALSE)</f>
        <v>4.5</v>
      </c>
      <c r="O101" s="105"/>
      <c r="P101" s="458">
        <f>VLOOKUP(O:O,'Grids Kids'!R:S,2,FALSE)</f>
        <v>10</v>
      </c>
      <c r="Q101" s="127">
        <f t="shared" si="6"/>
        <v>4</v>
      </c>
      <c r="R101" s="199">
        <f t="shared" si="7"/>
        <v>6</v>
      </c>
      <c r="S101" s="200">
        <f t="shared" si="8"/>
        <v>7.25</v>
      </c>
    </row>
    <row r="102" spans="1:19" hidden="1" x14ac:dyDescent="0.35">
      <c r="A102" s="241"/>
      <c r="B102" s="92">
        <v>98</v>
      </c>
      <c r="C102" s="95">
        <f>VLOOKUP(B:B,'Start List Kids'!C:F,2,FALSE)</f>
        <v>0</v>
      </c>
      <c r="D102" s="114">
        <f>VLOOKUP(B:B,'Start List Kids'!C:F,4,FALSE)</f>
        <v>0</v>
      </c>
      <c r="E102" s="105"/>
      <c r="F102" s="455">
        <f>VLOOKUP(E:E,'Grids Kids'!L:M,2,FALSE)</f>
        <v>4</v>
      </c>
      <c r="G102" s="105"/>
      <c r="H102" s="455">
        <f>VLOOKUP(G:G,'Grids Kids'!L:M,2,FALSE)</f>
        <v>4</v>
      </c>
      <c r="I102" s="105"/>
      <c r="J102" s="455">
        <f>VLOOKUP(I:I,'Grids Kids'!L:M,2,FALSE)</f>
        <v>4</v>
      </c>
      <c r="K102" s="105"/>
      <c r="L102" s="455">
        <f>VLOOKUP(K:K,'Grids Kids'!N:O,2,FALSE)</f>
        <v>6</v>
      </c>
      <c r="M102" s="105"/>
      <c r="N102" s="455">
        <f>VLOOKUP(M:M,'Grids Kids'!P:Q,2,FALSE)</f>
        <v>4.5</v>
      </c>
      <c r="O102" s="105"/>
      <c r="P102" s="458">
        <f>VLOOKUP(O:O,'Grids Kids'!R:S,2,FALSE)</f>
        <v>10</v>
      </c>
      <c r="Q102" s="127">
        <f t="shared" si="6"/>
        <v>4</v>
      </c>
      <c r="R102" s="199">
        <f t="shared" si="7"/>
        <v>6</v>
      </c>
      <c r="S102" s="200">
        <f t="shared" si="8"/>
        <v>7.25</v>
      </c>
    </row>
    <row r="103" spans="1:19" hidden="1" x14ac:dyDescent="0.35">
      <c r="A103" s="241"/>
      <c r="B103" s="92">
        <v>99</v>
      </c>
      <c r="C103" s="95">
        <f>VLOOKUP(B:B,'Start List Kids'!C:F,2,FALSE)</f>
        <v>0</v>
      </c>
      <c r="D103" s="114">
        <f>VLOOKUP(B:B,'Start List Kids'!C:F,4,FALSE)</f>
        <v>0</v>
      </c>
      <c r="E103" s="105"/>
      <c r="F103" s="455">
        <f>VLOOKUP(E:E,'Grids Kids'!L:M,2,FALSE)</f>
        <v>4</v>
      </c>
      <c r="G103" s="105"/>
      <c r="H103" s="455">
        <f>VLOOKUP(G:G,'Grids Kids'!L:M,2,FALSE)</f>
        <v>4</v>
      </c>
      <c r="I103" s="105"/>
      <c r="J103" s="455">
        <f>VLOOKUP(I:I,'Grids Kids'!L:M,2,FALSE)</f>
        <v>4</v>
      </c>
      <c r="K103" s="105"/>
      <c r="L103" s="455">
        <f>VLOOKUP(K:K,'Grids Kids'!N:O,2,FALSE)</f>
        <v>6</v>
      </c>
      <c r="M103" s="105"/>
      <c r="N103" s="455">
        <f>VLOOKUP(M:M,'Grids Kids'!P:Q,2,FALSE)</f>
        <v>4.5</v>
      </c>
      <c r="O103" s="105"/>
      <c r="P103" s="458">
        <f>VLOOKUP(O:O,'Grids Kids'!R:S,2,FALSE)</f>
        <v>10</v>
      </c>
      <c r="Q103" s="127">
        <f t="shared" si="6"/>
        <v>4</v>
      </c>
      <c r="R103" s="199">
        <f t="shared" si="7"/>
        <v>6</v>
      </c>
      <c r="S103" s="200">
        <f t="shared" si="8"/>
        <v>7.25</v>
      </c>
    </row>
    <row r="104" spans="1:19" hidden="1" x14ac:dyDescent="0.35">
      <c r="A104" s="241"/>
      <c r="B104" s="92">
        <v>100</v>
      </c>
      <c r="C104" s="95">
        <f>VLOOKUP(B:B,'Start List Kids'!C:F,2,FALSE)</f>
        <v>0</v>
      </c>
      <c r="D104" s="114">
        <f>VLOOKUP(B:B,'Start List Kids'!C:F,4,FALSE)</f>
        <v>0</v>
      </c>
      <c r="E104" s="105"/>
      <c r="F104" s="455">
        <f>VLOOKUP(E:E,'Grids Kids'!L:M,2,FALSE)</f>
        <v>4</v>
      </c>
      <c r="G104" s="105"/>
      <c r="H104" s="455">
        <f>VLOOKUP(G:G,'Grids Kids'!L:M,2,FALSE)</f>
        <v>4</v>
      </c>
      <c r="I104" s="105"/>
      <c r="J104" s="455">
        <f>VLOOKUP(I:I,'Grids Kids'!L:M,2,FALSE)</f>
        <v>4</v>
      </c>
      <c r="K104" s="105"/>
      <c r="L104" s="455">
        <f>VLOOKUP(K:K,'Grids Kids'!N:O,2,FALSE)</f>
        <v>6</v>
      </c>
      <c r="M104" s="105"/>
      <c r="N104" s="455">
        <f>VLOOKUP(M:M,'Grids Kids'!P:Q,2,FALSE)</f>
        <v>4.5</v>
      </c>
      <c r="O104" s="105"/>
      <c r="P104" s="458">
        <f>VLOOKUP(O:O,'Grids Kids'!R:S,2,FALSE)</f>
        <v>10</v>
      </c>
      <c r="Q104" s="127">
        <f t="shared" si="6"/>
        <v>4</v>
      </c>
      <c r="R104" s="199">
        <f t="shared" si="7"/>
        <v>6</v>
      </c>
      <c r="S104" s="200">
        <f t="shared" si="8"/>
        <v>7.25</v>
      </c>
    </row>
    <row r="105" spans="1:19" hidden="1" x14ac:dyDescent="0.35">
      <c r="A105" s="241"/>
      <c r="B105" s="92">
        <v>101</v>
      </c>
      <c r="C105" s="95">
        <f>VLOOKUP(B:B,'Start List Kids'!C:F,2,FALSE)</f>
        <v>0</v>
      </c>
      <c r="D105" s="114">
        <f>VLOOKUP(B:B,'Start List Kids'!C:F,4,FALSE)</f>
        <v>0</v>
      </c>
      <c r="E105" s="105"/>
      <c r="F105" s="455">
        <f>VLOOKUP(E:E,'Grids Kids'!L:M,2,FALSE)</f>
        <v>4</v>
      </c>
      <c r="G105" s="105"/>
      <c r="H105" s="455">
        <f>VLOOKUP(G:G,'Grids Kids'!L:M,2,FALSE)</f>
        <v>4</v>
      </c>
      <c r="I105" s="105"/>
      <c r="J105" s="455">
        <f>VLOOKUP(I:I,'Grids Kids'!L:M,2,FALSE)</f>
        <v>4</v>
      </c>
      <c r="K105" s="105"/>
      <c r="L105" s="455">
        <f>VLOOKUP(K:K,'Grids Kids'!N:O,2,FALSE)</f>
        <v>6</v>
      </c>
      <c r="M105" s="105"/>
      <c r="N105" s="455">
        <f>VLOOKUP(M:M,'Grids Kids'!P:Q,2,FALSE)</f>
        <v>4.5</v>
      </c>
      <c r="O105" s="105"/>
      <c r="P105" s="458">
        <f>VLOOKUP(O:O,'Grids Kids'!R:S,2,FALSE)</f>
        <v>10</v>
      </c>
      <c r="Q105" s="127">
        <f t="shared" si="6"/>
        <v>4</v>
      </c>
      <c r="R105" s="199">
        <f t="shared" si="7"/>
        <v>6</v>
      </c>
      <c r="S105" s="200">
        <f t="shared" si="8"/>
        <v>7.25</v>
      </c>
    </row>
    <row r="106" spans="1:19" hidden="1" x14ac:dyDescent="0.35">
      <c r="A106" s="241"/>
      <c r="B106" s="92">
        <v>102</v>
      </c>
      <c r="C106" s="95">
        <f>VLOOKUP(B:B,'Start List Kids'!C:F,2,FALSE)</f>
        <v>0</v>
      </c>
      <c r="D106" s="114">
        <f>VLOOKUP(B:B,'Start List Kids'!C:F,4,FALSE)</f>
        <v>0</v>
      </c>
      <c r="E106" s="105"/>
      <c r="F106" s="455">
        <f>VLOOKUP(E:E,'Grids Kids'!L:M,2,FALSE)</f>
        <v>4</v>
      </c>
      <c r="G106" s="105"/>
      <c r="H106" s="455">
        <f>VLOOKUP(G:G,'Grids Kids'!L:M,2,FALSE)</f>
        <v>4</v>
      </c>
      <c r="I106" s="105"/>
      <c r="J106" s="455">
        <f>VLOOKUP(I:I,'Grids Kids'!L:M,2,FALSE)</f>
        <v>4</v>
      </c>
      <c r="K106" s="105"/>
      <c r="L106" s="455">
        <f>VLOOKUP(K:K,'Grids Kids'!N:O,2,FALSE)</f>
        <v>6</v>
      </c>
      <c r="M106" s="105"/>
      <c r="N106" s="455">
        <f>VLOOKUP(M:M,'Grids Kids'!P:Q,2,FALSE)</f>
        <v>4.5</v>
      </c>
      <c r="O106" s="105"/>
      <c r="P106" s="458">
        <f>VLOOKUP(O:O,'Grids Kids'!R:S,2,FALSE)</f>
        <v>10</v>
      </c>
      <c r="Q106" s="127">
        <f t="shared" si="6"/>
        <v>4</v>
      </c>
      <c r="R106" s="199">
        <f t="shared" si="7"/>
        <v>6</v>
      </c>
      <c r="S106" s="200">
        <f t="shared" si="8"/>
        <v>7.25</v>
      </c>
    </row>
    <row r="107" spans="1:19" hidden="1" x14ac:dyDescent="0.35">
      <c r="A107" s="241"/>
      <c r="B107" s="92">
        <v>103</v>
      </c>
      <c r="C107" s="95">
        <f>VLOOKUP(B:B,'Start List Kids'!C:F,2,FALSE)</f>
        <v>0</v>
      </c>
      <c r="D107" s="114">
        <f>VLOOKUP(B:B,'Start List Kids'!C:F,4,FALSE)</f>
        <v>0</v>
      </c>
      <c r="E107" s="105"/>
      <c r="F107" s="455">
        <f>VLOOKUP(E:E,'Grids Kids'!L:M,2,FALSE)</f>
        <v>4</v>
      </c>
      <c r="G107" s="105"/>
      <c r="H107" s="455">
        <f>VLOOKUP(G:G,'Grids Kids'!L:M,2,FALSE)</f>
        <v>4</v>
      </c>
      <c r="I107" s="105"/>
      <c r="J107" s="455">
        <f>VLOOKUP(I:I,'Grids Kids'!L:M,2,FALSE)</f>
        <v>4</v>
      </c>
      <c r="K107" s="105"/>
      <c r="L107" s="455">
        <f>VLOOKUP(K:K,'Grids Kids'!N:O,2,FALSE)</f>
        <v>6</v>
      </c>
      <c r="M107" s="105"/>
      <c r="N107" s="455">
        <f>VLOOKUP(M:M,'Grids Kids'!P:Q,2,FALSE)</f>
        <v>4.5</v>
      </c>
      <c r="O107" s="105"/>
      <c r="P107" s="458">
        <f>VLOOKUP(O:O,'Grids Kids'!R:S,2,FALSE)</f>
        <v>10</v>
      </c>
      <c r="Q107" s="127">
        <f t="shared" si="6"/>
        <v>4</v>
      </c>
      <c r="R107" s="199">
        <f t="shared" si="7"/>
        <v>6</v>
      </c>
      <c r="S107" s="200">
        <f t="shared" si="8"/>
        <v>7.25</v>
      </c>
    </row>
    <row r="108" spans="1:19" hidden="1" x14ac:dyDescent="0.35">
      <c r="A108" s="241"/>
      <c r="B108" s="92">
        <v>104</v>
      </c>
      <c r="C108" s="95">
        <f>VLOOKUP(B:B,'Start List Kids'!C:F,2,FALSE)</f>
        <v>0</v>
      </c>
      <c r="D108" s="114">
        <f>VLOOKUP(B:B,'Start List Kids'!C:F,4,FALSE)</f>
        <v>0</v>
      </c>
      <c r="E108" s="105"/>
      <c r="F108" s="455">
        <f>VLOOKUP(E:E,'Grids Kids'!L:M,2,FALSE)</f>
        <v>4</v>
      </c>
      <c r="G108" s="105"/>
      <c r="H108" s="455">
        <f>VLOOKUP(G:G,'Grids Kids'!L:M,2,FALSE)</f>
        <v>4</v>
      </c>
      <c r="I108" s="105"/>
      <c r="J108" s="455">
        <f>VLOOKUP(I:I,'Grids Kids'!L:M,2,FALSE)</f>
        <v>4</v>
      </c>
      <c r="K108" s="105"/>
      <c r="L108" s="455">
        <f>VLOOKUP(K:K,'Grids Kids'!N:O,2,FALSE)</f>
        <v>6</v>
      </c>
      <c r="M108" s="105"/>
      <c r="N108" s="455">
        <f>VLOOKUP(M:M,'Grids Kids'!P:Q,2,FALSE)</f>
        <v>4.5</v>
      </c>
      <c r="O108" s="105"/>
      <c r="P108" s="458">
        <f>VLOOKUP(O:O,'Grids Kids'!R:S,2,FALSE)</f>
        <v>10</v>
      </c>
      <c r="Q108" s="127">
        <f t="shared" si="6"/>
        <v>4</v>
      </c>
      <c r="R108" s="199">
        <f t="shared" si="7"/>
        <v>6</v>
      </c>
      <c r="S108" s="200">
        <f t="shared" si="8"/>
        <v>7.25</v>
      </c>
    </row>
    <row r="109" spans="1:19" hidden="1" x14ac:dyDescent="0.35">
      <c r="A109" s="241"/>
      <c r="B109" s="92">
        <v>105</v>
      </c>
      <c r="C109" s="95">
        <f>VLOOKUP(B:B,'Start List Kids'!C:F,2,FALSE)</f>
        <v>0</v>
      </c>
      <c r="D109" s="114">
        <f>VLOOKUP(B:B,'Start List Kids'!C:F,4,FALSE)</f>
        <v>0</v>
      </c>
      <c r="E109" s="105"/>
      <c r="F109" s="455">
        <f>VLOOKUP(E:E,'Grids Kids'!L:M,2,FALSE)</f>
        <v>4</v>
      </c>
      <c r="G109" s="105"/>
      <c r="H109" s="455">
        <f>VLOOKUP(G:G,'Grids Kids'!L:M,2,FALSE)</f>
        <v>4</v>
      </c>
      <c r="I109" s="105"/>
      <c r="J109" s="455">
        <f>VLOOKUP(I:I,'Grids Kids'!L:M,2,FALSE)</f>
        <v>4</v>
      </c>
      <c r="K109" s="105"/>
      <c r="L109" s="455">
        <f>VLOOKUP(K:K,'Grids Kids'!N:O,2,FALSE)</f>
        <v>6</v>
      </c>
      <c r="M109" s="105"/>
      <c r="N109" s="455">
        <f>VLOOKUP(M:M,'Grids Kids'!P:Q,2,FALSE)</f>
        <v>4.5</v>
      </c>
      <c r="O109" s="105"/>
      <c r="P109" s="458">
        <f>VLOOKUP(O:O,'Grids Kids'!R:S,2,FALSE)</f>
        <v>10</v>
      </c>
      <c r="Q109" s="127">
        <f t="shared" si="6"/>
        <v>4</v>
      </c>
      <c r="R109" s="199">
        <f t="shared" si="7"/>
        <v>6</v>
      </c>
      <c r="S109" s="200">
        <f t="shared" si="8"/>
        <v>7.25</v>
      </c>
    </row>
    <row r="110" spans="1:19" hidden="1" x14ac:dyDescent="0.35">
      <c r="A110" s="241"/>
      <c r="B110" s="92">
        <v>106</v>
      </c>
      <c r="C110" s="95">
        <f>VLOOKUP(B:B,'Start List Kids'!C:F,2,FALSE)</f>
        <v>0</v>
      </c>
      <c r="D110" s="114">
        <f>VLOOKUP(B:B,'Start List Kids'!C:F,4,FALSE)</f>
        <v>0</v>
      </c>
      <c r="E110" s="105"/>
      <c r="F110" s="455">
        <f>VLOOKUP(E:E,'Grids Kids'!L:M,2,FALSE)</f>
        <v>4</v>
      </c>
      <c r="G110" s="105"/>
      <c r="H110" s="455">
        <f>VLOOKUP(G:G,'Grids Kids'!L:M,2,FALSE)</f>
        <v>4</v>
      </c>
      <c r="I110" s="105"/>
      <c r="J110" s="455">
        <f>VLOOKUP(I:I,'Grids Kids'!L:M,2,FALSE)</f>
        <v>4</v>
      </c>
      <c r="K110" s="105"/>
      <c r="L110" s="455">
        <f>VLOOKUP(K:K,'Grids Kids'!N:O,2,FALSE)</f>
        <v>6</v>
      </c>
      <c r="M110" s="105"/>
      <c r="N110" s="455">
        <f>VLOOKUP(M:M,'Grids Kids'!P:Q,2,FALSE)</f>
        <v>4.5</v>
      </c>
      <c r="O110" s="105"/>
      <c r="P110" s="458">
        <f>VLOOKUP(O:O,'Grids Kids'!R:S,2,FALSE)</f>
        <v>10</v>
      </c>
      <c r="Q110" s="127">
        <f t="shared" si="6"/>
        <v>4</v>
      </c>
      <c r="R110" s="199">
        <f t="shared" si="7"/>
        <v>6</v>
      </c>
      <c r="S110" s="200">
        <f t="shared" si="8"/>
        <v>7.25</v>
      </c>
    </row>
    <row r="111" spans="1:19" hidden="1" x14ac:dyDescent="0.35">
      <c r="A111" s="241"/>
      <c r="B111" s="92">
        <v>107</v>
      </c>
      <c r="C111" s="95">
        <f>VLOOKUP(B:B,'Start List Kids'!C:F,2,FALSE)</f>
        <v>0</v>
      </c>
      <c r="D111" s="114">
        <f>VLOOKUP(B:B,'Start List Kids'!C:F,4,FALSE)</f>
        <v>0</v>
      </c>
      <c r="E111" s="105"/>
      <c r="F111" s="455">
        <f>VLOOKUP(E:E,'Grids Kids'!L:M,2,FALSE)</f>
        <v>4</v>
      </c>
      <c r="G111" s="105"/>
      <c r="H111" s="455">
        <f>VLOOKUP(G:G,'Grids Kids'!L:M,2,FALSE)</f>
        <v>4</v>
      </c>
      <c r="I111" s="105"/>
      <c r="J111" s="455">
        <f>VLOOKUP(I:I,'Grids Kids'!L:M,2,FALSE)</f>
        <v>4</v>
      </c>
      <c r="K111" s="105"/>
      <c r="L111" s="455">
        <f>VLOOKUP(K:K,'Grids Kids'!N:O,2,FALSE)</f>
        <v>6</v>
      </c>
      <c r="M111" s="105"/>
      <c r="N111" s="455">
        <f>VLOOKUP(M:M,'Grids Kids'!P:Q,2,FALSE)</f>
        <v>4.5</v>
      </c>
      <c r="O111" s="105"/>
      <c r="P111" s="458">
        <f>VLOOKUP(O:O,'Grids Kids'!R:S,2,FALSE)</f>
        <v>10</v>
      </c>
      <c r="Q111" s="127">
        <f t="shared" si="6"/>
        <v>4</v>
      </c>
      <c r="R111" s="199">
        <f t="shared" si="7"/>
        <v>6</v>
      </c>
      <c r="S111" s="200">
        <f t="shared" si="8"/>
        <v>7.25</v>
      </c>
    </row>
    <row r="112" spans="1:19" hidden="1" x14ac:dyDescent="0.35">
      <c r="A112" s="241"/>
      <c r="B112" s="92">
        <v>108</v>
      </c>
      <c r="C112" s="95">
        <f>VLOOKUP(B:B,'Start List Kids'!C:F,2,FALSE)</f>
        <v>0</v>
      </c>
      <c r="D112" s="114">
        <f>VLOOKUP(B:B,'Start List Kids'!C:F,4,FALSE)</f>
        <v>0</v>
      </c>
      <c r="E112" s="105"/>
      <c r="F112" s="455">
        <f>VLOOKUP(E:E,'Grids Kids'!L:M,2,FALSE)</f>
        <v>4</v>
      </c>
      <c r="G112" s="105"/>
      <c r="H112" s="455">
        <f>VLOOKUP(G:G,'Grids Kids'!L:M,2,FALSE)</f>
        <v>4</v>
      </c>
      <c r="I112" s="105"/>
      <c r="J112" s="455">
        <f>VLOOKUP(I:I,'Grids Kids'!L:M,2,FALSE)</f>
        <v>4</v>
      </c>
      <c r="K112" s="105"/>
      <c r="L112" s="455">
        <f>VLOOKUP(K:K,'Grids Kids'!N:O,2,FALSE)</f>
        <v>6</v>
      </c>
      <c r="M112" s="105"/>
      <c r="N112" s="455">
        <f>VLOOKUP(M:M,'Grids Kids'!P:Q,2,FALSE)</f>
        <v>4.5</v>
      </c>
      <c r="O112" s="105"/>
      <c r="P112" s="458">
        <f>VLOOKUP(O:O,'Grids Kids'!R:S,2,FALSE)</f>
        <v>10</v>
      </c>
      <c r="Q112" s="127">
        <f t="shared" si="6"/>
        <v>4</v>
      </c>
      <c r="R112" s="199">
        <f t="shared" si="7"/>
        <v>6</v>
      </c>
      <c r="S112" s="200">
        <f t="shared" si="8"/>
        <v>7.25</v>
      </c>
    </row>
    <row r="113" spans="1:19" hidden="1" x14ac:dyDescent="0.35">
      <c r="A113" s="241"/>
      <c r="B113" s="92">
        <v>109</v>
      </c>
      <c r="C113" s="95">
        <f>VLOOKUP(B:B,'Start List Kids'!C:F,2,FALSE)</f>
        <v>0</v>
      </c>
      <c r="D113" s="114">
        <f>VLOOKUP(B:B,'Start List Kids'!C:F,4,FALSE)</f>
        <v>0</v>
      </c>
      <c r="E113" s="105"/>
      <c r="F113" s="455">
        <f>VLOOKUP(E:E,'Grids Kids'!L:M,2,FALSE)</f>
        <v>4</v>
      </c>
      <c r="G113" s="105"/>
      <c r="H113" s="455">
        <f>VLOOKUP(G:G,'Grids Kids'!L:M,2,FALSE)</f>
        <v>4</v>
      </c>
      <c r="I113" s="105"/>
      <c r="J113" s="455">
        <f>VLOOKUP(I:I,'Grids Kids'!L:M,2,FALSE)</f>
        <v>4</v>
      </c>
      <c r="K113" s="105"/>
      <c r="L113" s="455">
        <f>VLOOKUP(K:K,'Grids Kids'!N:O,2,FALSE)</f>
        <v>6</v>
      </c>
      <c r="M113" s="105"/>
      <c r="N113" s="455">
        <f>VLOOKUP(M:M,'Grids Kids'!P:Q,2,FALSE)</f>
        <v>4.5</v>
      </c>
      <c r="O113" s="105"/>
      <c r="P113" s="458">
        <f>VLOOKUP(O:O,'Grids Kids'!R:S,2,FALSE)</f>
        <v>10</v>
      </c>
      <c r="Q113" s="127">
        <f t="shared" si="6"/>
        <v>4</v>
      </c>
      <c r="R113" s="199">
        <f t="shared" si="7"/>
        <v>6</v>
      </c>
      <c r="S113" s="200">
        <f t="shared" si="8"/>
        <v>7.25</v>
      </c>
    </row>
    <row r="114" spans="1:19" hidden="1" x14ac:dyDescent="0.35">
      <c r="A114" s="241"/>
      <c r="B114" s="92">
        <v>110</v>
      </c>
      <c r="C114" s="95">
        <f>VLOOKUP(B:B,'Start List Kids'!C:F,2,FALSE)</f>
        <v>0</v>
      </c>
      <c r="D114" s="114">
        <f>VLOOKUP(B:B,'Start List Kids'!C:F,4,FALSE)</f>
        <v>0</v>
      </c>
      <c r="E114" s="105"/>
      <c r="F114" s="455">
        <f>VLOOKUP(E:E,'Grids Kids'!L:M,2,FALSE)</f>
        <v>4</v>
      </c>
      <c r="G114" s="105"/>
      <c r="H114" s="455">
        <f>VLOOKUP(G:G,'Grids Kids'!L:M,2,FALSE)</f>
        <v>4</v>
      </c>
      <c r="I114" s="105"/>
      <c r="J114" s="455">
        <f>VLOOKUP(I:I,'Grids Kids'!L:M,2,FALSE)</f>
        <v>4</v>
      </c>
      <c r="K114" s="105"/>
      <c r="L114" s="455">
        <f>VLOOKUP(K:K,'Grids Kids'!N:O,2,FALSE)</f>
        <v>6</v>
      </c>
      <c r="M114" s="105"/>
      <c r="N114" s="455">
        <f>VLOOKUP(M:M,'Grids Kids'!P:Q,2,FALSE)</f>
        <v>4.5</v>
      </c>
      <c r="O114" s="105"/>
      <c r="P114" s="458">
        <f>VLOOKUP(O:O,'Grids Kids'!R:S,2,FALSE)</f>
        <v>10</v>
      </c>
      <c r="Q114" s="127">
        <f t="shared" si="6"/>
        <v>4</v>
      </c>
      <c r="R114" s="199">
        <f t="shared" si="7"/>
        <v>6</v>
      </c>
      <c r="S114" s="200">
        <f t="shared" si="8"/>
        <v>7.25</v>
      </c>
    </row>
    <row r="115" spans="1:19" hidden="1" x14ac:dyDescent="0.35">
      <c r="A115" s="241"/>
      <c r="B115" s="92">
        <v>111</v>
      </c>
      <c r="C115" s="95">
        <f>VLOOKUP(B:B,'Start List Kids'!C:F,2,FALSE)</f>
        <v>0</v>
      </c>
      <c r="D115" s="114">
        <f>VLOOKUP(B:B,'Start List Kids'!C:F,4,FALSE)</f>
        <v>0</v>
      </c>
      <c r="E115" s="105"/>
      <c r="F115" s="455">
        <f>VLOOKUP(E:E,'Grids Kids'!L:M,2,FALSE)</f>
        <v>4</v>
      </c>
      <c r="G115" s="105"/>
      <c r="H115" s="455">
        <f>VLOOKUP(G:G,'Grids Kids'!L:M,2,FALSE)</f>
        <v>4</v>
      </c>
      <c r="I115" s="105"/>
      <c r="J115" s="455">
        <f>VLOOKUP(I:I,'Grids Kids'!L:M,2,FALSE)</f>
        <v>4</v>
      </c>
      <c r="K115" s="105"/>
      <c r="L115" s="455">
        <f>VLOOKUP(K:K,'Grids Kids'!N:O,2,FALSE)</f>
        <v>6</v>
      </c>
      <c r="M115" s="105"/>
      <c r="N115" s="455">
        <f>VLOOKUP(M:M,'Grids Kids'!P:Q,2,FALSE)</f>
        <v>4.5</v>
      </c>
      <c r="O115" s="105"/>
      <c r="P115" s="458">
        <f>VLOOKUP(O:O,'Grids Kids'!R:S,2,FALSE)</f>
        <v>10</v>
      </c>
      <c r="Q115" s="127">
        <f t="shared" si="6"/>
        <v>4</v>
      </c>
      <c r="R115" s="199">
        <f t="shared" si="7"/>
        <v>6</v>
      </c>
      <c r="S115" s="200">
        <f t="shared" si="8"/>
        <v>7.25</v>
      </c>
    </row>
    <row r="116" spans="1:19" hidden="1" x14ac:dyDescent="0.35">
      <c r="A116" s="241"/>
      <c r="B116" s="92">
        <v>112</v>
      </c>
      <c r="C116" s="95">
        <f>VLOOKUP(B:B,'Start List Kids'!C:F,2,FALSE)</f>
        <v>0</v>
      </c>
      <c r="D116" s="114">
        <f>VLOOKUP(B:B,'Start List Kids'!C:F,4,FALSE)</f>
        <v>0</v>
      </c>
      <c r="E116" s="105"/>
      <c r="F116" s="455">
        <f>VLOOKUP(E:E,'Grids Kids'!L:M,2,FALSE)</f>
        <v>4</v>
      </c>
      <c r="G116" s="105"/>
      <c r="H116" s="455">
        <f>VLOOKUP(G:G,'Grids Kids'!L:M,2,FALSE)</f>
        <v>4</v>
      </c>
      <c r="I116" s="105"/>
      <c r="J116" s="455">
        <f>VLOOKUP(I:I,'Grids Kids'!L:M,2,FALSE)</f>
        <v>4</v>
      </c>
      <c r="K116" s="105"/>
      <c r="L116" s="455">
        <f>VLOOKUP(K:K,'Grids Kids'!N:O,2,FALSE)</f>
        <v>6</v>
      </c>
      <c r="M116" s="105"/>
      <c r="N116" s="455">
        <f>VLOOKUP(M:M,'Grids Kids'!P:Q,2,FALSE)</f>
        <v>4.5</v>
      </c>
      <c r="O116" s="105"/>
      <c r="P116" s="458">
        <f>VLOOKUP(O:O,'Grids Kids'!R:S,2,FALSE)</f>
        <v>10</v>
      </c>
      <c r="Q116" s="127">
        <f t="shared" si="6"/>
        <v>4</v>
      </c>
      <c r="R116" s="199">
        <f t="shared" si="7"/>
        <v>6</v>
      </c>
      <c r="S116" s="200">
        <f t="shared" si="8"/>
        <v>7.25</v>
      </c>
    </row>
    <row r="117" spans="1:19" hidden="1" x14ac:dyDescent="0.35">
      <c r="A117" s="241"/>
      <c r="B117" s="92">
        <v>113</v>
      </c>
      <c r="C117" s="95">
        <f>VLOOKUP(B:B,'Start List Kids'!C:F,2,FALSE)</f>
        <v>0</v>
      </c>
      <c r="D117" s="114">
        <f>VLOOKUP(B:B,'Start List Kids'!C:F,4,FALSE)</f>
        <v>0</v>
      </c>
      <c r="E117" s="105"/>
      <c r="F117" s="455">
        <f>VLOOKUP(E:E,'Grids Kids'!L:M,2,FALSE)</f>
        <v>4</v>
      </c>
      <c r="G117" s="105"/>
      <c r="H117" s="455">
        <f>VLOOKUP(G:G,'Grids Kids'!L:M,2,FALSE)</f>
        <v>4</v>
      </c>
      <c r="I117" s="105"/>
      <c r="J117" s="455">
        <f>VLOOKUP(I:I,'Grids Kids'!L:M,2,FALSE)</f>
        <v>4</v>
      </c>
      <c r="K117" s="105"/>
      <c r="L117" s="455">
        <f>VLOOKUP(K:K,'Grids Kids'!N:O,2,FALSE)</f>
        <v>6</v>
      </c>
      <c r="M117" s="105"/>
      <c r="N117" s="455">
        <f>VLOOKUP(M:M,'Grids Kids'!P:Q,2,FALSE)</f>
        <v>4.5</v>
      </c>
      <c r="O117" s="105"/>
      <c r="P117" s="458">
        <f>VLOOKUP(O:O,'Grids Kids'!R:S,2,FALSE)</f>
        <v>10</v>
      </c>
      <c r="Q117" s="127">
        <f t="shared" si="6"/>
        <v>4</v>
      </c>
      <c r="R117" s="199">
        <f t="shared" si="7"/>
        <v>6</v>
      </c>
      <c r="S117" s="200">
        <f t="shared" si="8"/>
        <v>7.25</v>
      </c>
    </row>
    <row r="118" spans="1:19" hidden="1" x14ac:dyDescent="0.35">
      <c r="A118" s="241"/>
      <c r="B118" s="92">
        <v>114</v>
      </c>
      <c r="C118" s="95">
        <f>VLOOKUP(B:B,'Start List Kids'!C:F,2,FALSE)</f>
        <v>0</v>
      </c>
      <c r="D118" s="114">
        <f>VLOOKUP(B:B,'Start List Kids'!C:F,4,FALSE)</f>
        <v>0</v>
      </c>
      <c r="E118" s="105"/>
      <c r="F118" s="455">
        <f>VLOOKUP(E:E,'Grids Kids'!L:M,2,FALSE)</f>
        <v>4</v>
      </c>
      <c r="G118" s="105"/>
      <c r="H118" s="455">
        <f>VLOOKUP(G:G,'Grids Kids'!L:M,2,FALSE)</f>
        <v>4</v>
      </c>
      <c r="I118" s="105"/>
      <c r="J118" s="455">
        <f>VLOOKUP(I:I,'Grids Kids'!L:M,2,FALSE)</f>
        <v>4</v>
      </c>
      <c r="K118" s="105"/>
      <c r="L118" s="455">
        <f>VLOOKUP(K:K,'Grids Kids'!N:O,2,FALSE)</f>
        <v>6</v>
      </c>
      <c r="M118" s="105"/>
      <c r="N118" s="455">
        <f>VLOOKUP(M:M,'Grids Kids'!P:Q,2,FALSE)</f>
        <v>4.5</v>
      </c>
      <c r="O118" s="105"/>
      <c r="P118" s="458">
        <f>VLOOKUP(O:O,'Grids Kids'!R:S,2,FALSE)</f>
        <v>10</v>
      </c>
      <c r="Q118" s="127">
        <f t="shared" si="6"/>
        <v>4</v>
      </c>
      <c r="R118" s="199">
        <f t="shared" si="7"/>
        <v>6</v>
      </c>
      <c r="S118" s="200">
        <f t="shared" si="8"/>
        <v>7.25</v>
      </c>
    </row>
    <row r="119" spans="1:19" hidden="1" x14ac:dyDescent="0.35">
      <c r="A119" s="241"/>
      <c r="B119" s="92">
        <v>115</v>
      </c>
      <c r="C119" s="95">
        <f>VLOOKUP(B:B,'Start List Kids'!C:F,2,FALSE)</f>
        <v>0</v>
      </c>
      <c r="D119" s="114">
        <f>VLOOKUP(B:B,'Start List Kids'!C:F,4,FALSE)</f>
        <v>0</v>
      </c>
      <c r="E119" s="105"/>
      <c r="F119" s="455">
        <f>VLOOKUP(E:E,'Grids Kids'!L:M,2,FALSE)</f>
        <v>4</v>
      </c>
      <c r="G119" s="105"/>
      <c r="H119" s="455">
        <f>VLOOKUP(G:G,'Grids Kids'!L:M,2,FALSE)</f>
        <v>4</v>
      </c>
      <c r="I119" s="105"/>
      <c r="J119" s="455">
        <f>VLOOKUP(I:I,'Grids Kids'!L:M,2,FALSE)</f>
        <v>4</v>
      </c>
      <c r="K119" s="105"/>
      <c r="L119" s="455">
        <f>VLOOKUP(K:K,'Grids Kids'!N:O,2,FALSE)</f>
        <v>6</v>
      </c>
      <c r="M119" s="105"/>
      <c r="N119" s="455">
        <f>VLOOKUP(M:M,'Grids Kids'!P:Q,2,FALSE)</f>
        <v>4.5</v>
      </c>
      <c r="O119" s="105"/>
      <c r="P119" s="458">
        <f>VLOOKUP(O:O,'Grids Kids'!R:S,2,FALSE)</f>
        <v>10</v>
      </c>
      <c r="Q119" s="127">
        <f t="shared" si="6"/>
        <v>4</v>
      </c>
      <c r="R119" s="199">
        <f t="shared" si="7"/>
        <v>6</v>
      </c>
      <c r="S119" s="200">
        <f t="shared" si="8"/>
        <v>7.25</v>
      </c>
    </row>
    <row r="120" spans="1:19" hidden="1" x14ac:dyDescent="0.35">
      <c r="A120" s="241"/>
      <c r="B120" s="92">
        <v>116</v>
      </c>
      <c r="C120" s="95">
        <f>VLOOKUP(B:B,'Start List Kids'!C:F,2,FALSE)</f>
        <v>0</v>
      </c>
      <c r="D120" s="114">
        <f>VLOOKUP(B:B,'Start List Kids'!C:F,4,FALSE)</f>
        <v>0</v>
      </c>
      <c r="E120" s="105"/>
      <c r="F120" s="455">
        <f>VLOOKUP(E:E,'Grids Kids'!L:M,2,FALSE)</f>
        <v>4</v>
      </c>
      <c r="G120" s="105"/>
      <c r="H120" s="455">
        <f>VLOOKUP(G:G,'Grids Kids'!L:M,2,FALSE)</f>
        <v>4</v>
      </c>
      <c r="I120" s="105"/>
      <c r="J120" s="455">
        <f>VLOOKUP(I:I,'Grids Kids'!L:M,2,FALSE)</f>
        <v>4</v>
      </c>
      <c r="K120" s="105"/>
      <c r="L120" s="455">
        <f>VLOOKUP(K:K,'Grids Kids'!N:O,2,FALSE)</f>
        <v>6</v>
      </c>
      <c r="M120" s="105"/>
      <c r="N120" s="455">
        <f>VLOOKUP(M:M,'Grids Kids'!P:Q,2,FALSE)</f>
        <v>4.5</v>
      </c>
      <c r="O120" s="105"/>
      <c r="P120" s="458">
        <f>VLOOKUP(O:O,'Grids Kids'!R:S,2,FALSE)</f>
        <v>10</v>
      </c>
      <c r="Q120" s="127">
        <f t="shared" si="6"/>
        <v>4</v>
      </c>
      <c r="R120" s="199">
        <f t="shared" si="7"/>
        <v>6</v>
      </c>
      <c r="S120" s="200">
        <f t="shared" si="8"/>
        <v>7.25</v>
      </c>
    </row>
    <row r="121" spans="1:19" hidden="1" x14ac:dyDescent="0.35">
      <c r="A121" s="241"/>
      <c r="B121" s="92">
        <v>117</v>
      </c>
      <c r="C121" s="95">
        <f>VLOOKUP(B:B,'Start List Kids'!C:F,2,FALSE)</f>
        <v>0</v>
      </c>
      <c r="D121" s="114">
        <f>VLOOKUP(B:B,'Start List Kids'!C:F,4,FALSE)</f>
        <v>0</v>
      </c>
      <c r="E121" s="105"/>
      <c r="F121" s="455">
        <f>VLOOKUP(E:E,'Grids Kids'!L:M,2,FALSE)</f>
        <v>4</v>
      </c>
      <c r="G121" s="105"/>
      <c r="H121" s="455">
        <f>VLOOKUP(G:G,'Grids Kids'!L:M,2,FALSE)</f>
        <v>4</v>
      </c>
      <c r="I121" s="105"/>
      <c r="J121" s="455">
        <f>VLOOKUP(I:I,'Grids Kids'!L:M,2,FALSE)</f>
        <v>4</v>
      </c>
      <c r="K121" s="105"/>
      <c r="L121" s="455">
        <f>VLOOKUP(K:K,'Grids Kids'!N:O,2,FALSE)</f>
        <v>6</v>
      </c>
      <c r="M121" s="105"/>
      <c r="N121" s="455">
        <f>VLOOKUP(M:M,'Grids Kids'!P:Q,2,FALSE)</f>
        <v>4.5</v>
      </c>
      <c r="O121" s="105"/>
      <c r="P121" s="458">
        <f>VLOOKUP(O:O,'Grids Kids'!R:S,2,FALSE)</f>
        <v>10</v>
      </c>
      <c r="Q121" s="127">
        <f t="shared" si="6"/>
        <v>4</v>
      </c>
      <c r="R121" s="199">
        <f t="shared" si="7"/>
        <v>6</v>
      </c>
      <c r="S121" s="200">
        <f t="shared" si="8"/>
        <v>7.25</v>
      </c>
    </row>
    <row r="122" spans="1:19" hidden="1" x14ac:dyDescent="0.35">
      <c r="A122" s="241"/>
      <c r="B122" s="92">
        <v>118</v>
      </c>
      <c r="C122" s="95">
        <f>VLOOKUP(B:B,'Start List Kids'!C:F,2,FALSE)</f>
        <v>0</v>
      </c>
      <c r="D122" s="114">
        <f>VLOOKUP(B:B,'Start List Kids'!C:F,4,FALSE)</f>
        <v>0</v>
      </c>
      <c r="E122" s="105"/>
      <c r="F122" s="455">
        <f>VLOOKUP(E:E,'Grids Kids'!L:M,2,FALSE)</f>
        <v>4</v>
      </c>
      <c r="G122" s="105"/>
      <c r="H122" s="455">
        <f>VLOOKUP(G:G,'Grids Kids'!L:M,2,FALSE)</f>
        <v>4</v>
      </c>
      <c r="I122" s="105"/>
      <c r="J122" s="455">
        <f>VLOOKUP(I:I,'Grids Kids'!L:M,2,FALSE)</f>
        <v>4</v>
      </c>
      <c r="K122" s="105"/>
      <c r="L122" s="455">
        <f>VLOOKUP(K:K,'Grids Kids'!N:O,2,FALSE)</f>
        <v>6</v>
      </c>
      <c r="M122" s="105"/>
      <c r="N122" s="455">
        <f>VLOOKUP(M:M,'Grids Kids'!P:Q,2,FALSE)</f>
        <v>4.5</v>
      </c>
      <c r="O122" s="105"/>
      <c r="P122" s="458">
        <f>VLOOKUP(O:O,'Grids Kids'!R:S,2,FALSE)</f>
        <v>10</v>
      </c>
      <c r="Q122" s="127">
        <f t="shared" si="6"/>
        <v>4</v>
      </c>
      <c r="R122" s="199">
        <f t="shared" si="7"/>
        <v>6</v>
      </c>
      <c r="S122" s="200">
        <f t="shared" si="8"/>
        <v>7.25</v>
      </c>
    </row>
    <row r="123" spans="1:19" hidden="1" x14ac:dyDescent="0.35">
      <c r="A123" s="241"/>
      <c r="B123" s="92">
        <v>119</v>
      </c>
      <c r="C123" s="95">
        <f>VLOOKUP(B:B,'Start List Kids'!C:F,2,FALSE)</f>
        <v>0</v>
      </c>
      <c r="D123" s="114">
        <f>VLOOKUP(B:B,'Start List Kids'!C:F,4,FALSE)</f>
        <v>0</v>
      </c>
      <c r="E123" s="105"/>
      <c r="F123" s="455">
        <f>VLOOKUP(E:E,'Grids Kids'!L:M,2,FALSE)</f>
        <v>4</v>
      </c>
      <c r="G123" s="105"/>
      <c r="H123" s="455">
        <f>VLOOKUP(G:G,'Grids Kids'!L:M,2,FALSE)</f>
        <v>4</v>
      </c>
      <c r="I123" s="105"/>
      <c r="J123" s="455">
        <f>VLOOKUP(I:I,'Grids Kids'!L:M,2,FALSE)</f>
        <v>4</v>
      </c>
      <c r="K123" s="105"/>
      <c r="L123" s="455">
        <f>VLOOKUP(K:K,'Grids Kids'!N:O,2,FALSE)</f>
        <v>6</v>
      </c>
      <c r="M123" s="105"/>
      <c r="N123" s="455">
        <f>VLOOKUP(M:M,'Grids Kids'!P:Q,2,FALSE)</f>
        <v>4.5</v>
      </c>
      <c r="O123" s="105"/>
      <c r="P123" s="458">
        <f>VLOOKUP(O:O,'Grids Kids'!R:S,2,FALSE)</f>
        <v>10</v>
      </c>
      <c r="Q123" s="127">
        <f t="shared" si="6"/>
        <v>4</v>
      </c>
      <c r="R123" s="199">
        <f t="shared" si="7"/>
        <v>6</v>
      </c>
      <c r="S123" s="200">
        <f t="shared" si="8"/>
        <v>7.25</v>
      </c>
    </row>
    <row r="124" spans="1:19" hidden="1" x14ac:dyDescent="0.35">
      <c r="A124" s="241"/>
      <c r="B124" s="92">
        <v>120</v>
      </c>
      <c r="C124" s="95">
        <f>VLOOKUP(B:B,'Start List Kids'!C:F,2,FALSE)</f>
        <v>0</v>
      </c>
      <c r="D124" s="114">
        <f>VLOOKUP(B:B,'Start List Kids'!C:F,4,FALSE)</f>
        <v>0</v>
      </c>
      <c r="E124" s="105"/>
      <c r="F124" s="455">
        <f>VLOOKUP(E:E,'Grids Kids'!L:M,2,FALSE)</f>
        <v>4</v>
      </c>
      <c r="G124" s="105"/>
      <c r="H124" s="455">
        <f>VLOOKUP(G:G,'Grids Kids'!L:M,2,FALSE)</f>
        <v>4</v>
      </c>
      <c r="I124" s="105"/>
      <c r="J124" s="455">
        <f>VLOOKUP(I:I,'Grids Kids'!L:M,2,FALSE)</f>
        <v>4</v>
      </c>
      <c r="K124" s="105"/>
      <c r="L124" s="455">
        <f>VLOOKUP(K:K,'Grids Kids'!N:O,2,FALSE)</f>
        <v>6</v>
      </c>
      <c r="M124" s="105"/>
      <c r="N124" s="455">
        <f>VLOOKUP(M:M,'Grids Kids'!P:Q,2,FALSE)</f>
        <v>4.5</v>
      </c>
      <c r="O124" s="105"/>
      <c r="P124" s="458">
        <f>VLOOKUP(O:O,'Grids Kids'!R:S,2,FALSE)</f>
        <v>10</v>
      </c>
      <c r="Q124" s="127">
        <f t="shared" si="6"/>
        <v>4</v>
      </c>
      <c r="R124" s="199">
        <f t="shared" si="7"/>
        <v>6</v>
      </c>
      <c r="S124" s="200">
        <f t="shared" si="8"/>
        <v>7.25</v>
      </c>
    </row>
    <row r="125" spans="1:19" hidden="1" x14ac:dyDescent="0.35">
      <c r="A125" s="241"/>
      <c r="B125" s="92">
        <v>121</v>
      </c>
      <c r="C125" s="95">
        <f>VLOOKUP(B:B,'Start List Kids'!C:F,2,FALSE)</f>
        <v>0</v>
      </c>
      <c r="D125" s="114">
        <f>VLOOKUP(B:B,'Start List Kids'!C:F,4,FALSE)</f>
        <v>0</v>
      </c>
      <c r="E125" s="105"/>
      <c r="F125" s="455">
        <f>VLOOKUP(E:E,'Grids Kids'!L:M,2,FALSE)</f>
        <v>4</v>
      </c>
      <c r="G125" s="105"/>
      <c r="H125" s="455">
        <f>VLOOKUP(G:G,'Grids Kids'!L:M,2,FALSE)</f>
        <v>4</v>
      </c>
      <c r="I125" s="105"/>
      <c r="J125" s="455">
        <f>VLOOKUP(I:I,'Grids Kids'!L:M,2,FALSE)</f>
        <v>4</v>
      </c>
      <c r="K125" s="105"/>
      <c r="L125" s="455">
        <f>VLOOKUP(K:K,'Grids Kids'!N:O,2,FALSE)</f>
        <v>6</v>
      </c>
      <c r="M125" s="105"/>
      <c r="N125" s="455">
        <f>VLOOKUP(M:M,'Grids Kids'!P:Q,2,FALSE)</f>
        <v>4.5</v>
      </c>
      <c r="O125" s="105"/>
      <c r="P125" s="458">
        <f>VLOOKUP(O:O,'Grids Kids'!R:S,2,FALSE)</f>
        <v>10</v>
      </c>
      <c r="Q125" s="127">
        <f t="shared" si="6"/>
        <v>4</v>
      </c>
      <c r="R125" s="199">
        <f t="shared" si="7"/>
        <v>6</v>
      </c>
      <c r="S125" s="200">
        <f t="shared" si="8"/>
        <v>7.25</v>
      </c>
    </row>
    <row r="126" spans="1:19" hidden="1" x14ac:dyDescent="0.35">
      <c r="A126" s="241"/>
      <c r="B126" s="92">
        <v>122</v>
      </c>
      <c r="C126" s="95">
        <f>VLOOKUP(B:B,'Start List Kids'!C:F,2,FALSE)</f>
        <v>0</v>
      </c>
      <c r="D126" s="114">
        <f>VLOOKUP(B:B,'Start List Kids'!C:F,4,FALSE)</f>
        <v>0</v>
      </c>
      <c r="E126" s="105"/>
      <c r="F126" s="455">
        <f>VLOOKUP(E:E,'Grids Kids'!L:M,2,FALSE)</f>
        <v>4</v>
      </c>
      <c r="G126" s="105"/>
      <c r="H126" s="455">
        <f>VLOOKUP(G:G,'Grids Kids'!L:M,2,FALSE)</f>
        <v>4</v>
      </c>
      <c r="I126" s="105"/>
      <c r="J126" s="455">
        <f>VLOOKUP(I:I,'Grids Kids'!L:M,2,FALSE)</f>
        <v>4</v>
      </c>
      <c r="K126" s="105"/>
      <c r="L126" s="455">
        <f>VLOOKUP(K:K,'Grids Kids'!N:O,2,FALSE)</f>
        <v>6</v>
      </c>
      <c r="M126" s="105"/>
      <c r="N126" s="455">
        <f>VLOOKUP(M:M,'Grids Kids'!P:Q,2,FALSE)</f>
        <v>4.5</v>
      </c>
      <c r="O126" s="105"/>
      <c r="P126" s="458">
        <f>VLOOKUP(O:O,'Grids Kids'!R:S,2,FALSE)</f>
        <v>10</v>
      </c>
      <c r="Q126" s="127">
        <f t="shared" si="6"/>
        <v>4</v>
      </c>
      <c r="R126" s="199">
        <f t="shared" si="7"/>
        <v>6</v>
      </c>
      <c r="S126" s="200">
        <f t="shared" si="8"/>
        <v>7.25</v>
      </c>
    </row>
    <row r="127" spans="1:19" hidden="1" x14ac:dyDescent="0.35">
      <c r="A127" s="241"/>
      <c r="B127" s="92">
        <v>123</v>
      </c>
      <c r="C127" s="95">
        <f>VLOOKUP(B:B,'Start List Kids'!C:F,2,FALSE)</f>
        <v>0</v>
      </c>
      <c r="D127" s="114">
        <f>VLOOKUP(B:B,'Start List Kids'!C:F,4,FALSE)</f>
        <v>0</v>
      </c>
      <c r="E127" s="105"/>
      <c r="F127" s="455">
        <f>VLOOKUP(E:E,'Grids Kids'!L:M,2,FALSE)</f>
        <v>4</v>
      </c>
      <c r="G127" s="105"/>
      <c r="H127" s="455">
        <f>VLOOKUP(G:G,'Grids Kids'!L:M,2,FALSE)</f>
        <v>4</v>
      </c>
      <c r="I127" s="105"/>
      <c r="J127" s="455">
        <f>VLOOKUP(I:I,'Grids Kids'!L:M,2,FALSE)</f>
        <v>4</v>
      </c>
      <c r="K127" s="105"/>
      <c r="L127" s="455">
        <f>VLOOKUP(K:K,'Grids Kids'!N:O,2,FALSE)</f>
        <v>6</v>
      </c>
      <c r="M127" s="105"/>
      <c r="N127" s="455">
        <f>VLOOKUP(M:M,'Grids Kids'!P:Q,2,FALSE)</f>
        <v>4.5</v>
      </c>
      <c r="O127" s="105"/>
      <c r="P127" s="458">
        <f>VLOOKUP(O:O,'Grids Kids'!R:S,2,FALSE)</f>
        <v>10</v>
      </c>
      <c r="Q127" s="127">
        <f t="shared" si="6"/>
        <v>4</v>
      </c>
      <c r="R127" s="199">
        <f t="shared" si="7"/>
        <v>6</v>
      </c>
      <c r="S127" s="200">
        <f t="shared" si="8"/>
        <v>7.25</v>
      </c>
    </row>
    <row r="128" spans="1:19" hidden="1" x14ac:dyDescent="0.35">
      <c r="A128" s="241"/>
      <c r="B128" s="92">
        <v>124</v>
      </c>
      <c r="C128" s="95">
        <f>VLOOKUP(B:B,'Start List Kids'!C:F,2,FALSE)</f>
        <v>0</v>
      </c>
      <c r="D128" s="114">
        <f>VLOOKUP(B:B,'Start List Kids'!C:F,4,FALSE)</f>
        <v>0</v>
      </c>
      <c r="E128" s="105"/>
      <c r="F128" s="455">
        <f>VLOOKUP(E:E,'Grids Kids'!L:M,2,FALSE)</f>
        <v>4</v>
      </c>
      <c r="G128" s="105"/>
      <c r="H128" s="455">
        <f>VLOOKUP(G:G,'Grids Kids'!L:M,2,FALSE)</f>
        <v>4</v>
      </c>
      <c r="I128" s="105"/>
      <c r="J128" s="455">
        <f>VLOOKUP(I:I,'Grids Kids'!L:M,2,FALSE)</f>
        <v>4</v>
      </c>
      <c r="K128" s="105"/>
      <c r="L128" s="455">
        <f>VLOOKUP(K:K,'Grids Kids'!N:O,2,FALSE)</f>
        <v>6</v>
      </c>
      <c r="M128" s="105"/>
      <c r="N128" s="455">
        <f>VLOOKUP(M:M,'Grids Kids'!P:Q,2,FALSE)</f>
        <v>4.5</v>
      </c>
      <c r="O128" s="105"/>
      <c r="P128" s="458">
        <f>VLOOKUP(O:O,'Grids Kids'!R:S,2,FALSE)</f>
        <v>10</v>
      </c>
      <c r="Q128" s="127">
        <f t="shared" si="6"/>
        <v>4</v>
      </c>
      <c r="R128" s="199">
        <f t="shared" si="7"/>
        <v>6</v>
      </c>
      <c r="S128" s="200">
        <f t="shared" si="8"/>
        <v>7.25</v>
      </c>
    </row>
    <row r="129" spans="1:19" hidden="1" x14ac:dyDescent="0.35">
      <c r="A129" s="241"/>
      <c r="B129" s="92">
        <v>125</v>
      </c>
      <c r="C129" s="95">
        <f>VLOOKUP(B:B,'Start List Kids'!C:F,2,FALSE)</f>
        <v>0</v>
      </c>
      <c r="D129" s="114">
        <f>VLOOKUP(B:B,'Start List Kids'!C:F,4,FALSE)</f>
        <v>0</v>
      </c>
      <c r="E129" s="105"/>
      <c r="F129" s="455">
        <f>VLOOKUP(E:E,'Grids Kids'!L:M,2,FALSE)</f>
        <v>4</v>
      </c>
      <c r="G129" s="105"/>
      <c r="H129" s="455">
        <f>VLOOKUP(G:G,'Grids Kids'!L:M,2,FALSE)</f>
        <v>4</v>
      </c>
      <c r="I129" s="105"/>
      <c r="J129" s="455">
        <f>VLOOKUP(I:I,'Grids Kids'!L:M,2,FALSE)</f>
        <v>4</v>
      </c>
      <c r="K129" s="105"/>
      <c r="L129" s="455">
        <f>VLOOKUP(K:K,'Grids Kids'!N:O,2,FALSE)</f>
        <v>6</v>
      </c>
      <c r="M129" s="105"/>
      <c r="N129" s="455">
        <f>VLOOKUP(M:M,'Grids Kids'!P:Q,2,FALSE)</f>
        <v>4.5</v>
      </c>
      <c r="O129" s="105"/>
      <c r="P129" s="458">
        <f>VLOOKUP(O:O,'Grids Kids'!R:S,2,FALSE)</f>
        <v>10</v>
      </c>
      <c r="Q129" s="127">
        <f t="shared" si="6"/>
        <v>4</v>
      </c>
      <c r="R129" s="199">
        <f t="shared" si="7"/>
        <v>6</v>
      </c>
      <c r="S129" s="200">
        <f t="shared" si="8"/>
        <v>7.25</v>
      </c>
    </row>
    <row r="130" spans="1:19" hidden="1" x14ac:dyDescent="0.35">
      <c r="A130" s="241"/>
      <c r="B130" s="92">
        <v>126</v>
      </c>
      <c r="C130" s="95">
        <f>VLOOKUP(B:B,'Start List Kids'!C:F,2,FALSE)</f>
        <v>0</v>
      </c>
      <c r="D130" s="114">
        <f>VLOOKUP(B:B,'Start List Kids'!C:F,4,FALSE)</f>
        <v>0</v>
      </c>
      <c r="E130" s="105"/>
      <c r="F130" s="455">
        <f>VLOOKUP(E:E,'Grids Kids'!L:M,2,FALSE)</f>
        <v>4</v>
      </c>
      <c r="G130" s="105"/>
      <c r="H130" s="455">
        <f>VLOOKUP(G:G,'Grids Kids'!L:M,2,FALSE)</f>
        <v>4</v>
      </c>
      <c r="I130" s="105"/>
      <c r="J130" s="455">
        <f>VLOOKUP(I:I,'Grids Kids'!L:M,2,FALSE)</f>
        <v>4</v>
      </c>
      <c r="K130" s="105"/>
      <c r="L130" s="455">
        <f>VLOOKUP(K:K,'Grids Kids'!N:O,2,FALSE)</f>
        <v>6</v>
      </c>
      <c r="M130" s="105"/>
      <c r="N130" s="455">
        <f>VLOOKUP(M:M,'Grids Kids'!P:Q,2,FALSE)</f>
        <v>4.5</v>
      </c>
      <c r="O130" s="105"/>
      <c r="P130" s="458">
        <f>VLOOKUP(O:O,'Grids Kids'!R:S,2,FALSE)</f>
        <v>10</v>
      </c>
      <c r="Q130" s="127">
        <f t="shared" si="6"/>
        <v>4</v>
      </c>
      <c r="R130" s="199">
        <f t="shared" si="7"/>
        <v>6</v>
      </c>
      <c r="S130" s="200">
        <f t="shared" si="8"/>
        <v>7.25</v>
      </c>
    </row>
    <row r="131" spans="1:19" hidden="1" x14ac:dyDescent="0.35">
      <c r="A131" s="241"/>
      <c r="B131" s="92">
        <v>127</v>
      </c>
      <c r="C131" s="95">
        <f>VLOOKUP(B:B,'Start List Kids'!C:F,2,FALSE)</f>
        <v>0</v>
      </c>
      <c r="D131" s="114">
        <f>VLOOKUP(B:B,'Start List Kids'!C:F,4,FALSE)</f>
        <v>0</v>
      </c>
      <c r="E131" s="105"/>
      <c r="F131" s="455">
        <f>VLOOKUP(E:E,'Grids Kids'!L:M,2,FALSE)</f>
        <v>4</v>
      </c>
      <c r="G131" s="105"/>
      <c r="H131" s="455">
        <f>VLOOKUP(G:G,'Grids Kids'!L:M,2,FALSE)</f>
        <v>4</v>
      </c>
      <c r="I131" s="105"/>
      <c r="J131" s="455">
        <f>VLOOKUP(I:I,'Grids Kids'!L:M,2,FALSE)</f>
        <v>4</v>
      </c>
      <c r="K131" s="105"/>
      <c r="L131" s="455">
        <f>VLOOKUP(K:K,'Grids Kids'!N:O,2,FALSE)</f>
        <v>6</v>
      </c>
      <c r="M131" s="105"/>
      <c r="N131" s="455">
        <f>VLOOKUP(M:M,'Grids Kids'!P:Q,2,FALSE)</f>
        <v>4.5</v>
      </c>
      <c r="O131" s="105"/>
      <c r="P131" s="458">
        <f>VLOOKUP(O:O,'Grids Kids'!R:S,2,FALSE)</f>
        <v>10</v>
      </c>
      <c r="Q131" s="127">
        <f t="shared" si="6"/>
        <v>4</v>
      </c>
      <c r="R131" s="199">
        <f t="shared" si="7"/>
        <v>6</v>
      </c>
      <c r="S131" s="200">
        <f t="shared" si="8"/>
        <v>7.25</v>
      </c>
    </row>
    <row r="132" spans="1:19" hidden="1" x14ac:dyDescent="0.35">
      <c r="A132" s="241"/>
      <c r="B132" s="92">
        <v>128</v>
      </c>
      <c r="C132" s="95">
        <f>VLOOKUP(B:B,'Start List Kids'!C:F,2,FALSE)</f>
        <v>0</v>
      </c>
      <c r="D132" s="114">
        <f>VLOOKUP(B:B,'Start List Kids'!C:F,4,FALSE)</f>
        <v>0</v>
      </c>
      <c r="E132" s="105"/>
      <c r="F132" s="455">
        <f>VLOOKUP(E:E,'Grids Kids'!L:M,2,FALSE)</f>
        <v>4</v>
      </c>
      <c r="G132" s="105"/>
      <c r="H132" s="455">
        <f>VLOOKUP(G:G,'Grids Kids'!L:M,2,FALSE)</f>
        <v>4</v>
      </c>
      <c r="I132" s="105"/>
      <c r="J132" s="455">
        <f>VLOOKUP(I:I,'Grids Kids'!L:M,2,FALSE)</f>
        <v>4</v>
      </c>
      <c r="K132" s="105"/>
      <c r="L132" s="455">
        <f>VLOOKUP(K:K,'Grids Kids'!N:O,2,FALSE)</f>
        <v>6</v>
      </c>
      <c r="M132" s="105"/>
      <c r="N132" s="455">
        <f>VLOOKUP(M:M,'Grids Kids'!P:Q,2,FALSE)</f>
        <v>4.5</v>
      </c>
      <c r="O132" s="105"/>
      <c r="P132" s="458">
        <f>VLOOKUP(O:O,'Grids Kids'!R:S,2,FALSE)</f>
        <v>10</v>
      </c>
      <c r="Q132" s="127">
        <f t="shared" si="6"/>
        <v>4</v>
      </c>
      <c r="R132" s="199">
        <f t="shared" si="7"/>
        <v>6</v>
      </c>
      <c r="S132" s="200">
        <f t="shared" si="8"/>
        <v>7.25</v>
      </c>
    </row>
    <row r="133" spans="1:19" hidden="1" x14ac:dyDescent="0.35">
      <c r="A133" s="241"/>
      <c r="B133" s="92">
        <v>129</v>
      </c>
      <c r="C133" s="95">
        <f>VLOOKUP(B:B,'Start List Kids'!C:F,2,FALSE)</f>
        <v>0</v>
      </c>
      <c r="D133" s="114">
        <f>VLOOKUP(B:B,'Start List Kids'!C:F,4,FALSE)</f>
        <v>0</v>
      </c>
      <c r="E133" s="105"/>
      <c r="F133" s="455">
        <f>VLOOKUP(E:E,'Grids Kids'!L:M,2,FALSE)</f>
        <v>4</v>
      </c>
      <c r="G133" s="105"/>
      <c r="H133" s="455">
        <f>VLOOKUP(G:G,'Grids Kids'!L:M,2,FALSE)</f>
        <v>4</v>
      </c>
      <c r="I133" s="105"/>
      <c r="J133" s="455">
        <f>VLOOKUP(I:I,'Grids Kids'!L:M,2,FALSE)</f>
        <v>4</v>
      </c>
      <c r="K133" s="105"/>
      <c r="L133" s="455">
        <f>VLOOKUP(K:K,'Grids Kids'!N:O,2,FALSE)</f>
        <v>6</v>
      </c>
      <c r="M133" s="105"/>
      <c r="N133" s="455">
        <f>VLOOKUP(M:M,'Grids Kids'!P:Q,2,FALSE)</f>
        <v>4.5</v>
      </c>
      <c r="O133" s="105"/>
      <c r="P133" s="458">
        <f>VLOOKUP(O:O,'Grids Kids'!R:S,2,FALSE)</f>
        <v>10</v>
      </c>
      <c r="Q133" s="127">
        <f t="shared" si="6"/>
        <v>4</v>
      </c>
      <c r="R133" s="199">
        <f t="shared" si="7"/>
        <v>6</v>
      </c>
      <c r="S133" s="200">
        <f t="shared" si="8"/>
        <v>7.25</v>
      </c>
    </row>
    <row r="134" spans="1:19" hidden="1" x14ac:dyDescent="0.35">
      <c r="A134" s="241"/>
      <c r="B134" s="92">
        <v>130</v>
      </c>
      <c r="C134" s="95">
        <f>VLOOKUP(B:B,'Start List Kids'!C:F,2,FALSE)</f>
        <v>0</v>
      </c>
      <c r="D134" s="114">
        <f>VLOOKUP(B:B,'Start List Kids'!C:F,4,FALSE)</f>
        <v>0</v>
      </c>
      <c r="E134" s="105"/>
      <c r="F134" s="455">
        <f>VLOOKUP(E:E,'Grids Kids'!L:M,2,FALSE)</f>
        <v>4</v>
      </c>
      <c r="G134" s="105"/>
      <c r="H134" s="455">
        <f>VLOOKUP(G:G,'Grids Kids'!L:M,2,FALSE)</f>
        <v>4</v>
      </c>
      <c r="I134" s="105"/>
      <c r="J134" s="455">
        <f>VLOOKUP(I:I,'Grids Kids'!L:M,2,FALSE)</f>
        <v>4</v>
      </c>
      <c r="K134" s="105"/>
      <c r="L134" s="455">
        <f>VLOOKUP(K:K,'Grids Kids'!N:O,2,FALSE)</f>
        <v>6</v>
      </c>
      <c r="M134" s="105"/>
      <c r="N134" s="455">
        <f>VLOOKUP(M:M,'Grids Kids'!P:Q,2,FALSE)</f>
        <v>4.5</v>
      </c>
      <c r="O134" s="105"/>
      <c r="P134" s="458">
        <f>VLOOKUP(O:O,'Grids Kids'!R:S,2,FALSE)</f>
        <v>10</v>
      </c>
      <c r="Q134" s="127">
        <f t="shared" si="6"/>
        <v>4</v>
      </c>
      <c r="R134" s="199">
        <f t="shared" si="7"/>
        <v>6</v>
      </c>
      <c r="S134" s="200">
        <f t="shared" si="8"/>
        <v>7.25</v>
      </c>
    </row>
    <row r="135" spans="1:19" hidden="1" x14ac:dyDescent="0.35">
      <c r="A135" s="241"/>
      <c r="B135" s="92">
        <v>131</v>
      </c>
      <c r="C135" s="95">
        <f>VLOOKUP(B:B,'Start List Kids'!C:F,2,FALSE)</f>
        <v>0</v>
      </c>
      <c r="D135" s="114">
        <f>VLOOKUP(B:B,'Start List Kids'!C:F,4,FALSE)</f>
        <v>0</v>
      </c>
      <c r="E135" s="105"/>
      <c r="F135" s="455">
        <f>VLOOKUP(E:E,'Grids Kids'!L:M,2,FALSE)</f>
        <v>4</v>
      </c>
      <c r="G135" s="105"/>
      <c r="H135" s="455">
        <f>VLOOKUP(G:G,'Grids Kids'!L:M,2,FALSE)</f>
        <v>4</v>
      </c>
      <c r="I135" s="105"/>
      <c r="J135" s="455">
        <f>VLOOKUP(I:I,'Grids Kids'!L:M,2,FALSE)</f>
        <v>4</v>
      </c>
      <c r="K135" s="105"/>
      <c r="L135" s="455">
        <f>VLOOKUP(K:K,'Grids Kids'!N:O,2,FALSE)</f>
        <v>6</v>
      </c>
      <c r="M135" s="105"/>
      <c r="N135" s="455">
        <f>VLOOKUP(M:M,'Grids Kids'!P:Q,2,FALSE)</f>
        <v>4.5</v>
      </c>
      <c r="O135" s="105"/>
      <c r="P135" s="458">
        <f>VLOOKUP(O:O,'Grids Kids'!R:S,2,FALSE)</f>
        <v>10</v>
      </c>
      <c r="Q135" s="127">
        <f t="shared" si="6"/>
        <v>4</v>
      </c>
      <c r="R135" s="199">
        <f t="shared" si="7"/>
        <v>6</v>
      </c>
      <c r="S135" s="200">
        <f t="shared" si="8"/>
        <v>7.25</v>
      </c>
    </row>
    <row r="136" spans="1:19" hidden="1" x14ac:dyDescent="0.35">
      <c r="A136" s="241"/>
      <c r="B136" s="92">
        <v>132</v>
      </c>
      <c r="C136" s="95">
        <f>VLOOKUP(B:B,'Start List Kids'!C:F,2,FALSE)</f>
        <v>0</v>
      </c>
      <c r="D136" s="114">
        <f>VLOOKUP(B:B,'Start List Kids'!C:F,4,FALSE)</f>
        <v>0</v>
      </c>
      <c r="E136" s="105"/>
      <c r="F136" s="455">
        <f>VLOOKUP(E:E,'Grids Kids'!L:M,2,FALSE)</f>
        <v>4</v>
      </c>
      <c r="G136" s="105"/>
      <c r="H136" s="455">
        <f>VLOOKUP(G:G,'Grids Kids'!L:M,2,FALSE)</f>
        <v>4</v>
      </c>
      <c r="I136" s="105"/>
      <c r="J136" s="455">
        <f>VLOOKUP(I:I,'Grids Kids'!L:M,2,FALSE)</f>
        <v>4</v>
      </c>
      <c r="K136" s="105"/>
      <c r="L136" s="455">
        <f>VLOOKUP(K:K,'Grids Kids'!N:O,2,FALSE)</f>
        <v>6</v>
      </c>
      <c r="M136" s="105"/>
      <c r="N136" s="455">
        <f>VLOOKUP(M:M,'Grids Kids'!P:Q,2,FALSE)</f>
        <v>4.5</v>
      </c>
      <c r="O136" s="105"/>
      <c r="P136" s="458">
        <f>VLOOKUP(O:O,'Grids Kids'!R:S,2,FALSE)</f>
        <v>10</v>
      </c>
      <c r="Q136" s="127">
        <f t="shared" si="6"/>
        <v>4</v>
      </c>
      <c r="R136" s="199">
        <f t="shared" si="7"/>
        <v>6</v>
      </c>
      <c r="S136" s="200">
        <f t="shared" si="8"/>
        <v>7.25</v>
      </c>
    </row>
    <row r="137" spans="1:19" hidden="1" x14ac:dyDescent="0.35">
      <c r="A137" s="241"/>
      <c r="B137" s="92">
        <v>133</v>
      </c>
      <c r="C137" s="95">
        <f>VLOOKUP(B:B,'Start List Kids'!C:F,2,FALSE)</f>
        <v>0</v>
      </c>
      <c r="D137" s="114">
        <f>VLOOKUP(B:B,'Start List Kids'!C:F,4,FALSE)</f>
        <v>0</v>
      </c>
      <c r="E137" s="105"/>
      <c r="F137" s="455">
        <f>VLOOKUP(E:E,'Grids Kids'!L:M,2,FALSE)</f>
        <v>4</v>
      </c>
      <c r="G137" s="105"/>
      <c r="H137" s="455">
        <f>VLOOKUP(G:G,'Grids Kids'!L:M,2,FALSE)</f>
        <v>4</v>
      </c>
      <c r="I137" s="105"/>
      <c r="J137" s="455">
        <f>VLOOKUP(I:I,'Grids Kids'!L:M,2,FALSE)</f>
        <v>4</v>
      </c>
      <c r="K137" s="105"/>
      <c r="L137" s="455">
        <f>VLOOKUP(K:K,'Grids Kids'!N:O,2,FALSE)</f>
        <v>6</v>
      </c>
      <c r="M137" s="105"/>
      <c r="N137" s="455">
        <f>VLOOKUP(M:M,'Grids Kids'!P:Q,2,FALSE)</f>
        <v>4.5</v>
      </c>
      <c r="O137" s="105"/>
      <c r="P137" s="458">
        <f>VLOOKUP(O:O,'Grids Kids'!R:S,2,FALSE)</f>
        <v>10</v>
      </c>
      <c r="Q137" s="127">
        <f t="shared" si="6"/>
        <v>4</v>
      </c>
      <c r="R137" s="199">
        <f t="shared" si="7"/>
        <v>6</v>
      </c>
      <c r="S137" s="200">
        <f t="shared" si="8"/>
        <v>7.25</v>
      </c>
    </row>
    <row r="138" spans="1:19" hidden="1" x14ac:dyDescent="0.35">
      <c r="A138" s="241"/>
      <c r="B138" s="92">
        <v>134</v>
      </c>
      <c r="C138" s="95">
        <f>VLOOKUP(B:B,'Start List Kids'!C:F,2,FALSE)</f>
        <v>0</v>
      </c>
      <c r="D138" s="114">
        <f>VLOOKUP(B:B,'Start List Kids'!C:F,4,FALSE)</f>
        <v>0</v>
      </c>
      <c r="E138" s="105"/>
      <c r="F138" s="455">
        <f>VLOOKUP(E:E,'Grids Kids'!L:M,2,FALSE)</f>
        <v>4</v>
      </c>
      <c r="G138" s="105"/>
      <c r="H138" s="455">
        <f>VLOOKUP(G:G,'Grids Kids'!L:M,2,FALSE)</f>
        <v>4</v>
      </c>
      <c r="I138" s="105"/>
      <c r="J138" s="455">
        <f>VLOOKUP(I:I,'Grids Kids'!L:M,2,FALSE)</f>
        <v>4</v>
      </c>
      <c r="K138" s="105"/>
      <c r="L138" s="455">
        <f>VLOOKUP(K:K,'Grids Kids'!N:O,2,FALSE)</f>
        <v>6</v>
      </c>
      <c r="M138" s="105"/>
      <c r="N138" s="455">
        <f>VLOOKUP(M:M,'Grids Kids'!P:Q,2,FALSE)</f>
        <v>4.5</v>
      </c>
      <c r="O138" s="105"/>
      <c r="P138" s="458">
        <f>VLOOKUP(O:O,'Grids Kids'!R:S,2,FALSE)</f>
        <v>10</v>
      </c>
      <c r="Q138" s="127">
        <f t="shared" si="6"/>
        <v>4</v>
      </c>
      <c r="R138" s="199">
        <f t="shared" si="7"/>
        <v>6</v>
      </c>
      <c r="S138" s="200">
        <f t="shared" si="8"/>
        <v>7.25</v>
      </c>
    </row>
    <row r="139" spans="1:19" hidden="1" x14ac:dyDescent="0.35">
      <c r="A139" s="241"/>
      <c r="B139" s="92">
        <v>135</v>
      </c>
      <c r="C139" s="95">
        <f>VLOOKUP(B:B,'Start List Kids'!C:F,2,FALSE)</f>
        <v>0</v>
      </c>
      <c r="D139" s="114">
        <f>VLOOKUP(B:B,'Start List Kids'!C:F,4,FALSE)</f>
        <v>0</v>
      </c>
      <c r="E139" s="105"/>
      <c r="F139" s="455">
        <f>VLOOKUP(E:E,'Grids Kids'!L:M,2,FALSE)</f>
        <v>4</v>
      </c>
      <c r="G139" s="105"/>
      <c r="H139" s="455">
        <f>VLOOKUP(G:G,'Grids Kids'!L:M,2,FALSE)</f>
        <v>4</v>
      </c>
      <c r="I139" s="105"/>
      <c r="J139" s="455">
        <f>VLOOKUP(I:I,'Grids Kids'!L:M,2,FALSE)</f>
        <v>4</v>
      </c>
      <c r="K139" s="105"/>
      <c r="L139" s="455">
        <f>VLOOKUP(K:K,'Grids Kids'!N:O,2,FALSE)</f>
        <v>6</v>
      </c>
      <c r="M139" s="105"/>
      <c r="N139" s="455">
        <f>VLOOKUP(M:M,'Grids Kids'!P:Q,2,FALSE)</f>
        <v>4.5</v>
      </c>
      <c r="O139" s="105"/>
      <c r="P139" s="458">
        <f>VLOOKUP(O:O,'Grids Kids'!R:S,2,FALSE)</f>
        <v>10</v>
      </c>
      <c r="Q139" s="127">
        <f t="shared" si="6"/>
        <v>4</v>
      </c>
      <c r="R139" s="199">
        <f t="shared" si="7"/>
        <v>6</v>
      </c>
      <c r="S139" s="200">
        <f t="shared" si="8"/>
        <v>7.25</v>
      </c>
    </row>
    <row r="140" spans="1:19" hidden="1" x14ac:dyDescent="0.35">
      <c r="A140" s="241"/>
      <c r="B140" s="92">
        <v>136</v>
      </c>
      <c r="C140" s="95">
        <f>VLOOKUP(B:B,'Start List Kids'!C:F,2,FALSE)</f>
        <v>0</v>
      </c>
      <c r="D140" s="114">
        <f>VLOOKUP(B:B,'Start List Kids'!C:F,4,FALSE)</f>
        <v>0</v>
      </c>
      <c r="E140" s="105"/>
      <c r="F140" s="455">
        <f>VLOOKUP(E:E,'Grids Kids'!L:M,2,FALSE)</f>
        <v>4</v>
      </c>
      <c r="G140" s="105"/>
      <c r="H140" s="455">
        <f>VLOOKUP(G:G,'Grids Kids'!L:M,2,FALSE)</f>
        <v>4</v>
      </c>
      <c r="I140" s="105"/>
      <c r="J140" s="455">
        <f>VLOOKUP(I:I,'Grids Kids'!L:M,2,FALSE)</f>
        <v>4</v>
      </c>
      <c r="K140" s="105"/>
      <c r="L140" s="455">
        <f>VLOOKUP(K:K,'Grids Kids'!N:O,2,FALSE)</f>
        <v>6</v>
      </c>
      <c r="M140" s="105"/>
      <c r="N140" s="455">
        <f>VLOOKUP(M:M,'Grids Kids'!P:Q,2,FALSE)</f>
        <v>4.5</v>
      </c>
      <c r="O140" s="105"/>
      <c r="P140" s="458">
        <f>VLOOKUP(O:O,'Grids Kids'!R:S,2,FALSE)</f>
        <v>10</v>
      </c>
      <c r="Q140" s="127">
        <f t="shared" si="6"/>
        <v>4</v>
      </c>
      <c r="R140" s="199">
        <f t="shared" si="7"/>
        <v>6</v>
      </c>
      <c r="S140" s="200">
        <f t="shared" si="8"/>
        <v>7.25</v>
      </c>
    </row>
    <row r="141" spans="1:19" hidden="1" x14ac:dyDescent="0.35">
      <c r="A141" s="241"/>
      <c r="B141" s="92">
        <v>137</v>
      </c>
      <c r="C141" s="95">
        <f>VLOOKUP(B:B,'Start List Kids'!C:F,2,FALSE)</f>
        <v>0</v>
      </c>
      <c r="D141" s="114">
        <f>VLOOKUP(B:B,'Start List Kids'!C:F,4,FALSE)</f>
        <v>0</v>
      </c>
      <c r="E141" s="105"/>
      <c r="F141" s="455">
        <f>VLOOKUP(E:E,'Grids Kids'!L:M,2,FALSE)</f>
        <v>4</v>
      </c>
      <c r="G141" s="105"/>
      <c r="H141" s="455">
        <f>VLOOKUP(G:G,'Grids Kids'!L:M,2,FALSE)</f>
        <v>4</v>
      </c>
      <c r="I141" s="105"/>
      <c r="J141" s="455">
        <f>VLOOKUP(I:I,'Grids Kids'!L:M,2,FALSE)</f>
        <v>4</v>
      </c>
      <c r="K141" s="105"/>
      <c r="L141" s="455">
        <f>VLOOKUP(K:K,'Grids Kids'!N:O,2,FALSE)</f>
        <v>6</v>
      </c>
      <c r="M141" s="105"/>
      <c r="N141" s="455">
        <f>VLOOKUP(M:M,'Grids Kids'!P:Q,2,FALSE)</f>
        <v>4.5</v>
      </c>
      <c r="O141" s="105"/>
      <c r="P141" s="458">
        <f>VLOOKUP(O:O,'Grids Kids'!R:S,2,FALSE)</f>
        <v>10</v>
      </c>
      <c r="Q141" s="127">
        <f t="shared" si="6"/>
        <v>4</v>
      </c>
      <c r="R141" s="199">
        <f t="shared" si="7"/>
        <v>6</v>
      </c>
      <c r="S141" s="200">
        <f t="shared" si="8"/>
        <v>7.25</v>
      </c>
    </row>
    <row r="142" spans="1:19" hidden="1" x14ac:dyDescent="0.35">
      <c r="A142" s="241"/>
      <c r="B142" s="92">
        <v>138</v>
      </c>
      <c r="C142" s="95">
        <f>VLOOKUP(B:B,'Start List Kids'!C:F,2,FALSE)</f>
        <v>0</v>
      </c>
      <c r="D142" s="114">
        <f>VLOOKUP(B:B,'Start List Kids'!C:F,4,FALSE)</f>
        <v>0</v>
      </c>
      <c r="E142" s="105"/>
      <c r="F142" s="455">
        <f>VLOOKUP(E:E,'Grids Kids'!L:M,2,FALSE)</f>
        <v>4</v>
      </c>
      <c r="G142" s="105"/>
      <c r="H142" s="455">
        <f>VLOOKUP(G:G,'Grids Kids'!L:M,2,FALSE)</f>
        <v>4</v>
      </c>
      <c r="I142" s="105"/>
      <c r="J142" s="455">
        <f>VLOOKUP(I:I,'Grids Kids'!L:M,2,FALSE)</f>
        <v>4</v>
      </c>
      <c r="K142" s="105"/>
      <c r="L142" s="455">
        <f>VLOOKUP(K:K,'Grids Kids'!N:O,2,FALSE)</f>
        <v>6</v>
      </c>
      <c r="M142" s="105"/>
      <c r="N142" s="455">
        <f>VLOOKUP(M:M,'Grids Kids'!P:Q,2,FALSE)</f>
        <v>4.5</v>
      </c>
      <c r="O142" s="105"/>
      <c r="P142" s="458">
        <f>VLOOKUP(O:O,'Grids Kids'!R:S,2,FALSE)</f>
        <v>10</v>
      </c>
      <c r="Q142" s="127">
        <f t="shared" si="6"/>
        <v>4</v>
      </c>
      <c r="R142" s="199">
        <f t="shared" si="7"/>
        <v>6</v>
      </c>
      <c r="S142" s="200">
        <f t="shared" si="8"/>
        <v>7.25</v>
      </c>
    </row>
    <row r="143" spans="1:19" hidden="1" x14ac:dyDescent="0.35">
      <c r="A143" s="241"/>
      <c r="B143" s="92">
        <v>139</v>
      </c>
      <c r="C143" s="95">
        <f>VLOOKUP(B:B,'Start List Kids'!C:F,2,FALSE)</f>
        <v>0</v>
      </c>
      <c r="D143" s="114">
        <f>VLOOKUP(B:B,'Start List Kids'!C:F,4,FALSE)</f>
        <v>0</v>
      </c>
      <c r="E143" s="105"/>
      <c r="F143" s="455">
        <f>VLOOKUP(E:E,'Grids Kids'!L:M,2,FALSE)</f>
        <v>4</v>
      </c>
      <c r="G143" s="105"/>
      <c r="H143" s="455">
        <f>VLOOKUP(G:G,'Grids Kids'!L:M,2,FALSE)</f>
        <v>4</v>
      </c>
      <c r="I143" s="105"/>
      <c r="J143" s="455">
        <f>VLOOKUP(I:I,'Grids Kids'!L:M,2,FALSE)</f>
        <v>4</v>
      </c>
      <c r="K143" s="105"/>
      <c r="L143" s="455">
        <f>VLOOKUP(K:K,'Grids Kids'!N:O,2,FALSE)</f>
        <v>6</v>
      </c>
      <c r="M143" s="105"/>
      <c r="N143" s="455">
        <f>VLOOKUP(M:M,'Grids Kids'!P:Q,2,FALSE)</f>
        <v>4.5</v>
      </c>
      <c r="O143" s="105"/>
      <c r="P143" s="458">
        <f>VLOOKUP(O:O,'Grids Kids'!R:S,2,FALSE)</f>
        <v>10</v>
      </c>
      <c r="Q143" s="127">
        <f t="shared" si="6"/>
        <v>4</v>
      </c>
      <c r="R143" s="199">
        <f t="shared" si="7"/>
        <v>6</v>
      </c>
      <c r="S143" s="200">
        <f t="shared" si="8"/>
        <v>7.25</v>
      </c>
    </row>
    <row r="144" spans="1:19" hidden="1" x14ac:dyDescent="0.35">
      <c r="A144" s="241"/>
      <c r="B144" s="92">
        <v>140</v>
      </c>
      <c r="C144" s="95">
        <f>VLOOKUP(B:B,'Start List Kids'!C:F,2,FALSE)</f>
        <v>0</v>
      </c>
      <c r="D144" s="114">
        <f>VLOOKUP(B:B,'Start List Kids'!C:F,4,FALSE)</f>
        <v>0</v>
      </c>
      <c r="E144" s="105"/>
      <c r="F144" s="455">
        <f>VLOOKUP(E:E,'Grids Kids'!L:M,2,FALSE)</f>
        <v>4</v>
      </c>
      <c r="G144" s="105"/>
      <c r="H144" s="455">
        <f>VLOOKUP(G:G,'Grids Kids'!L:M,2,FALSE)</f>
        <v>4</v>
      </c>
      <c r="I144" s="105"/>
      <c r="J144" s="455">
        <f>VLOOKUP(I:I,'Grids Kids'!L:M,2,FALSE)</f>
        <v>4</v>
      </c>
      <c r="K144" s="105"/>
      <c r="L144" s="455">
        <f>VLOOKUP(K:K,'Grids Kids'!N:O,2,FALSE)</f>
        <v>6</v>
      </c>
      <c r="M144" s="105"/>
      <c r="N144" s="455">
        <f>VLOOKUP(M:M,'Grids Kids'!P:Q,2,FALSE)</f>
        <v>4.5</v>
      </c>
      <c r="O144" s="105"/>
      <c r="P144" s="458">
        <f>VLOOKUP(O:O,'Grids Kids'!R:S,2,FALSE)</f>
        <v>10</v>
      </c>
      <c r="Q144" s="127">
        <f t="shared" si="6"/>
        <v>4</v>
      </c>
      <c r="R144" s="199">
        <f t="shared" si="7"/>
        <v>6</v>
      </c>
      <c r="S144" s="200">
        <f t="shared" si="8"/>
        <v>7.25</v>
      </c>
    </row>
    <row r="145" spans="1:19" hidden="1" x14ac:dyDescent="0.35">
      <c r="A145" s="241"/>
      <c r="B145" s="92">
        <v>141</v>
      </c>
      <c r="C145" s="95">
        <f>VLOOKUP(B:B,'Start List Kids'!C:F,2,FALSE)</f>
        <v>0</v>
      </c>
      <c r="D145" s="114">
        <f>VLOOKUP(B:B,'Start List Kids'!C:F,4,FALSE)</f>
        <v>0</v>
      </c>
      <c r="E145" s="105"/>
      <c r="F145" s="455">
        <f>VLOOKUP(E:E,'Grids Kids'!L:M,2,FALSE)</f>
        <v>4</v>
      </c>
      <c r="G145" s="105"/>
      <c r="H145" s="455">
        <f>VLOOKUP(G:G,'Grids Kids'!L:M,2,FALSE)</f>
        <v>4</v>
      </c>
      <c r="I145" s="105"/>
      <c r="J145" s="455">
        <f>VLOOKUP(I:I,'Grids Kids'!L:M,2,FALSE)</f>
        <v>4</v>
      </c>
      <c r="K145" s="105"/>
      <c r="L145" s="455">
        <f>VLOOKUP(K:K,'Grids Kids'!N:O,2,FALSE)</f>
        <v>6</v>
      </c>
      <c r="M145" s="105"/>
      <c r="N145" s="455">
        <f>VLOOKUP(M:M,'Grids Kids'!P:Q,2,FALSE)</f>
        <v>4.5</v>
      </c>
      <c r="O145" s="105"/>
      <c r="P145" s="458">
        <f>VLOOKUP(O:O,'Grids Kids'!R:S,2,FALSE)</f>
        <v>10</v>
      </c>
      <c r="Q145" s="127">
        <f t="shared" si="6"/>
        <v>4</v>
      </c>
      <c r="R145" s="199">
        <f t="shared" si="7"/>
        <v>6</v>
      </c>
      <c r="S145" s="200">
        <f t="shared" si="8"/>
        <v>7.25</v>
      </c>
    </row>
    <row r="146" spans="1:19" hidden="1" x14ac:dyDescent="0.35">
      <c r="A146" s="241"/>
      <c r="B146" s="92">
        <v>142</v>
      </c>
      <c r="C146" s="95">
        <f>VLOOKUP(B:B,'Start List Kids'!C:F,2,FALSE)</f>
        <v>0</v>
      </c>
      <c r="D146" s="114">
        <f>VLOOKUP(B:B,'Start List Kids'!C:F,4,FALSE)</f>
        <v>0</v>
      </c>
      <c r="E146" s="105"/>
      <c r="F146" s="455">
        <f>VLOOKUP(E:E,'Grids Kids'!L:M,2,FALSE)</f>
        <v>4</v>
      </c>
      <c r="G146" s="105"/>
      <c r="H146" s="455">
        <f>VLOOKUP(G:G,'Grids Kids'!L:M,2,FALSE)</f>
        <v>4</v>
      </c>
      <c r="I146" s="105"/>
      <c r="J146" s="455">
        <f>VLOOKUP(I:I,'Grids Kids'!L:M,2,FALSE)</f>
        <v>4</v>
      </c>
      <c r="K146" s="105"/>
      <c r="L146" s="455">
        <f>VLOOKUP(K:K,'Grids Kids'!N:O,2,FALSE)</f>
        <v>6</v>
      </c>
      <c r="M146" s="105"/>
      <c r="N146" s="455">
        <f>VLOOKUP(M:M,'Grids Kids'!P:Q,2,FALSE)</f>
        <v>4.5</v>
      </c>
      <c r="O146" s="105"/>
      <c r="P146" s="458">
        <f>VLOOKUP(O:O,'Grids Kids'!R:S,2,FALSE)</f>
        <v>10</v>
      </c>
      <c r="Q146" s="127">
        <f t="shared" si="6"/>
        <v>4</v>
      </c>
      <c r="R146" s="199">
        <f t="shared" si="7"/>
        <v>6</v>
      </c>
      <c r="S146" s="200">
        <f t="shared" si="8"/>
        <v>7.25</v>
      </c>
    </row>
    <row r="147" spans="1:19" hidden="1" x14ac:dyDescent="0.35">
      <c r="A147" s="241"/>
      <c r="B147" s="92">
        <v>143</v>
      </c>
      <c r="C147" s="95">
        <f>VLOOKUP(B:B,'Start List Kids'!C:F,2,FALSE)</f>
        <v>0</v>
      </c>
      <c r="D147" s="114">
        <f>VLOOKUP(B:B,'Start List Kids'!C:F,4,FALSE)</f>
        <v>0</v>
      </c>
      <c r="E147" s="105"/>
      <c r="F147" s="455">
        <f>VLOOKUP(E:E,'Grids Kids'!L:M,2,FALSE)</f>
        <v>4</v>
      </c>
      <c r="G147" s="105"/>
      <c r="H147" s="455">
        <f>VLOOKUP(G:G,'Grids Kids'!L:M,2,FALSE)</f>
        <v>4</v>
      </c>
      <c r="I147" s="105"/>
      <c r="J147" s="455">
        <f>VLOOKUP(I:I,'Grids Kids'!L:M,2,FALSE)</f>
        <v>4</v>
      </c>
      <c r="K147" s="105"/>
      <c r="L147" s="455">
        <f>VLOOKUP(K:K,'Grids Kids'!N:O,2,FALSE)</f>
        <v>6</v>
      </c>
      <c r="M147" s="105"/>
      <c r="N147" s="455">
        <f>VLOOKUP(M:M,'Grids Kids'!P:Q,2,FALSE)</f>
        <v>4.5</v>
      </c>
      <c r="O147" s="105"/>
      <c r="P147" s="458">
        <f>VLOOKUP(O:O,'Grids Kids'!R:S,2,FALSE)</f>
        <v>10</v>
      </c>
      <c r="Q147" s="127">
        <f t="shared" si="6"/>
        <v>4</v>
      </c>
      <c r="R147" s="199">
        <f t="shared" si="7"/>
        <v>6</v>
      </c>
      <c r="S147" s="200">
        <f t="shared" si="8"/>
        <v>7.25</v>
      </c>
    </row>
    <row r="148" spans="1:19" hidden="1" x14ac:dyDescent="0.35">
      <c r="A148" s="241"/>
      <c r="B148" s="92">
        <v>144</v>
      </c>
      <c r="C148" s="95">
        <f>VLOOKUP(B:B,'Start List Kids'!C:F,2,FALSE)</f>
        <v>0</v>
      </c>
      <c r="D148" s="114">
        <f>VLOOKUP(B:B,'Start List Kids'!C:F,4,FALSE)</f>
        <v>0</v>
      </c>
      <c r="E148" s="105"/>
      <c r="F148" s="455">
        <f>VLOOKUP(E:E,'Grids Kids'!L:M,2,FALSE)</f>
        <v>4</v>
      </c>
      <c r="G148" s="105"/>
      <c r="H148" s="455">
        <f>VLOOKUP(G:G,'Grids Kids'!L:M,2,FALSE)</f>
        <v>4</v>
      </c>
      <c r="I148" s="105"/>
      <c r="J148" s="455">
        <f>VLOOKUP(I:I,'Grids Kids'!L:M,2,FALSE)</f>
        <v>4</v>
      </c>
      <c r="K148" s="105"/>
      <c r="L148" s="455">
        <f>VLOOKUP(K:K,'Grids Kids'!N:O,2,FALSE)</f>
        <v>6</v>
      </c>
      <c r="M148" s="105"/>
      <c r="N148" s="455">
        <f>VLOOKUP(M:M,'Grids Kids'!P:Q,2,FALSE)</f>
        <v>4.5</v>
      </c>
      <c r="O148" s="105"/>
      <c r="P148" s="458">
        <f>VLOOKUP(O:O,'Grids Kids'!R:S,2,FALSE)</f>
        <v>10</v>
      </c>
      <c r="Q148" s="127">
        <f t="shared" si="6"/>
        <v>4</v>
      </c>
      <c r="R148" s="199">
        <f t="shared" si="7"/>
        <v>6</v>
      </c>
      <c r="S148" s="200">
        <f t="shared" si="8"/>
        <v>7.25</v>
      </c>
    </row>
    <row r="149" spans="1:19" hidden="1" x14ac:dyDescent="0.35">
      <c r="A149" s="241"/>
      <c r="B149" s="92">
        <v>145</v>
      </c>
      <c r="C149" s="95">
        <f>VLOOKUP(B:B,'Start List Kids'!C:F,2,FALSE)</f>
        <v>0</v>
      </c>
      <c r="D149" s="114">
        <f>VLOOKUP(B:B,'Start List Kids'!C:F,4,FALSE)</f>
        <v>0</v>
      </c>
      <c r="E149" s="105"/>
      <c r="F149" s="455">
        <f>VLOOKUP(E:E,'Grids Kids'!L:M,2,FALSE)</f>
        <v>4</v>
      </c>
      <c r="G149" s="105"/>
      <c r="H149" s="455">
        <f>VLOOKUP(G:G,'Grids Kids'!L:M,2,FALSE)</f>
        <v>4</v>
      </c>
      <c r="I149" s="105"/>
      <c r="J149" s="455">
        <f>VLOOKUP(I:I,'Grids Kids'!L:M,2,FALSE)</f>
        <v>4</v>
      </c>
      <c r="K149" s="105"/>
      <c r="L149" s="455">
        <f>VLOOKUP(K:K,'Grids Kids'!N:O,2,FALSE)</f>
        <v>6</v>
      </c>
      <c r="M149" s="105"/>
      <c r="N149" s="455">
        <f>VLOOKUP(M:M,'Grids Kids'!P:Q,2,FALSE)</f>
        <v>4.5</v>
      </c>
      <c r="O149" s="105"/>
      <c r="P149" s="458">
        <f>VLOOKUP(O:O,'Grids Kids'!R:S,2,FALSE)</f>
        <v>10</v>
      </c>
      <c r="Q149" s="127">
        <f t="shared" si="6"/>
        <v>4</v>
      </c>
      <c r="R149" s="199">
        <f t="shared" si="7"/>
        <v>6</v>
      </c>
      <c r="S149" s="200">
        <f t="shared" si="8"/>
        <v>7.25</v>
      </c>
    </row>
    <row r="150" spans="1:19" hidden="1" x14ac:dyDescent="0.35">
      <c r="A150" s="241"/>
      <c r="B150" s="92">
        <v>146</v>
      </c>
      <c r="C150" s="95">
        <f>VLOOKUP(B:B,'Start List Kids'!C:F,2,FALSE)</f>
        <v>0</v>
      </c>
      <c r="D150" s="114">
        <f>VLOOKUP(B:B,'Start List Kids'!C:F,4,FALSE)</f>
        <v>0</v>
      </c>
      <c r="E150" s="105"/>
      <c r="F150" s="455">
        <f>VLOOKUP(E:E,'Grids Kids'!L:M,2,FALSE)</f>
        <v>4</v>
      </c>
      <c r="G150" s="105"/>
      <c r="H150" s="455">
        <f>VLOOKUP(G:G,'Grids Kids'!L:M,2,FALSE)</f>
        <v>4</v>
      </c>
      <c r="I150" s="105"/>
      <c r="J150" s="455">
        <f>VLOOKUP(I:I,'Grids Kids'!L:M,2,FALSE)</f>
        <v>4</v>
      </c>
      <c r="K150" s="105"/>
      <c r="L150" s="455">
        <f>VLOOKUP(K:K,'Grids Kids'!N:O,2,FALSE)</f>
        <v>6</v>
      </c>
      <c r="M150" s="105"/>
      <c r="N150" s="455">
        <f>VLOOKUP(M:M,'Grids Kids'!P:Q,2,FALSE)</f>
        <v>4.5</v>
      </c>
      <c r="O150" s="105"/>
      <c r="P150" s="458">
        <f>VLOOKUP(O:O,'Grids Kids'!R:S,2,FALSE)</f>
        <v>10</v>
      </c>
      <c r="Q150" s="127">
        <f t="shared" si="6"/>
        <v>4</v>
      </c>
      <c r="R150" s="199">
        <f t="shared" si="7"/>
        <v>6</v>
      </c>
      <c r="S150" s="200">
        <f t="shared" si="8"/>
        <v>7.25</v>
      </c>
    </row>
    <row r="151" spans="1:19" hidden="1" x14ac:dyDescent="0.35">
      <c r="A151" s="241"/>
      <c r="B151" s="92">
        <v>147</v>
      </c>
      <c r="C151" s="95">
        <f>VLOOKUP(B:B,'Start List Kids'!C:F,2,FALSE)</f>
        <v>0</v>
      </c>
      <c r="D151" s="114">
        <f>VLOOKUP(B:B,'Start List Kids'!C:F,4,FALSE)</f>
        <v>0</v>
      </c>
      <c r="E151" s="105"/>
      <c r="F151" s="455">
        <f>VLOOKUP(E:E,'Grids Kids'!L:M,2,FALSE)</f>
        <v>4</v>
      </c>
      <c r="G151" s="105"/>
      <c r="H151" s="455">
        <f>VLOOKUP(G:G,'Grids Kids'!L:M,2,FALSE)</f>
        <v>4</v>
      </c>
      <c r="I151" s="105"/>
      <c r="J151" s="455">
        <f>VLOOKUP(I:I,'Grids Kids'!L:M,2,FALSE)</f>
        <v>4</v>
      </c>
      <c r="K151" s="105"/>
      <c r="L151" s="455">
        <f>VLOOKUP(K:K,'Grids Kids'!N:O,2,FALSE)</f>
        <v>6</v>
      </c>
      <c r="M151" s="105"/>
      <c r="N151" s="455">
        <f>VLOOKUP(M:M,'Grids Kids'!P:Q,2,FALSE)</f>
        <v>4.5</v>
      </c>
      <c r="O151" s="105"/>
      <c r="P151" s="458">
        <f>VLOOKUP(O:O,'Grids Kids'!R:S,2,FALSE)</f>
        <v>10</v>
      </c>
      <c r="Q151" s="127">
        <f t="shared" si="6"/>
        <v>4</v>
      </c>
      <c r="R151" s="199">
        <f t="shared" si="7"/>
        <v>6</v>
      </c>
      <c r="S151" s="200">
        <f t="shared" si="8"/>
        <v>7.25</v>
      </c>
    </row>
    <row r="152" spans="1:19" hidden="1" x14ac:dyDescent="0.35">
      <c r="A152" s="241"/>
      <c r="B152" s="92">
        <v>148</v>
      </c>
      <c r="C152" s="95">
        <f>VLOOKUP(B:B,'Start List Kids'!C:F,2,FALSE)</f>
        <v>0</v>
      </c>
      <c r="D152" s="114">
        <f>VLOOKUP(B:B,'Start List Kids'!C:F,4,FALSE)</f>
        <v>0</v>
      </c>
      <c r="E152" s="105"/>
      <c r="F152" s="455">
        <f>VLOOKUP(E:E,'Grids Kids'!L:M,2,FALSE)</f>
        <v>4</v>
      </c>
      <c r="G152" s="105"/>
      <c r="H152" s="455">
        <f>VLOOKUP(G:G,'Grids Kids'!L:M,2,FALSE)</f>
        <v>4</v>
      </c>
      <c r="I152" s="105"/>
      <c r="J152" s="455">
        <f>VLOOKUP(I:I,'Grids Kids'!L:M,2,FALSE)</f>
        <v>4</v>
      </c>
      <c r="K152" s="105"/>
      <c r="L152" s="455">
        <f>VLOOKUP(K:K,'Grids Kids'!N:O,2,FALSE)</f>
        <v>6</v>
      </c>
      <c r="M152" s="105"/>
      <c r="N152" s="455">
        <f>VLOOKUP(M:M,'Grids Kids'!P:Q,2,FALSE)</f>
        <v>4.5</v>
      </c>
      <c r="O152" s="105"/>
      <c r="P152" s="458">
        <f>VLOOKUP(O:O,'Grids Kids'!R:S,2,FALSE)</f>
        <v>10</v>
      </c>
      <c r="Q152" s="127">
        <f t="shared" si="6"/>
        <v>4</v>
      </c>
      <c r="R152" s="199">
        <f t="shared" si="7"/>
        <v>6</v>
      </c>
      <c r="S152" s="200">
        <f t="shared" si="8"/>
        <v>7.25</v>
      </c>
    </row>
    <row r="153" spans="1:19" hidden="1" x14ac:dyDescent="0.35">
      <c r="A153" s="241"/>
      <c r="B153" s="92">
        <v>149</v>
      </c>
      <c r="C153" s="95">
        <f>VLOOKUP(B:B,'Start List Kids'!C:F,2,FALSE)</f>
        <v>0</v>
      </c>
      <c r="D153" s="114">
        <f>VLOOKUP(B:B,'Start List Kids'!C:F,4,FALSE)</f>
        <v>0</v>
      </c>
      <c r="E153" s="105"/>
      <c r="F153" s="455">
        <f>VLOOKUP(E:E,'Grids Kids'!L:M,2,FALSE)</f>
        <v>4</v>
      </c>
      <c r="G153" s="105"/>
      <c r="H153" s="455">
        <f>VLOOKUP(G:G,'Grids Kids'!L:M,2,FALSE)</f>
        <v>4</v>
      </c>
      <c r="I153" s="105"/>
      <c r="J153" s="455">
        <f>VLOOKUP(I:I,'Grids Kids'!L:M,2,FALSE)</f>
        <v>4</v>
      </c>
      <c r="K153" s="105"/>
      <c r="L153" s="455">
        <f>VLOOKUP(K:K,'Grids Kids'!N:O,2,FALSE)</f>
        <v>6</v>
      </c>
      <c r="M153" s="105"/>
      <c r="N153" s="455">
        <f>VLOOKUP(M:M,'Grids Kids'!P:Q,2,FALSE)</f>
        <v>4.5</v>
      </c>
      <c r="O153" s="105"/>
      <c r="P153" s="458">
        <f>VLOOKUP(O:O,'Grids Kids'!R:S,2,FALSE)</f>
        <v>10</v>
      </c>
      <c r="Q153" s="127">
        <f t="shared" si="6"/>
        <v>4</v>
      </c>
      <c r="R153" s="199">
        <f t="shared" si="7"/>
        <v>6</v>
      </c>
      <c r="S153" s="200">
        <f t="shared" si="8"/>
        <v>7.25</v>
      </c>
    </row>
    <row r="154" spans="1:19" ht="14.5" thickBot="1" x14ac:dyDescent="0.4">
      <c r="A154" s="242"/>
      <c r="B154" s="98">
        <v>150</v>
      </c>
      <c r="C154" s="153" t="e">
        <f>VLOOKUP(B:B,'Start List Kids'!C:F,2,FALSE)</f>
        <v>#N/A</v>
      </c>
      <c r="D154" s="467" t="e">
        <f>VLOOKUP(B:B,'Start List Kids'!C:F,4,FALSE)</f>
        <v>#N/A</v>
      </c>
      <c r="E154" s="106"/>
      <c r="F154" s="456">
        <f>VLOOKUP(E:E,'Grids Kids'!L:M,2,FALSE)</f>
        <v>4</v>
      </c>
      <c r="G154" s="106"/>
      <c r="H154" s="456">
        <f>VLOOKUP(G:G,'Grids Kids'!L:M,2,FALSE)</f>
        <v>4</v>
      </c>
      <c r="I154" s="106"/>
      <c r="J154" s="456">
        <f>VLOOKUP(I:I,'Grids Kids'!L:M,2,FALSE)</f>
        <v>4</v>
      </c>
      <c r="K154" s="106"/>
      <c r="L154" s="456">
        <f>VLOOKUP(K:K,'Grids Kids'!N:O,2,FALSE)</f>
        <v>6</v>
      </c>
      <c r="M154" s="106"/>
      <c r="N154" s="456">
        <f>VLOOKUP(M:M,'Grids Kids'!P:Q,2,FALSE)</f>
        <v>4.5</v>
      </c>
      <c r="O154" s="106"/>
      <c r="P154" s="459">
        <f>VLOOKUP(O:O,'Grids Kids'!R:S,2,FALSE)</f>
        <v>10</v>
      </c>
      <c r="Q154" s="131">
        <f t="shared" ref="Q154" si="9">AVERAGE(F154,J154,H154)</f>
        <v>4</v>
      </c>
      <c r="R154" s="201">
        <f t="shared" ref="R154" si="10">L154</f>
        <v>6</v>
      </c>
      <c r="S154" s="195">
        <f t="shared" ref="S154" si="11">AVERAGE(N154,P154)</f>
        <v>7.25</v>
      </c>
    </row>
  </sheetData>
  <sheetProtection algorithmName="SHA-512" hashValue="iCLvgwWMQ0aPflsh6QzrKd0guFDKvqKE9nEc7anpf3QKSSIfNFvsW9EBEfAGNxwgduQWnNmdLqGibcyzmaxl/Q==" saltValue="D1jx0eH9FnsKRjhu/b29yw==" spinCount="100000" sheet="1" objects="1" scenarios="1"/>
  <autoFilter ref="B4:S89" xr:uid="{89CF8C53-FAD7-4C1D-8314-527F6AC9B04E}"/>
  <mergeCells count="14">
    <mergeCell ref="B1:M1"/>
    <mergeCell ref="C3:C4"/>
    <mergeCell ref="A3:A4"/>
    <mergeCell ref="B3:B4"/>
    <mergeCell ref="D3:D4"/>
    <mergeCell ref="O3:P3"/>
    <mergeCell ref="I3:J3"/>
    <mergeCell ref="M3:N3"/>
    <mergeCell ref="E2:F2"/>
    <mergeCell ref="K2:L2"/>
    <mergeCell ref="O2:Q2"/>
    <mergeCell ref="E3:F3"/>
    <mergeCell ref="K3:L3"/>
    <mergeCell ref="G3:H3"/>
  </mergeCells>
  <conditionalFormatting sqref="C5:D154">
    <cfRule type="expression" dxfId="19" priority="1">
      <formula>$H5="x"</formula>
    </cfRule>
  </conditionalFormatting>
  <pageMargins left="0.31496062992125984" right="0.11811023622047245" top="0.39370078740157483" bottom="0.19685039370078741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ABF6-DC25-4C9B-AACF-5D4DACAFF123}">
  <sheetPr>
    <tabColor rgb="FFFF6D4B"/>
  </sheetPr>
  <dimension ref="A1:H154"/>
  <sheetViews>
    <sheetView zoomScale="115" zoomScaleNormal="115" workbookViewId="0">
      <pane ySplit="5" topLeftCell="A6" activePane="bottomLeft" state="frozen"/>
      <selection pane="bottomLeft" activeCell="F160" sqref="F160"/>
    </sheetView>
  </sheetViews>
  <sheetFormatPr baseColWidth="10" defaultColWidth="11.453125" defaultRowHeight="14" x14ac:dyDescent="0.35"/>
  <cols>
    <col min="1" max="2" width="6.7265625" style="26" customWidth="1"/>
    <col min="3" max="3" width="25.54296875" style="40" customWidth="1"/>
    <col min="4" max="4" width="8.453125" style="40" customWidth="1"/>
    <col min="5" max="5" width="15.7265625" style="41" customWidth="1"/>
    <col min="6" max="6" width="15.7265625" style="109" customWidth="1"/>
    <col min="7" max="7" width="14.1796875" style="66" customWidth="1"/>
    <col min="8" max="16384" width="11.453125" style="40"/>
  </cols>
  <sheetData>
    <row r="1" spans="1:7" s="3" customFormat="1" ht="20" x14ac:dyDescent="0.35">
      <c r="A1" s="122"/>
      <c r="B1" s="770" t="s">
        <v>220</v>
      </c>
      <c r="C1" s="770"/>
      <c r="D1" s="770"/>
      <c r="E1" s="770"/>
      <c r="F1" s="770"/>
      <c r="G1" s="770"/>
    </row>
    <row r="2" spans="1:7" ht="14.5" thickBot="1" x14ac:dyDescent="0.4">
      <c r="A2" s="108"/>
      <c r="C2" s="674"/>
    </row>
    <row r="3" spans="1:7" ht="14.5" thickBot="1" x14ac:dyDescent="0.4">
      <c r="E3" s="771" t="s">
        <v>142</v>
      </c>
      <c r="F3" s="772"/>
      <c r="G3" s="120"/>
    </row>
    <row r="4" spans="1:7" s="233" customFormat="1" ht="17.25" customHeight="1" x14ac:dyDescent="0.35">
      <c r="A4" s="747" t="s">
        <v>0</v>
      </c>
      <c r="B4" s="755" t="s">
        <v>10</v>
      </c>
      <c r="C4" s="745" t="s">
        <v>1</v>
      </c>
      <c r="D4" s="757" t="s">
        <v>2</v>
      </c>
      <c r="E4" s="234" t="s">
        <v>143</v>
      </c>
      <c r="F4" s="236" t="s">
        <v>144</v>
      </c>
      <c r="G4" s="232" t="s">
        <v>145</v>
      </c>
    </row>
    <row r="5" spans="1:7" s="233" customFormat="1" ht="18.5" thickBot="1" x14ac:dyDescent="0.4">
      <c r="A5" s="748"/>
      <c r="B5" s="756"/>
      <c r="C5" s="746"/>
      <c r="D5" s="758"/>
      <c r="E5" s="235" t="s">
        <v>39</v>
      </c>
      <c r="F5" s="237" t="s">
        <v>39</v>
      </c>
      <c r="G5" s="195" t="s">
        <v>37</v>
      </c>
    </row>
    <row r="6" spans="1:7" x14ac:dyDescent="0.35">
      <c r="A6" s="229"/>
      <c r="B6" s="240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103">
        <v>2</v>
      </c>
      <c r="F6" s="164">
        <v>0</v>
      </c>
      <c r="G6" s="197">
        <f>AVERAGE(E6:F6)</f>
        <v>1</v>
      </c>
    </row>
    <row r="7" spans="1:7" x14ac:dyDescent="0.35">
      <c r="A7" s="241"/>
      <c r="B7" s="92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83">
        <v>2</v>
      </c>
      <c r="F7" s="166">
        <v>2</v>
      </c>
      <c r="G7" s="197">
        <f t="shared" ref="G7:G154" si="0">AVERAGE(E7:F7)</f>
        <v>2</v>
      </c>
    </row>
    <row r="8" spans="1:7" x14ac:dyDescent="0.35">
      <c r="A8" s="241"/>
      <c r="B8" s="92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83">
        <v>0</v>
      </c>
      <c r="F8" s="166">
        <v>2</v>
      </c>
      <c r="G8" s="197">
        <f t="shared" si="0"/>
        <v>1</v>
      </c>
    </row>
    <row r="9" spans="1:7" x14ac:dyDescent="0.35">
      <c r="A9" s="241"/>
      <c r="B9" s="92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83">
        <v>10</v>
      </c>
      <c r="F9" s="166">
        <v>5</v>
      </c>
      <c r="G9" s="197">
        <f t="shared" si="0"/>
        <v>7.5</v>
      </c>
    </row>
    <row r="10" spans="1:7" x14ac:dyDescent="0.35">
      <c r="A10" s="241"/>
      <c r="B10" s="92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83">
        <v>2</v>
      </c>
      <c r="F10" s="166">
        <v>2</v>
      </c>
      <c r="G10" s="197">
        <f t="shared" si="0"/>
        <v>2</v>
      </c>
    </row>
    <row r="11" spans="1:7" x14ac:dyDescent="0.35">
      <c r="A11" s="241"/>
      <c r="B11" s="92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83">
        <v>0</v>
      </c>
      <c r="F11" s="166">
        <v>0</v>
      </c>
      <c r="G11" s="197">
        <f>AVERAGE(E11:F11)</f>
        <v>0</v>
      </c>
    </row>
    <row r="12" spans="1:7" x14ac:dyDescent="0.35">
      <c r="A12" s="241"/>
      <c r="B12" s="92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83">
        <v>5</v>
      </c>
      <c r="F12" s="166">
        <v>5</v>
      </c>
      <c r="G12" s="197">
        <f t="shared" si="0"/>
        <v>5</v>
      </c>
    </row>
    <row r="13" spans="1:7" x14ac:dyDescent="0.35">
      <c r="A13" s="241"/>
      <c r="B13" s="92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83">
        <v>5</v>
      </c>
      <c r="F13" s="166">
        <v>5</v>
      </c>
      <c r="G13" s="197">
        <f t="shared" si="0"/>
        <v>5</v>
      </c>
    </row>
    <row r="14" spans="1:7" x14ac:dyDescent="0.35">
      <c r="A14" s="241"/>
      <c r="B14" s="92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83">
        <v>5</v>
      </c>
      <c r="F14" s="166">
        <v>5</v>
      </c>
      <c r="G14" s="197">
        <f t="shared" si="0"/>
        <v>5</v>
      </c>
    </row>
    <row r="15" spans="1:7" x14ac:dyDescent="0.35">
      <c r="A15" s="241"/>
      <c r="B15" s="92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83">
        <v>2</v>
      </c>
      <c r="F15" s="166">
        <v>0</v>
      </c>
      <c r="G15" s="197">
        <f t="shared" si="0"/>
        <v>1</v>
      </c>
    </row>
    <row r="16" spans="1:7" x14ac:dyDescent="0.35">
      <c r="A16" s="241"/>
      <c r="B16" s="92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83">
        <v>2</v>
      </c>
      <c r="F16" s="166">
        <v>2</v>
      </c>
      <c r="G16" s="197">
        <f t="shared" si="0"/>
        <v>2</v>
      </c>
    </row>
    <row r="17" spans="1:7" x14ac:dyDescent="0.35">
      <c r="A17" s="241"/>
      <c r="B17" s="92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83">
        <v>2</v>
      </c>
      <c r="F17" s="166">
        <v>2</v>
      </c>
      <c r="G17" s="197">
        <f>AVERAGE(E17:F17)</f>
        <v>2</v>
      </c>
    </row>
    <row r="18" spans="1:7" x14ac:dyDescent="0.35">
      <c r="A18" s="241"/>
      <c r="B18" s="92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83">
        <v>0</v>
      </c>
      <c r="F18" s="166">
        <v>2</v>
      </c>
      <c r="G18" s="197">
        <f t="shared" si="0"/>
        <v>1</v>
      </c>
    </row>
    <row r="19" spans="1:7" x14ac:dyDescent="0.35">
      <c r="A19" s="241"/>
      <c r="B19" s="92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83">
        <v>5</v>
      </c>
      <c r="F19" s="166">
        <v>10</v>
      </c>
      <c r="G19" s="197">
        <f t="shared" si="0"/>
        <v>7.5</v>
      </c>
    </row>
    <row r="20" spans="1:7" x14ac:dyDescent="0.35">
      <c r="A20" s="241"/>
      <c r="B20" s="92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83">
        <v>0</v>
      </c>
      <c r="F20" s="166">
        <v>2</v>
      </c>
      <c r="G20" s="197">
        <f t="shared" si="0"/>
        <v>1</v>
      </c>
    </row>
    <row r="21" spans="1:7" x14ac:dyDescent="0.35">
      <c r="A21" s="241"/>
      <c r="B21" s="92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83">
        <v>2</v>
      </c>
      <c r="F21" s="166">
        <v>2</v>
      </c>
      <c r="G21" s="197">
        <f t="shared" si="0"/>
        <v>2</v>
      </c>
    </row>
    <row r="22" spans="1:7" x14ac:dyDescent="0.35">
      <c r="A22" s="241"/>
      <c r="B22" s="92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83">
        <v>2</v>
      </c>
      <c r="F22" s="166">
        <v>0</v>
      </c>
      <c r="G22" s="197">
        <f t="shared" si="0"/>
        <v>1</v>
      </c>
    </row>
    <row r="23" spans="1:7" x14ac:dyDescent="0.35">
      <c r="A23" s="241"/>
      <c r="B23" s="92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83">
        <v>0</v>
      </c>
      <c r="F23" s="166">
        <v>0</v>
      </c>
      <c r="G23" s="197">
        <f t="shared" si="0"/>
        <v>0</v>
      </c>
    </row>
    <row r="24" spans="1:7" x14ac:dyDescent="0.35">
      <c r="A24" s="241"/>
      <c r="B24" s="92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83">
        <v>2</v>
      </c>
      <c r="F24" s="166">
        <v>0</v>
      </c>
      <c r="G24" s="197">
        <f t="shared" si="0"/>
        <v>1</v>
      </c>
    </row>
    <row r="25" spans="1:7" x14ac:dyDescent="0.35">
      <c r="A25" s="241"/>
      <c r="B25" s="92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83">
        <v>10</v>
      </c>
      <c r="F25" s="166">
        <v>5</v>
      </c>
      <c r="G25" s="197">
        <f>AVERAGE(E25:F25)</f>
        <v>7.5</v>
      </c>
    </row>
    <row r="26" spans="1:7" x14ac:dyDescent="0.35">
      <c r="A26" s="241"/>
      <c r="B26" s="92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83">
        <v>2</v>
      </c>
      <c r="F26" s="166">
        <v>0</v>
      </c>
      <c r="G26" s="197">
        <f t="shared" si="0"/>
        <v>1</v>
      </c>
    </row>
    <row r="27" spans="1:7" x14ac:dyDescent="0.35">
      <c r="A27" s="241"/>
      <c r="B27" s="92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83">
        <v>5</v>
      </c>
      <c r="F27" s="166">
        <v>2</v>
      </c>
      <c r="G27" s="197">
        <f t="shared" si="0"/>
        <v>3.5</v>
      </c>
    </row>
    <row r="28" spans="1:7" x14ac:dyDescent="0.35">
      <c r="A28" s="241"/>
      <c r="B28" s="92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83">
        <v>2</v>
      </c>
      <c r="F28" s="166">
        <v>0</v>
      </c>
      <c r="G28" s="197">
        <f t="shared" si="0"/>
        <v>1</v>
      </c>
    </row>
    <row r="29" spans="1:7" x14ac:dyDescent="0.35">
      <c r="A29" s="241"/>
      <c r="B29" s="92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83">
        <v>2</v>
      </c>
      <c r="F29" s="166">
        <v>2</v>
      </c>
      <c r="G29" s="197">
        <f t="shared" si="0"/>
        <v>2</v>
      </c>
    </row>
    <row r="30" spans="1:7" x14ac:dyDescent="0.35">
      <c r="A30" s="241"/>
      <c r="B30" s="92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83">
        <v>0</v>
      </c>
      <c r="F30" s="166">
        <v>0</v>
      </c>
      <c r="G30" s="197">
        <f t="shared" si="0"/>
        <v>0</v>
      </c>
    </row>
    <row r="31" spans="1:7" x14ac:dyDescent="0.35">
      <c r="A31" s="241"/>
      <c r="B31" s="92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83">
        <v>10</v>
      </c>
      <c r="F31" s="166">
        <v>5</v>
      </c>
      <c r="G31" s="197">
        <f t="shared" si="0"/>
        <v>7.5</v>
      </c>
    </row>
    <row r="32" spans="1:7" x14ac:dyDescent="0.35">
      <c r="A32" s="241"/>
      <c r="B32" s="92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83">
        <v>5</v>
      </c>
      <c r="F32" s="166">
        <v>5</v>
      </c>
      <c r="G32" s="197">
        <f t="shared" si="0"/>
        <v>5</v>
      </c>
    </row>
    <row r="33" spans="1:8" x14ac:dyDescent="0.35">
      <c r="A33" s="241"/>
      <c r="B33" s="92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83">
        <v>0</v>
      </c>
      <c r="F33" s="166">
        <v>2</v>
      </c>
      <c r="G33" s="197">
        <f t="shared" si="0"/>
        <v>1</v>
      </c>
    </row>
    <row r="34" spans="1:8" x14ac:dyDescent="0.35">
      <c r="A34" s="241"/>
      <c r="B34" s="92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83">
        <v>5</v>
      </c>
      <c r="F34" s="166">
        <v>2</v>
      </c>
      <c r="G34" s="197">
        <f t="shared" si="0"/>
        <v>3.5</v>
      </c>
    </row>
    <row r="35" spans="1:8" x14ac:dyDescent="0.35">
      <c r="A35" s="593" t="s">
        <v>270</v>
      </c>
      <c r="B35" s="594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597"/>
      <c r="F35" s="599"/>
      <c r="G35" s="662">
        <v>0</v>
      </c>
    </row>
    <row r="36" spans="1:8" x14ac:dyDescent="0.35">
      <c r="A36" s="241"/>
      <c r="B36" s="92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83">
        <v>2</v>
      </c>
      <c r="F36" s="166">
        <v>2</v>
      </c>
      <c r="G36" s="197">
        <f t="shared" si="0"/>
        <v>2</v>
      </c>
    </row>
    <row r="37" spans="1:8" hidden="1" x14ac:dyDescent="0.35">
      <c r="A37" s="241"/>
      <c r="B37" s="92">
        <v>32</v>
      </c>
      <c r="C37" s="95">
        <f>VLOOKUP(B:B,'Start List Kids'!C:F,2,FALSE)</f>
        <v>0</v>
      </c>
      <c r="D37" s="114">
        <f>VLOOKUP(B:B,'Start List Kids'!C:F,4,FALSE)</f>
        <v>0</v>
      </c>
      <c r="E37" s="83"/>
      <c r="F37" s="166"/>
      <c r="G37" s="197" t="e">
        <f t="shared" si="0"/>
        <v>#DIV/0!</v>
      </c>
    </row>
    <row r="38" spans="1:8" hidden="1" x14ac:dyDescent="0.35">
      <c r="A38" s="241"/>
      <c r="B38" s="92">
        <v>33</v>
      </c>
      <c r="C38" s="95">
        <f>VLOOKUP(B:B,'Start List Kids'!C:F,2,FALSE)</f>
        <v>0</v>
      </c>
      <c r="D38" s="114">
        <f>VLOOKUP(B:B,'Start List Kids'!C:F,4,FALSE)</f>
        <v>0</v>
      </c>
      <c r="E38" s="83"/>
      <c r="F38" s="166"/>
      <c r="G38" s="197" t="e">
        <f t="shared" si="0"/>
        <v>#DIV/0!</v>
      </c>
    </row>
    <row r="39" spans="1:8" hidden="1" x14ac:dyDescent="0.35">
      <c r="A39" s="241"/>
      <c r="B39" s="92">
        <v>34</v>
      </c>
      <c r="C39" s="95">
        <f>VLOOKUP(B:B,'Start List Kids'!C:F,2,FALSE)</f>
        <v>0</v>
      </c>
      <c r="D39" s="114">
        <f>VLOOKUP(B:B,'Start List Kids'!C:F,4,FALSE)</f>
        <v>0</v>
      </c>
      <c r="E39" s="83"/>
      <c r="F39" s="166"/>
      <c r="G39" s="197" t="e">
        <f t="shared" si="0"/>
        <v>#DIV/0!</v>
      </c>
      <c r="H39" s="167"/>
    </row>
    <row r="40" spans="1:8" hidden="1" x14ac:dyDescent="0.35">
      <c r="A40" s="241"/>
      <c r="B40" s="92">
        <v>35</v>
      </c>
      <c r="C40" s="95">
        <f>VLOOKUP(B:B,'Start List Kids'!C:F,2,FALSE)</f>
        <v>0</v>
      </c>
      <c r="D40" s="114">
        <f>VLOOKUP(B:B,'Start List Kids'!C:F,4,FALSE)</f>
        <v>0</v>
      </c>
      <c r="E40" s="83"/>
      <c r="F40" s="166"/>
      <c r="G40" s="197" t="e">
        <f t="shared" si="0"/>
        <v>#DIV/0!</v>
      </c>
    </row>
    <row r="41" spans="1:8" hidden="1" x14ac:dyDescent="0.35">
      <c r="A41" s="241"/>
      <c r="B41" s="92">
        <v>36</v>
      </c>
      <c r="C41" s="95">
        <f>VLOOKUP(B:B,'Start List Kids'!C:F,2,FALSE)</f>
        <v>0</v>
      </c>
      <c r="D41" s="114">
        <f>VLOOKUP(B:B,'Start List Kids'!C:F,4,FALSE)</f>
        <v>0</v>
      </c>
      <c r="E41" s="83"/>
      <c r="F41" s="166"/>
      <c r="G41" s="197" t="e">
        <f t="shared" si="0"/>
        <v>#DIV/0!</v>
      </c>
    </row>
    <row r="42" spans="1:8" hidden="1" x14ac:dyDescent="0.35">
      <c r="A42" s="241"/>
      <c r="B42" s="92">
        <v>37</v>
      </c>
      <c r="C42" s="95">
        <f>VLOOKUP(B:B,'Start List Kids'!C:F,2,FALSE)</f>
        <v>0</v>
      </c>
      <c r="D42" s="114">
        <f>VLOOKUP(B:B,'Start List Kids'!C:F,4,FALSE)</f>
        <v>0</v>
      </c>
      <c r="E42" s="83"/>
      <c r="F42" s="166"/>
      <c r="G42" s="197" t="e">
        <f t="shared" si="0"/>
        <v>#DIV/0!</v>
      </c>
      <c r="H42" s="167"/>
    </row>
    <row r="43" spans="1:8" hidden="1" x14ac:dyDescent="0.35">
      <c r="A43" s="241"/>
      <c r="B43" s="92">
        <v>38</v>
      </c>
      <c r="C43" s="95">
        <f>VLOOKUP(B:B,'Start List Kids'!C:F,2,FALSE)</f>
        <v>0</v>
      </c>
      <c r="D43" s="114">
        <f>VLOOKUP(B:B,'Start List Kids'!C:F,4,FALSE)</f>
        <v>0</v>
      </c>
      <c r="E43" s="83"/>
      <c r="F43" s="166"/>
      <c r="G43" s="197" t="e">
        <f t="shared" si="0"/>
        <v>#DIV/0!</v>
      </c>
      <c r="H43" s="167"/>
    </row>
    <row r="44" spans="1:8" hidden="1" x14ac:dyDescent="0.35">
      <c r="A44" s="241"/>
      <c r="B44" s="92">
        <v>39</v>
      </c>
      <c r="C44" s="95">
        <f>VLOOKUP(B:B,'Start List Kids'!C:F,2,FALSE)</f>
        <v>0</v>
      </c>
      <c r="D44" s="114">
        <f>VLOOKUP(B:B,'Start List Kids'!C:F,4,FALSE)</f>
        <v>0</v>
      </c>
      <c r="E44" s="83"/>
      <c r="F44" s="166"/>
      <c r="G44" s="197" t="e">
        <f t="shared" si="0"/>
        <v>#DIV/0!</v>
      </c>
      <c r="H44" s="167"/>
    </row>
    <row r="45" spans="1:8" hidden="1" x14ac:dyDescent="0.35">
      <c r="A45" s="241"/>
      <c r="B45" s="92">
        <v>40</v>
      </c>
      <c r="C45" s="95">
        <f>VLOOKUP(B:B,'Start List Kids'!C:F,2,FALSE)</f>
        <v>0</v>
      </c>
      <c r="D45" s="114">
        <f>VLOOKUP(B:B,'Start List Kids'!C:F,4,FALSE)</f>
        <v>0</v>
      </c>
      <c r="E45" s="83"/>
      <c r="F45" s="166"/>
      <c r="G45" s="197" t="e">
        <f t="shared" si="0"/>
        <v>#DIV/0!</v>
      </c>
      <c r="H45" s="167"/>
    </row>
    <row r="46" spans="1:8" hidden="1" x14ac:dyDescent="0.35">
      <c r="A46" s="241"/>
      <c r="B46" s="92">
        <v>41</v>
      </c>
      <c r="C46" s="95">
        <f>VLOOKUP(B:B,'Start List Kids'!C:F,2,FALSE)</f>
        <v>0</v>
      </c>
      <c r="D46" s="114">
        <f>VLOOKUP(B:B,'Start List Kids'!C:F,4,FALSE)</f>
        <v>0</v>
      </c>
      <c r="E46" s="83"/>
      <c r="F46" s="166"/>
      <c r="G46" s="197" t="e">
        <f t="shared" si="0"/>
        <v>#DIV/0!</v>
      </c>
      <c r="H46" s="167"/>
    </row>
    <row r="47" spans="1:8" hidden="1" x14ac:dyDescent="0.35">
      <c r="A47" s="241"/>
      <c r="B47" s="92">
        <v>42</v>
      </c>
      <c r="C47" s="95">
        <f>VLOOKUP(B:B,'Start List Kids'!C:F,2,FALSE)</f>
        <v>0</v>
      </c>
      <c r="D47" s="114">
        <f>VLOOKUP(B:B,'Start List Kids'!C:F,4,FALSE)</f>
        <v>0</v>
      </c>
      <c r="E47" s="83"/>
      <c r="F47" s="166"/>
      <c r="G47" s="197" t="e">
        <f t="shared" si="0"/>
        <v>#DIV/0!</v>
      </c>
      <c r="H47" s="167"/>
    </row>
    <row r="48" spans="1:8" hidden="1" x14ac:dyDescent="0.35">
      <c r="A48" s="241"/>
      <c r="B48" s="92">
        <v>43</v>
      </c>
      <c r="C48" s="95">
        <f>VLOOKUP(B:B,'Start List Kids'!C:F,2,FALSE)</f>
        <v>0</v>
      </c>
      <c r="D48" s="114">
        <f>VLOOKUP(B:B,'Start List Kids'!C:F,4,FALSE)</f>
        <v>0</v>
      </c>
      <c r="E48" s="83"/>
      <c r="F48" s="166"/>
      <c r="G48" s="197" t="e">
        <f t="shared" si="0"/>
        <v>#DIV/0!</v>
      </c>
      <c r="H48" s="167"/>
    </row>
    <row r="49" spans="1:8" hidden="1" x14ac:dyDescent="0.35">
      <c r="A49" s="241"/>
      <c r="B49" s="92">
        <v>44</v>
      </c>
      <c r="C49" s="95">
        <f>VLOOKUP(B:B,'Start List Kids'!C:F,2,FALSE)</f>
        <v>0</v>
      </c>
      <c r="D49" s="114">
        <f>VLOOKUP(B:B,'Start List Kids'!C:F,4,FALSE)</f>
        <v>0</v>
      </c>
      <c r="E49" s="83"/>
      <c r="F49" s="166"/>
      <c r="G49" s="197" t="e">
        <f t="shared" si="0"/>
        <v>#DIV/0!</v>
      </c>
      <c r="H49" s="167"/>
    </row>
    <row r="50" spans="1:8" hidden="1" x14ac:dyDescent="0.35">
      <c r="A50" s="241"/>
      <c r="B50" s="92">
        <v>45</v>
      </c>
      <c r="C50" s="95">
        <f>VLOOKUP(B:B,'Start List Kids'!C:F,2,FALSE)</f>
        <v>0</v>
      </c>
      <c r="D50" s="114">
        <f>VLOOKUP(B:B,'Start List Kids'!C:F,4,FALSE)</f>
        <v>0</v>
      </c>
      <c r="E50" s="83"/>
      <c r="F50" s="166"/>
      <c r="G50" s="197" t="e">
        <f t="shared" si="0"/>
        <v>#DIV/0!</v>
      </c>
      <c r="H50" s="167"/>
    </row>
    <row r="51" spans="1:8" hidden="1" x14ac:dyDescent="0.35">
      <c r="A51" s="241"/>
      <c r="B51" s="92">
        <v>46</v>
      </c>
      <c r="C51" s="95">
        <f>VLOOKUP(B:B,'Start List Kids'!C:F,2,FALSE)</f>
        <v>0</v>
      </c>
      <c r="D51" s="114">
        <f>VLOOKUP(B:B,'Start List Kids'!C:F,4,FALSE)</f>
        <v>0</v>
      </c>
      <c r="E51" s="83"/>
      <c r="F51" s="166"/>
      <c r="G51" s="197" t="e">
        <f t="shared" si="0"/>
        <v>#DIV/0!</v>
      </c>
      <c r="H51" s="167"/>
    </row>
    <row r="52" spans="1:8" hidden="1" x14ac:dyDescent="0.35">
      <c r="A52" s="241"/>
      <c r="B52" s="92">
        <v>47</v>
      </c>
      <c r="C52" s="95">
        <f>VLOOKUP(B:B,'Start List Kids'!C:F,2,FALSE)</f>
        <v>0</v>
      </c>
      <c r="D52" s="114">
        <f>VLOOKUP(B:B,'Start List Kids'!C:F,4,FALSE)</f>
        <v>0</v>
      </c>
      <c r="E52" s="83"/>
      <c r="F52" s="166"/>
      <c r="G52" s="197" t="e">
        <f t="shared" si="0"/>
        <v>#DIV/0!</v>
      </c>
      <c r="H52" s="167"/>
    </row>
    <row r="53" spans="1:8" hidden="1" x14ac:dyDescent="0.35">
      <c r="A53" s="241"/>
      <c r="B53" s="92">
        <v>48</v>
      </c>
      <c r="C53" s="95">
        <f>VLOOKUP(B:B,'Start List Kids'!C:F,2,FALSE)</f>
        <v>0</v>
      </c>
      <c r="D53" s="114">
        <f>VLOOKUP(B:B,'Start List Kids'!C:F,4,FALSE)</f>
        <v>0</v>
      </c>
      <c r="E53" s="83"/>
      <c r="F53" s="166"/>
      <c r="G53" s="197" t="e">
        <f t="shared" si="0"/>
        <v>#DIV/0!</v>
      </c>
      <c r="H53" s="167"/>
    </row>
    <row r="54" spans="1:8" hidden="1" x14ac:dyDescent="0.35">
      <c r="A54" s="241"/>
      <c r="B54" s="92">
        <v>49</v>
      </c>
      <c r="C54" s="95">
        <f>VLOOKUP(B:B,'Start List Kids'!C:F,2,FALSE)</f>
        <v>0</v>
      </c>
      <c r="D54" s="114">
        <f>VLOOKUP(B:B,'Start List Kids'!C:F,4,FALSE)</f>
        <v>0</v>
      </c>
      <c r="E54" s="83"/>
      <c r="F54" s="166"/>
      <c r="G54" s="197" t="e">
        <f t="shared" si="0"/>
        <v>#DIV/0!</v>
      </c>
      <c r="H54" s="167"/>
    </row>
    <row r="55" spans="1:8" hidden="1" x14ac:dyDescent="0.35">
      <c r="A55" s="241"/>
      <c r="B55" s="92">
        <v>50</v>
      </c>
      <c r="C55" s="95">
        <f>VLOOKUP(B:B,'Start List Kids'!C:F,2,FALSE)</f>
        <v>0</v>
      </c>
      <c r="D55" s="114">
        <f>VLOOKUP(B:B,'Start List Kids'!C:F,4,FALSE)</f>
        <v>0</v>
      </c>
      <c r="E55" s="83"/>
      <c r="F55" s="166"/>
      <c r="G55" s="197" t="e">
        <f t="shared" si="0"/>
        <v>#DIV/0!</v>
      </c>
    </row>
    <row r="56" spans="1:8" hidden="1" x14ac:dyDescent="0.35">
      <c r="A56" s="241"/>
      <c r="B56" s="92">
        <v>51</v>
      </c>
      <c r="C56" s="95">
        <f>VLOOKUP(B:B,'Start List Kids'!C:F,2,FALSE)</f>
        <v>0</v>
      </c>
      <c r="D56" s="114">
        <f>VLOOKUP(B:B,'Start List Kids'!C:F,4,FALSE)</f>
        <v>0</v>
      </c>
      <c r="E56" s="83"/>
      <c r="F56" s="166"/>
      <c r="G56" s="197" t="e">
        <f t="shared" si="0"/>
        <v>#DIV/0!</v>
      </c>
    </row>
    <row r="57" spans="1:8" hidden="1" x14ac:dyDescent="0.35">
      <c r="A57" s="241"/>
      <c r="B57" s="92">
        <v>52</v>
      </c>
      <c r="C57" s="95">
        <f>VLOOKUP(B:B,'Start List Kids'!C:F,2,FALSE)</f>
        <v>0</v>
      </c>
      <c r="D57" s="114">
        <f>VLOOKUP(B:B,'Start List Kids'!C:F,4,FALSE)</f>
        <v>0</v>
      </c>
      <c r="E57" s="83"/>
      <c r="F57" s="166"/>
      <c r="G57" s="197" t="e">
        <f t="shared" si="0"/>
        <v>#DIV/0!</v>
      </c>
    </row>
    <row r="58" spans="1:8" hidden="1" x14ac:dyDescent="0.35">
      <c r="A58" s="241"/>
      <c r="B58" s="92">
        <v>53</v>
      </c>
      <c r="C58" s="95">
        <f>VLOOKUP(B:B,'Start List Kids'!C:F,2,FALSE)</f>
        <v>0</v>
      </c>
      <c r="D58" s="114">
        <f>VLOOKUP(B:B,'Start List Kids'!C:F,4,FALSE)</f>
        <v>0</v>
      </c>
      <c r="E58" s="83"/>
      <c r="F58" s="166"/>
      <c r="G58" s="197" t="e">
        <f t="shared" si="0"/>
        <v>#DIV/0!</v>
      </c>
    </row>
    <row r="59" spans="1:8" hidden="1" x14ac:dyDescent="0.35">
      <c r="A59" s="241"/>
      <c r="B59" s="92">
        <v>54</v>
      </c>
      <c r="C59" s="95">
        <f>VLOOKUP(B:B,'Start List Kids'!C:F,2,FALSE)</f>
        <v>0</v>
      </c>
      <c r="D59" s="114">
        <f>VLOOKUP(B:B,'Start List Kids'!C:F,4,FALSE)</f>
        <v>0</v>
      </c>
      <c r="E59" s="83"/>
      <c r="F59" s="166"/>
      <c r="G59" s="197" t="e">
        <f t="shared" si="0"/>
        <v>#DIV/0!</v>
      </c>
    </row>
    <row r="60" spans="1:8" hidden="1" x14ac:dyDescent="0.35">
      <c r="A60" s="241"/>
      <c r="B60" s="92">
        <v>55</v>
      </c>
      <c r="C60" s="95">
        <f>VLOOKUP(B:B,'Start List Kids'!C:F,2,FALSE)</f>
        <v>0</v>
      </c>
      <c r="D60" s="114">
        <f>VLOOKUP(B:B,'Start List Kids'!C:F,4,FALSE)</f>
        <v>0</v>
      </c>
      <c r="E60" s="83"/>
      <c r="F60" s="166"/>
      <c r="G60" s="197" t="e">
        <f t="shared" si="0"/>
        <v>#DIV/0!</v>
      </c>
    </row>
    <row r="61" spans="1:8" hidden="1" x14ac:dyDescent="0.35">
      <c r="A61" s="241"/>
      <c r="B61" s="92">
        <v>56</v>
      </c>
      <c r="C61" s="95">
        <f>VLOOKUP(B:B,'Start List Kids'!C:F,2,FALSE)</f>
        <v>0</v>
      </c>
      <c r="D61" s="114">
        <f>VLOOKUP(B:B,'Start List Kids'!C:F,4,FALSE)</f>
        <v>0</v>
      </c>
      <c r="E61" s="83"/>
      <c r="F61" s="166"/>
      <c r="G61" s="197" t="e">
        <f t="shared" si="0"/>
        <v>#DIV/0!</v>
      </c>
    </row>
    <row r="62" spans="1:8" hidden="1" x14ac:dyDescent="0.35">
      <c r="A62" s="241"/>
      <c r="B62" s="92">
        <v>57</v>
      </c>
      <c r="C62" s="95">
        <f>VLOOKUP(B:B,'Start List Kids'!C:F,2,FALSE)</f>
        <v>0</v>
      </c>
      <c r="D62" s="114">
        <f>VLOOKUP(B:B,'Start List Kids'!C:F,4,FALSE)</f>
        <v>0</v>
      </c>
      <c r="E62" s="83"/>
      <c r="F62" s="166"/>
      <c r="G62" s="197" t="e">
        <f t="shared" si="0"/>
        <v>#DIV/0!</v>
      </c>
    </row>
    <row r="63" spans="1:8" hidden="1" x14ac:dyDescent="0.35">
      <c r="A63" s="241"/>
      <c r="B63" s="92">
        <v>58</v>
      </c>
      <c r="C63" s="95">
        <f>VLOOKUP(B:B,'Start List Kids'!C:F,2,FALSE)</f>
        <v>0</v>
      </c>
      <c r="D63" s="114">
        <f>VLOOKUP(B:B,'Start List Kids'!C:F,4,FALSE)</f>
        <v>0</v>
      </c>
      <c r="E63" s="83"/>
      <c r="F63" s="166"/>
      <c r="G63" s="197" t="e">
        <f t="shared" si="0"/>
        <v>#DIV/0!</v>
      </c>
    </row>
    <row r="64" spans="1:8" hidden="1" x14ac:dyDescent="0.35">
      <c r="A64" s="241"/>
      <c r="B64" s="92">
        <v>59</v>
      </c>
      <c r="C64" s="95">
        <f>VLOOKUP(B:B,'Start List Kids'!C:F,2,FALSE)</f>
        <v>0</v>
      </c>
      <c r="D64" s="114">
        <f>VLOOKUP(B:B,'Start List Kids'!C:F,4,FALSE)</f>
        <v>0</v>
      </c>
      <c r="E64" s="83"/>
      <c r="F64" s="166"/>
      <c r="G64" s="197" t="e">
        <f t="shared" si="0"/>
        <v>#DIV/0!</v>
      </c>
    </row>
    <row r="65" spans="1:7" hidden="1" x14ac:dyDescent="0.35">
      <c r="A65" s="241"/>
      <c r="B65" s="92">
        <v>60</v>
      </c>
      <c r="C65" s="95">
        <f>VLOOKUP(B:B,'Start List Kids'!C:F,2,FALSE)</f>
        <v>0</v>
      </c>
      <c r="D65" s="114">
        <f>VLOOKUP(B:B,'Start List Kids'!C:F,4,FALSE)</f>
        <v>0</v>
      </c>
      <c r="E65" s="83"/>
      <c r="F65" s="166"/>
      <c r="G65" s="197" t="e">
        <f t="shared" si="0"/>
        <v>#DIV/0!</v>
      </c>
    </row>
    <row r="66" spans="1:7" hidden="1" x14ac:dyDescent="0.35">
      <c r="A66" s="241"/>
      <c r="B66" s="92">
        <v>61</v>
      </c>
      <c r="C66" s="95">
        <f>VLOOKUP(B:B,'Start List Kids'!C:F,2,FALSE)</f>
        <v>0</v>
      </c>
      <c r="D66" s="114">
        <f>VLOOKUP(B:B,'Start List Kids'!C:F,4,FALSE)</f>
        <v>0</v>
      </c>
      <c r="E66" s="83"/>
      <c r="F66" s="166"/>
      <c r="G66" s="197" t="e">
        <f t="shared" si="0"/>
        <v>#DIV/0!</v>
      </c>
    </row>
    <row r="67" spans="1:7" hidden="1" x14ac:dyDescent="0.35">
      <c r="A67" s="241"/>
      <c r="B67" s="92">
        <v>62</v>
      </c>
      <c r="C67" s="95">
        <f>VLOOKUP(B:B,'Start List Kids'!C:F,2,FALSE)</f>
        <v>0</v>
      </c>
      <c r="D67" s="114">
        <f>VLOOKUP(B:B,'Start List Kids'!C:F,4,FALSE)</f>
        <v>0</v>
      </c>
      <c r="E67" s="83"/>
      <c r="F67" s="166"/>
      <c r="G67" s="197" t="e">
        <f t="shared" si="0"/>
        <v>#DIV/0!</v>
      </c>
    </row>
    <row r="68" spans="1:7" hidden="1" x14ac:dyDescent="0.35">
      <c r="A68" s="241"/>
      <c r="B68" s="92">
        <v>63</v>
      </c>
      <c r="C68" s="95">
        <f>VLOOKUP(B:B,'Start List Kids'!C:F,2,FALSE)</f>
        <v>0</v>
      </c>
      <c r="D68" s="114">
        <f>VLOOKUP(B:B,'Start List Kids'!C:F,4,FALSE)</f>
        <v>0</v>
      </c>
      <c r="E68" s="83"/>
      <c r="F68" s="166"/>
      <c r="G68" s="197" t="e">
        <f t="shared" si="0"/>
        <v>#DIV/0!</v>
      </c>
    </row>
    <row r="69" spans="1:7" hidden="1" x14ac:dyDescent="0.35">
      <c r="A69" s="241"/>
      <c r="B69" s="92">
        <v>64</v>
      </c>
      <c r="C69" s="95">
        <f>VLOOKUP(B:B,'Start List Kids'!C:F,2,FALSE)</f>
        <v>0</v>
      </c>
      <c r="D69" s="114">
        <f>VLOOKUP(B:B,'Start List Kids'!C:F,4,FALSE)</f>
        <v>0</v>
      </c>
      <c r="E69" s="83"/>
      <c r="F69" s="166"/>
      <c r="G69" s="197" t="e">
        <f t="shared" si="0"/>
        <v>#DIV/0!</v>
      </c>
    </row>
    <row r="70" spans="1:7" hidden="1" x14ac:dyDescent="0.35">
      <c r="A70" s="241"/>
      <c r="B70" s="92">
        <v>65</v>
      </c>
      <c r="C70" s="95">
        <f>VLOOKUP(B:B,'Start List Kids'!C:F,2,FALSE)</f>
        <v>0</v>
      </c>
      <c r="D70" s="114">
        <f>VLOOKUP(B:B,'Start List Kids'!C:F,4,FALSE)</f>
        <v>0</v>
      </c>
      <c r="E70" s="83"/>
      <c r="F70" s="166"/>
      <c r="G70" s="197" t="e">
        <f t="shared" si="0"/>
        <v>#DIV/0!</v>
      </c>
    </row>
    <row r="71" spans="1:7" hidden="1" x14ac:dyDescent="0.35">
      <c r="A71" s="241"/>
      <c r="B71" s="92">
        <v>66</v>
      </c>
      <c r="C71" s="95">
        <f>VLOOKUP(B:B,'Start List Kids'!C:F,2,FALSE)</f>
        <v>0</v>
      </c>
      <c r="D71" s="114">
        <f>VLOOKUP(B:B,'Start List Kids'!C:F,4,FALSE)</f>
        <v>0</v>
      </c>
      <c r="E71" s="83"/>
      <c r="F71" s="166"/>
      <c r="G71" s="197" t="e">
        <f t="shared" si="0"/>
        <v>#DIV/0!</v>
      </c>
    </row>
    <row r="72" spans="1:7" hidden="1" x14ac:dyDescent="0.35">
      <c r="A72" s="241"/>
      <c r="B72" s="92">
        <v>67</v>
      </c>
      <c r="C72" s="95">
        <f>VLOOKUP(B:B,'Start List Kids'!C:F,2,FALSE)</f>
        <v>0</v>
      </c>
      <c r="D72" s="114">
        <f>VLOOKUP(B:B,'Start List Kids'!C:F,4,FALSE)</f>
        <v>0</v>
      </c>
      <c r="E72" s="83"/>
      <c r="F72" s="166"/>
      <c r="G72" s="197" t="e">
        <f t="shared" si="0"/>
        <v>#DIV/0!</v>
      </c>
    </row>
    <row r="73" spans="1:7" hidden="1" x14ac:dyDescent="0.35">
      <c r="A73" s="241"/>
      <c r="B73" s="92">
        <v>68</v>
      </c>
      <c r="C73" s="95">
        <f>VLOOKUP(B:B,'Start List Kids'!C:F,2,FALSE)</f>
        <v>0</v>
      </c>
      <c r="D73" s="114">
        <f>VLOOKUP(B:B,'Start List Kids'!C:F,4,FALSE)</f>
        <v>0</v>
      </c>
      <c r="E73" s="83"/>
      <c r="F73" s="166"/>
      <c r="G73" s="197" t="e">
        <f t="shared" si="0"/>
        <v>#DIV/0!</v>
      </c>
    </row>
    <row r="74" spans="1:7" hidden="1" x14ac:dyDescent="0.35">
      <c r="A74" s="241"/>
      <c r="B74" s="92">
        <v>69</v>
      </c>
      <c r="C74" s="95">
        <f>VLOOKUP(B:B,'Start List Kids'!C:F,2,FALSE)</f>
        <v>0</v>
      </c>
      <c r="D74" s="114">
        <f>VLOOKUP(B:B,'Start List Kids'!C:F,4,FALSE)</f>
        <v>0</v>
      </c>
      <c r="E74" s="83"/>
      <c r="F74" s="166"/>
      <c r="G74" s="197" t="e">
        <f t="shared" si="0"/>
        <v>#DIV/0!</v>
      </c>
    </row>
    <row r="75" spans="1:7" hidden="1" x14ac:dyDescent="0.35">
      <c r="A75" s="241"/>
      <c r="B75" s="92">
        <v>70</v>
      </c>
      <c r="C75" s="95">
        <f>VLOOKUP(B:B,'Start List Kids'!C:F,2,FALSE)</f>
        <v>0</v>
      </c>
      <c r="D75" s="114">
        <f>VLOOKUP(B:B,'Start List Kids'!C:F,4,FALSE)</f>
        <v>0</v>
      </c>
      <c r="E75" s="83"/>
      <c r="F75" s="166"/>
      <c r="G75" s="197" t="e">
        <f t="shared" si="0"/>
        <v>#DIV/0!</v>
      </c>
    </row>
    <row r="76" spans="1:7" hidden="1" x14ac:dyDescent="0.35">
      <c r="A76" s="241"/>
      <c r="B76" s="92">
        <v>71</v>
      </c>
      <c r="C76" s="95">
        <f>VLOOKUP(B:B,'Start List Kids'!C:F,2,FALSE)</f>
        <v>0</v>
      </c>
      <c r="D76" s="114">
        <f>VLOOKUP(B:B,'Start List Kids'!C:F,4,FALSE)</f>
        <v>0</v>
      </c>
      <c r="E76" s="83"/>
      <c r="F76" s="166"/>
      <c r="G76" s="197" t="e">
        <f t="shared" si="0"/>
        <v>#DIV/0!</v>
      </c>
    </row>
    <row r="77" spans="1:7" hidden="1" x14ac:dyDescent="0.35">
      <c r="A77" s="241"/>
      <c r="B77" s="92">
        <v>72</v>
      </c>
      <c r="C77" s="95">
        <f>VLOOKUP(B:B,'Start List Kids'!C:F,2,FALSE)</f>
        <v>0</v>
      </c>
      <c r="D77" s="114">
        <f>VLOOKUP(B:B,'Start List Kids'!C:F,4,FALSE)</f>
        <v>0</v>
      </c>
      <c r="E77" s="83"/>
      <c r="F77" s="166"/>
      <c r="G77" s="197" t="e">
        <f t="shared" si="0"/>
        <v>#DIV/0!</v>
      </c>
    </row>
    <row r="78" spans="1:7" hidden="1" x14ac:dyDescent="0.35">
      <c r="A78" s="241"/>
      <c r="B78" s="92">
        <v>73</v>
      </c>
      <c r="C78" s="95">
        <f>VLOOKUP(B:B,'Start List Kids'!C:F,2,FALSE)</f>
        <v>0</v>
      </c>
      <c r="D78" s="114">
        <f>VLOOKUP(B:B,'Start List Kids'!C:F,4,FALSE)</f>
        <v>0</v>
      </c>
      <c r="E78" s="83"/>
      <c r="F78" s="166"/>
      <c r="G78" s="197" t="e">
        <f t="shared" si="0"/>
        <v>#DIV/0!</v>
      </c>
    </row>
    <row r="79" spans="1:7" hidden="1" x14ac:dyDescent="0.35">
      <c r="A79" s="241"/>
      <c r="B79" s="92">
        <v>74</v>
      </c>
      <c r="C79" s="95">
        <f>VLOOKUP(B:B,'Start List Kids'!C:F,2,FALSE)</f>
        <v>0</v>
      </c>
      <c r="D79" s="114">
        <f>VLOOKUP(B:B,'Start List Kids'!C:F,4,FALSE)</f>
        <v>0</v>
      </c>
      <c r="E79" s="83"/>
      <c r="F79" s="166"/>
      <c r="G79" s="197" t="e">
        <f t="shared" si="0"/>
        <v>#DIV/0!</v>
      </c>
    </row>
    <row r="80" spans="1:7" hidden="1" x14ac:dyDescent="0.35">
      <c r="A80" s="241"/>
      <c r="B80" s="92">
        <v>75</v>
      </c>
      <c r="C80" s="95">
        <f>VLOOKUP(B:B,'Start List Kids'!C:F,2,FALSE)</f>
        <v>0</v>
      </c>
      <c r="D80" s="114">
        <f>VLOOKUP(B:B,'Start List Kids'!C:F,4,FALSE)</f>
        <v>0</v>
      </c>
      <c r="E80" s="83"/>
      <c r="F80" s="166"/>
      <c r="G80" s="197" t="e">
        <f t="shared" si="0"/>
        <v>#DIV/0!</v>
      </c>
    </row>
    <row r="81" spans="1:7" hidden="1" x14ac:dyDescent="0.35">
      <c r="A81" s="241"/>
      <c r="B81" s="92">
        <v>76</v>
      </c>
      <c r="C81" s="95">
        <f>VLOOKUP(B:B,'Start List Kids'!C:F,2,FALSE)</f>
        <v>0</v>
      </c>
      <c r="D81" s="114">
        <f>VLOOKUP(B:B,'Start List Kids'!C:F,4,FALSE)</f>
        <v>0</v>
      </c>
      <c r="E81" s="83"/>
      <c r="F81" s="166"/>
      <c r="G81" s="197" t="e">
        <f t="shared" si="0"/>
        <v>#DIV/0!</v>
      </c>
    </row>
    <row r="82" spans="1:7" hidden="1" x14ac:dyDescent="0.35">
      <c r="A82" s="241"/>
      <c r="B82" s="92">
        <v>77</v>
      </c>
      <c r="C82" s="95">
        <f>VLOOKUP(B:B,'Start List Kids'!C:F,2,FALSE)</f>
        <v>0</v>
      </c>
      <c r="D82" s="114">
        <f>VLOOKUP(B:B,'Start List Kids'!C:F,4,FALSE)</f>
        <v>0</v>
      </c>
      <c r="E82" s="83"/>
      <c r="F82" s="166"/>
      <c r="G82" s="197" t="e">
        <f t="shared" si="0"/>
        <v>#DIV/0!</v>
      </c>
    </row>
    <row r="83" spans="1:7" hidden="1" x14ac:dyDescent="0.35">
      <c r="A83" s="241"/>
      <c r="B83" s="92">
        <v>78</v>
      </c>
      <c r="C83" s="95">
        <f>VLOOKUP(B:B,'Start List Kids'!C:F,2,FALSE)</f>
        <v>0</v>
      </c>
      <c r="D83" s="114">
        <f>VLOOKUP(B:B,'Start List Kids'!C:F,4,FALSE)</f>
        <v>0</v>
      </c>
      <c r="E83" s="83"/>
      <c r="F83" s="166"/>
      <c r="G83" s="197" t="e">
        <f t="shared" si="0"/>
        <v>#DIV/0!</v>
      </c>
    </row>
    <row r="84" spans="1:7" hidden="1" x14ac:dyDescent="0.35">
      <c r="A84" s="241"/>
      <c r="B84" s="92">
        <v>79</v>
      </c>
      <c r="C84" s="95">
        <f>VLOOKUP(B:B,'Start List Kids'!C:F,2,FALSE)</f>
        <v>0</v>
      </c>
      <c r="D84" s="114">
        <f>VLOOKUP(B:B,'Start List Kids'!C:F,4,FALSE)</f>
        <v>0</v>
      </c>
      <c r="E84" s="83"/>
      <c r="F84" s="166"/>
      <c r="G84" s="197" t="e">
        <f t="shared" si="0"/>
        <v>#DIV/0!</v>
      </c>
    </row>
    <row r="85" spans="1:7" hidden="1" x14ac:dyDescent="0.35">
      <c r="A85" s="241"/>
      <c r="B85" s="92">
        <v>80</v>
      </c>
      <c r="C85" s="95">
        <f>VLOOKUP(B:B,'Start List Kids'!C:F,2,FALSE)</f>
        <v>0</v>
      </c>
      <c r="D85" s="114">
        <f>VLOOKUP(B:B,'Start List Kids'!C:F,4,FALSE)</f>
        <v>0</v>
      </c>
      <c r="E85" s="83"/>
      <c r="F85" s="166"/>
      <c r="G85" s="197" t="e">
        <f t="shared" si="0"/>
        <v>#DIV/0!</v>
      </c>
    </row>
    <row r="86" spans="1:7" hidden="1" x14ac:dyDescent="0.35">
      <c r="A86" s="241"/>
      <c r="B86" s="92">
        <v>81</v>
      </c>
      <c r="C86" s="95">
        <f>VLOOKUP(B:B,'Start List Kids'!C:F,2,FALSE)</f>
        <v>0</v>
      </c>
      <c r="D86" s="114">
        <f>VLOOKUP(B:B,'Start List Kids'!C:F,4,FALSE)</f>
        <v>0</v>
      </c>
      <c r="E86" s="83"/>
      <c r="F86" s="166"/>
      <c r="G86" s="197" t="e">
        <f t="shared" si="0"/>
        <v>#DIV/0!</v>
      </c>
    </row>
    <row r="87" spans="1:7" hidden="1" x14ac:dyDescent="0.35">
      <c r="A87" s="241"/>
      <c r="B87" s="92">
        <v>82</v>
      </c>
      <c r="C87" s="95">
        <f>VLOOKUP(B:B,'Start List Kids'!C:F,2,FALSE)</f>
        <v>0</v>
      </c>
      <c r="D87" s="114">
        <f>VLOOKUP(B:B,'Start List Kids'!C:F,4,FALSE)</f>
        <v>0</v>
      </c>
      <c r="E87" s="83"/>
      <c r="F87" s="166"/>
      <c r="G87" s="197" t="e">
        <f t="shared" si="0"/>
        <v>#DIV/0!</v>
      </c>
    </row>
    <row r="88" spans="1:7" hidden="1" x14ac:dyDescent="0.35">
      <c r="A88" s="241"/>
      <c r="B88" s="92">
        <v>83</v>
      </c>
      <c r="C88" s="95">
        <f>VLOOKUP(B:B,'Start List Kids'!C:F,2,FALSE)</f>
        <v>0</v>
      </c>
      <c r="D88" s="114">
        <f>VLOOKUP(B:B,'Start List Kids'!C:F,4,FALSE)</f>
        <v>0</v>
      </c>
      <c r="E88" s="83"/>
      <c r="F88" s="166"/>
      <c r="G88" s="197" t="e">
        <f t="shared" si="0"/>
        <v>#DIV/0!</v>
      </c>
    </row>
    <row r="89" spans="1:7" hidden="1" x14ac:dyDescent="0.35">
      <c r="A89" s="241"/>
      <c r="B89" s="92">
        <v>84</v>
      </c>
      <c r="C89" s="95">
        <f>VLOOKUP(B:B,'Start List Kids'!C:F,2,FALSE)</f>
        <v>0</v>
      </c>
      <c r="D89" s="114">
        <f>VLOOKUP(B:B,'Start List Kids'!C:F,4,FALSE)</f>
        <v>0</v>
      </c>
      <c r="E89" s="83"/>
      <c r="F89" s="166"/>
      <c r="G89" s="197" t="e">
        <f t="shared" si="0"/>
        <v>#DIV/0!</v>
      </c>
    </row>
    <row r="90" spans="1:7" hidden="1" x14ac:dyDescent="0.35">
      <c r="A90" s="241"/>
      <c r="B90" s="92">
        <v>85</v>
      </c>
      <c r="C90" s="95">
        <f>VLOOKUP(B:B,'Start List Kids'!C:F,2,FALSE)</f>
        <v>0</v>
      </c>
      <c r="D90" s="114">
        <f>VLOOKUP(B:B,'Start List Kids'!C:F,4,FALSE)</f>
        <v>0</v>
      </c>
      <c r="E90" s="83"/>
      <c r="F90" s="166"/>
      <c r="G90" s="197" t="e">
        <f t="shared" si="0"/>
        <v>#DIV/0!</v>
      </c>
    </row>
    <row r="91" spans="1:7" hidden="1" x14ac:dyDescent="0.35">
      <c r="A91" s="241"/>
      <c r="B91" s="92">
        <v>86</v>
      </c>
      <c r="C91" s="95">
        <f>VLOOKUP(B:B,'Start List Kids'!C:F,2,FALSE)</f>
        <v>0</v>
      </c>
      <c r="D91" s="114">
        <f>VLOOKUP(B:B,'Start List Kids'!C:F,4,FALSE)</f>
        <v>0</v>
      </c>
      <c r="E91" s="83"/>
      <c r="F91" s="166"/>
      <c r="G91" s="197" t="e">
        <f t="shared" si="0"/>
        <v>#DIV/0!</v>
      </c>
    </row>
    <row r="92" spans="1:7" hidden="1" x14ac:dyDescent="0.35">
      <c r="A92" s="241"/>
      <c r="B92" s="92">
        <v>87</v>
      </c>
      <c r="C92" s="95">
        <f>VLOOKUP(B:B,'Start List Kids'!C:F,2,FALSE)</f>
        <v>0</v>
      </c>
      <c r="D92" s="114">
        <f>VLOOKUP(B:B,'Start List Kids'!C:F,4,FALSE)</f>
        <v>0</v>
      </c>
      <c r="E92" s="83"/>
      <c r="F92" s="166"/>
      <c r="G92" s="197" t="e">
        <f t="shared" si="0"/>
        <v>#DIV/0!</v>
      </c>
    </row>
    <row r="93" spans="1:7" hidden="1" x14ac:dyDescent="0.35">
      <c r="A93" s="241"/>
      <c r="B93" s="92">
        <v>88</v>
      </c>
      <c r="C93" s="95">
        <f>VLOOKUP(B:B,'Start List Kids'!C:F,2,FALSE)</f>
        <v>0</v>
      </c>
      <c r="D93" s="114">
        <f>VLOOKUP(B:B,'Start List Kids'!C:F,4,FALSE)</f>
        <v>0</v>
      </c>
      <c r="E93" s="83"/>
      <c r="F93" s="166"/>
      <c r="G93" s="197" t="e">
        <f t="shared" si="0"/>
        <v>#DIV/0!</v>
      </c>
    </row>
    <row r="94" spans="1:7" hidden="1" x14ac:dyDescent="0.35">
      <c r="A94" s="241"/>
      <c r="B94" s="92">
        <v>89</v>
      </c>
      <c r="C94" s="95">
        <f>VLOOKUP(B:B,'Start List Kids'!C:F,2,FALSE)</f>
        <v>0</v>
      </c>
      <c r="D94" s="114">
        <f>VLOOKUP(B:B,'Start List Kids'!C:F,4,FALSE)</f>
        <v>0</v>
      </c>
      <c r="E94" s="83"/>
      <c r="F94" s="166"/>
      <c r="G94" s="197" t="e">
        <f t="shared" si="0"/>
        <v>#DIV/0!</v>
      </c>
    </row>
    <row r="95" spans="1:7" hidden="1" x14ac:dyDescent="0.35">
      <c r="A95" s="241"/>
      <c r="B95" s="92">
        <v>90</v>
      </c>
      <c r="C95" s="95">
        <f>VLOOKUP(B:B,'Start List Kids'!C:F,2,FALSE)</f>
        <v>0</v>
      </c>
      <c r="D95" s="114">
        <f>VLOOKUP(B:B,'Start List Kids'!C:F,4,FALSE)</f>
        <v>0</v>
      </c>
      <c r="E95" s="83"/>
      <c r="F95" s="166"/>
      <c r="G95" s="197" t="e">
        <f t="shared" si="0"/>
        <v>#DIV/0!</v>
      </c>
    </row>
    <row r="96" spans="1:7" hidden="1" x14ac:dyDescent="0.35">
      <c r="A96" s="241"/>
      <c r="B96" s="92">
        <v>91</v>
      </c>
      <c r="C96" s="95">
        <f>VLOOKUP(B:B,'Start List Kids'!C:F,2,FALSE)</f>
        <v>0</v>
      </c>
      <c r="D96" s="114">
        <f>VLOOKUP(B:B,'Start List Kids'!C:F,4,FALSE)</f>
        <v>0</v>
      </c>
      <c r="E96" s="83"/>
      <c r="F96" s="166"/>
      <c r="G96" s="197" t="e">
        <f t="shared" si="0"/>
        <v>#DIV/0!</v>
      </c>
    </row>
    <row r="97" spans="1:7" hidden="1" x14ac:dyDescent="0.35">
      <c r="A97" s="241"/>
      <c r="B97" s="92">
        <v>92</v>
      </c>
      <c r="C97" s="95">
        <f>VLOOKUP(B:B,'Start List Kids'!C:F,2,FALSE)</f>
        <v>0</v>
      </c>
      <c r="D97" s="114">
        <f>VLOOKUP(B:B,'Start List Kids'!C:F,4,FALSE)</f>
        <v>0</v>
      </c>
      <c r="E97" s="83"/>
      <c r="F97" s="166"/>
      <c r="G97" s="197" t="e">
        <f t="shared" si="0"/>
        <v>#DIV/0!</v>
      </c>
    </row>
    <row r="98" spans="1:7" hidden="1" x14ac:dyDescent="0.35">
      <c r="A98" s="241"/>
      <c r="B98" s="92">
        <v>93</v>
      </c>
      <c r="C98" s="95">
        <f>VLOOKUP(B:B,'Start List Kids'!C:F,2,FALSE)</f>
        <v>0</v>
      </c>
      <c r="D98" s="114">
        <f>VLOOKUP(B:B,'Start List Kids'!C:F,4,FALSE)</f>
        <v>0</v>
      </c>
      <c r="E98" s="83"/>
      <c r="F98" s="166"/>
      <c r="G98" s="197" t="e">
        <f t="shared" si="0"/>
        <v>#DIV/0!</v>
      </c>
    </row>
    <row r="99" spans="1:7" hidden="1" x14ac:dyDescent="0.35">
      <c r="A99" s="241"/>
      <c r="B99" s="92">
        <v>94</v>
      </c>
      <c r="C99" s="95">
        <f>VLOOKUP(B:B,'Start List Kids'!C:F,2,FALSE)</f>
        <v>0</v>
      </c>
      <c r="D99" s="114">
        <f>VLOOKUP(B:B,'Start List Kids'!C:F,4,FALSE)</f>
        <v>0</v>
      </c>
      <c r="E99" s="83"/>
      <c r="F99" s="166"/>
      <c r="G99" s="197" t="e">
        <f t="shared" si="0"/>
        <v>#DIV/0!</v>
      </c>
    </row>
    <row r="100" spans="1:7" hidden="1" x14ac:dyDescent="0.35">
      <c r="A100" s="241"/>
      <c r="B100" s="92">
        <v>95</v>
      </c>
      <c r="C100" s="95">
        <f>VLOOKUP(B:B,'Start List Kids'!C:F,2,FALSE)</f>
        <v>0</v>
      </c>
      <c r="D100" s="114">
        <f>VLOOKUP(B:B,'Start List Kids'!C:F,4,FALSE)</f>
        <v>0</v>
      </c>
      <c r="E100" s="83"/>
      <c r="F100" s="166"/>
      <c r="G100" s="197" t="e">
        <f t="shared" si="0"/>
        <v>#DIV/0!</v>
      </c>
    </row>
    <row r="101" spans="1:7" hidden="1" x14ac:dyDescent="0.35">
      <c r="A101" s="241"/>
      <c r="B101" s="92">
        <v>96</v>
      </c>
      <c r="C101" s="95">
        <f>VLOOKUP(B:B,'Start List Kids'!C:F,2,FALSE)</f>
        <v>0</v>
      </c>
      <c r="D101" s="114">
        <f>VLOOKUP(B:B,'Start List Kids'!C:F,4,FALSE)</f>
        <v>0</v>
      </c>
      <c r="E101" s="83"/>
      <c r="F101" s="166"/>
      <c r="G101" s="197" t="e">
        <f t="shared" si="0"/>
        <v>#DIV/0!</v>
      </c>
    </row>
    <row r="102" spans="1:7" hidden="1" x14ac:dyDescent="0.35">
      <c r="A102" s="241"/>
      <c r="B102" s="92">
        <v>97</v>
      </c>
      <c r="C102" s="95">
        <f>VLOOKUP(B:B,'Start List Kids'!C:F,2,FALSE)</f>
        <v>0</v>
      </c>
      <c r="D102" s="114">
        <f>VLOOKUP(B:B,'Start List Kids'!C:F,4,FALSE)</f>
        <v>0</v>
      </c>
      <c r="E102" s="83"/>
      <c r="F102" s="166"/>
      <c r="G102" s="197" t="e">
        <f t="shared" si="0"/>
        <v>#DIV/0!</v>
      </c>
    </row>
    <row r="103" spans="1:7" hidden="1" x14ac:dyDescent="0.35">
      <c r="A103" s="241"/>
      <c r="B103" s="92">
        <v>98</v>
      </c>
      <c r="C103" s="95">
        <f>VLOOKUP(B:B,'Start List Kids'!C:F,2,FALSE)</f>
        <v>0</v>
      </c>
      <c r="D103" s="114">
        <f>VLOOKUP(B:B,'Start List Kids'!C:F,4,FALSE)</f>
        <v>0</v>
      </c>
      <c r="E103" s="83"/>
      <c r="F103" s="166"/>
      <c r="G103" s="197" t="e">
        <f t="shared" si="0"/>
        <v>#DIV/0!</v>
      </c>
    </row>
    <row r="104" spans="1:7" hidden="1" x14ac:dyDescent="0.35">
      <c r="A104" s="241"/>
      <c r="B104" s="92">
        <v>99</v>
      </c>
      <c r="C104" s="95">
        <f>VLOOKUP(B:B,'Start List Kids'!C:F,2,FALSE)</f>
        <v>0</v>
      </c>
      <c r="D104" s="114">
        <f>VLOOKUP(B:B,'Start List Kids'!C:F,4,FALSE)</f>
        <v>0</v>
      </c>
      <c r="E104" s="83"/>
      <c r="F104" s="166"/>
      <c r="G104" s="197" t="e">
        <f t="shared" si="0"/>
        <v>#DIV/0!</v>
      </c>
    </row>
    <row r="105" spans="1:7" hidden="1" x14ac:dyDescent="0.35">
      <c r="A105" s="241"/>
      <c r="B105" s="92">
        <v>100</v>
      </c>
      <c r="C105" s="95">
        <f>VLOOKUP(B:B,'Start List Kids'!C:F,2,FALSE)</f>
        <v>0</v>
      </c>
      <c r="D105" s="114">
        <f>VLOOKUP(B:B,'Start List Kids'!C:F,4,FALSE)</f>
        <v>0</v>
      </c>
      <c r="E105" s="83"/>
      <c r="F105" s="166"/>
      <c r="G105" s="197" t="e">
        <f t="shared" si="0"/>
        <v>#DIV/0!</v>
      </c>
    </row>
    <row r="106" spans="1:7" hidden="1" x14ac:dyDescent="0.35">
      <c r="A106" s="241"/>
      <c r="B106" s="92">
        <v>101</v>
      </c>
      <c r="C106" s="95">
        <f>VLOOKUP(B:B,'Start List Kids'!C:F,2,FALSE)</f>
        <v>0</v>
      </c>
      <c r="D106" s="114">
        <f>VLOOKUP(B:B,'Start List Kids'!C:F,4,FALSE)</f>
        <v>0</v>
      </c>
      <c r="E106" s="83"/>
      <c r="F106" s="166"/>
      <c r="G106" s="197" t="e">
        <f t="shared" si="0"/>
        <v>#DIV/0!</v>
      </c>
    </row>
    <row r="107" spans="1:7" hidden="1" x14ac:dyDescent="0.35">
      <c r="A107" s="241"/>
      <c r="B107" s="92">
        <v>102</v>
      </c>
      <c r="C107" s="95">
        <f>VLOOKUP(B:B,'Start List Kids'!C:F,2,FALSE)</f>
        <v>0</v>
      </c>
      <c r="D107" s="114">
        <f>VLOOKUP(B:B,'Start List Kids'!C:F,4,FALSE)</f>
        <v>0</v>
      </c>
      <c r="E107" s="83"/>
      <c r="F107" s="166"/>
      <c r="G107" s="197" t="e">
        <f t="shared" si="0"/>
        <v>#DIV/0!</v>
      </c>
    </row>
    <row r="108" spans="1:7" hidden="1" x14ac:dyDescent="0.35">
      <c r="A108" s="241"/>
      <c r="B108" s="92">
        <v>103</v>
      </c>
      <c r="C108" s="95">
        <f>VLOOKUP(B:B,'Start List Kids'!C:F,2,FALSE)</f>
        <v>0</v>
      </c>
      <c r="D108" s="114">
        <f>VLOOKUP(B:B,'Start List Kids'!C:F,4,FALSE)</f>
        <v>0</v>
      </c>
      <c r="E108" s="83"/>
      <c r="F108" s="166"/>
      <c r="G108" s="197" t="e">
        <f t="shared" si="0"/>
        <v>#DIV/0!</v>
      </c>
    </row>
    <row r="109" spans="1:7" hidden="1" x14ac:dyDescent="0.35">
      <c r="A109" s="241"/>
      <c r="B109" s="92">
        <v>104</v>
      </c>
      <c r="C109" s="95">
        <f>VLOOKUP(B:B,'Start List Kids'!C:F,2,FALSE)</f>
        <v>0</v>
      </c>
      <c r="D109" s="114">
        <f>VLOOKUP(B:B,'Start List Kids'!C:F,4,FALSE)</f>
        <v>0</v>
      </c>
      <c r="E109" s="83"/>
      <c r="F109" s="166"/>
      <c r="G109" s="197" t="e">
        <f t="shared" si="0"/>
        <v>#DIV/0!</v>
      </c>
    </row>
    <row r="110" spans="1:7" hidden="1" x14ac:dyDescent="0.35">
      <c r="A110" s="241"/>
      <c r="B110" s="92">
        <v>105</v>
      </c>
      <c r="C110" s="95">
        <f>VLOOKUP(B:B,'Start List Kids'!C:F,2,FALSE)</f>
        <v>0</v>
      </c>
      <c r="D110" s="114">
        <f>VLOOKUP(B:B,'Start List Kids'!C:F,4,FALSE)</f>
        <v>0</v>
      </c>
      <c r="E110" s="83"/>
      <c r="F110" s="166"/>
      <c r="G110" s="197" t="e">
        <f t="shared" si="0"/>
        <v>#DIV/0!</v>
      </c>
    </row>
    <row r="111" spans="1:7" hidden="1" x14ac:dyDescent="0.35">
      <c r="A111" s="241"/>
      <c r="B111" s="92">
        <v>106</v>
      </c>
      <c r="C111" s="95">
        <f>VLOOKUP(B:B,'Start List Kids'!C:F,2,FALSE)</f>
        <v>0</v>
      </c>
      <c r="D111" s="114">
        <f>VLOOKUP(B:B,'Start List Kids'!C:F,4,FALSE)</f>
        <v>0</v>
      </c>
      <c r="E111" s="83"/>
      <c r="F111" s="166"/>
      <c r="G111" s="197" t="e">
        <f t="shared" si="0"/>
        <v>#DIV/0!</v>
      </c>
    </row>
    <row r="112" spans="1:7" hidden="1" x14ac:dyDescent="0.35">
      <c r="A112" s="241"/>
      <c r="B112" s="92">
        <v>107</v>
      </c>
      <c r="C112" s="95">
        <f>VLOOKUP(B:B,'Start List Kids'!C:F,2,FALSE)</f>
        <v>0</v>
      </c>
      <c r="D112" s="114">
        <f>VLOOKUP(B:B,'Start List Kids'!C:F,4,FALSE)</f>
        <v>0</v>
      </c>
      <c r="E112" s="83"/>
      <c r="F112" s="166"/>
      <c r="G112" s="197" t="e">
        <f t="shared" si="0"/>
        <v>#DIV/0!</v>
      </c>
    </row>
    <row r="113" spans="1:7" hidden="1" x14ac:dyDescent="0.35">
      <c r="A113" s="241"/>
      <c r="B113" s="92">
        <v>108</v>
      </c>
      <c r="C113" s="95">
        <f>VLOOKUP(B:B,'Start List Kids'!C:F,2,FALSE)</f>
        <v>0</v>
      </c>
      <c r="D113" s="114">
        <f>VLOOKUP(B:B,'Start List Kids'!C:F,4,FALSE)</f>
        <v>0</v>
      </c>
      <c r="E113" s="83"/>
      <c r="F113" s="166"/>
      <c r="G113" s="197" t="e">
        <f t="shared" si="0"/>
        <v>#DIV/0!</v>
      </c>
    </row>
    <row r="114" spans="1:7" hidden="1" x14ac:dyDescent="0.35">
      <c r="A114" s="241"/>
      <c r="B114" s="92">
        <v>109</v>
      </c>
      <c r="C114" s="95">
        <f>VLOOKUP(B:B,'Start List Kids'!C:F,2,FALSE)</f>
        <v>0</v>
      </c>
      <c r="D114" s="114">
        <f>VLOOKUP(B:B,'Start List Kids'!C:F,4,FALSE)</f>
        <v>0</v>
      </c>
      <c r="E114" s="83"/>
      <c r="F114" s="166"/>
      <c r="G114" s="197" t="e">
        <f t="shared" si="0"/>
        <v>#DIV/0!</v>
      </c>
    </row>
    <row r="115" spans="1:7" hidden="1" x14ac:dyDescent="0.35">
      <c r="A115" s="241"/>
      <c r="B115" s="92">
        <v>110</v>
      </c>
      <c r="C115" s="95">
        <f>VLOOKUP(B:B,'Start List Kids'!C:F,2,FALSE)</f>
        <v>0</v>
      </c>
      <c r="D115" s="114">
        <f>VLOOKUP(B:B,'Start List Kids'!C:F,4,FALSE)</f>
        <v>0</v>
      </c>
      <c r="E115" s="83"/>
      <c r="F115" s="166"/>
      <c r="G115" s="197" t="e">
        <f t="shared" si="0"/>
        <v>#DIV/0!</v>
      </c>
    </row>
    <row r="116" spans="1:7" hidden="1" x14ac:dyDescent="0.35">
      <c r="A116" s="241"/>
      <c r="B116" s="92">
        <v>111</v>
      </c>
      <c r="C116" s="95">
        <f>VLOOKUP(B:B,'Start List Kids'!C:F,2,FALSE)</f>
        <v>0</v>
      </c>
      <c r="D116" s="114">
        <f>VLOOKUP(B:B,'Start List Kids'!C:F,4,FALSE)</f>
        <v>0</v>
      </c>
      <c r="E116" s="83"/>
      <c r="F116" s="166"/>
      <c r="G116" s="197" t="e">
        <f t="shared" si="0"/>
        <v>#DIV/0!</v>
      </c>
    </row>
    <row r="117" spans="1:7" hidden="1" x14ac:dyDescent="0.35">
      <c r="A117" s="241"/>
      <c r="B117" s="92">
        <v>112</v>
      </c>
      <c r="C117" s="95">
        <f>VLOOKUP(B:B,'Start List Kids'!C:F,2,FALSE)</f>
        <v>0</v>
      </c>
      <c r="D117" s="114">
        <f>VLOOKUP(B:B,'Start List Kids'!C:F,4,FALSE)</f>
        <v>0</v>
      </c>
      <c r="E117" s="83"/>
      <c r="F117" s="166"/>
      <c r="G117" s="197" t="e">
        <f t="shared" si="0"/>
        <v>#DIV/0!</v>
      </c>
    </row>
    <row r="118" spans="1:7" hidden="1" x14ac:dyDescent="0.35">
      <c r="A118" s="241"/>
      <c r="B118" s="92">
        <v>113</v>
      </c>
      <c r="C118" s="95">
        <f>VLOOKUP(B:B,'Start List Kids'!C:F,2,FALSE)</f>
        <v>0</v>
      </c>
      <c r="D118" s="114">
        <f>VLOOKUP(B:B,'Start List Kids'!C:F,4,FALSE)</f>
        <v>0</v>
      </c>
      <c r="E118" s="83"/>
      <c r="F118" s="166"/>
      <c r="G118" s="197" t="e">
        <f t="shared" si="0"/>
        <v>#DIV/0!</v>
      </c>
    </row>
    <row r="119" spans="1:7" hidden="1" x14ac:dyDescent="0.35">
      <c r="A119" s="241"/>
      <c r="B119" s="92">
        <v>114</v>
      </c>
      <c r="C119" s="95">
        <f>VLOOKUP(B:B,'Start List Kids'!C:F,2,FALSE)</f>
        <v>0</v>
      </c>
      <c r="D119" s="114">
        <f>VLOOKUP(B:B,'Start List Kids'!C:F,4,FALSE)</f>
        <v>0</v>
      </c>
      <c r="E119" s="83"/>
      <c r="F119" s="166"/>
      <c r="G119" s="197" t="e">
        <f t="shared" si="0"/>
        <v>#DIV/0!</v>
      </c>
    </row>
    <row r="120" spans="1:7" hidden="1" x14ac:dyDescent="0.35">
      <c r="A120" s="241"/>
      <c r="B120" s="92">
        <v>115</v>
      </c>
      <c r="C120" s="95">
        <f>VLOOKUP(B:B,'Start List Kids'!C:F,2,FALSE)</f>
        <v>0</v>
      </c>
      <c r="D120" s="114">
        <f>VLOOKUP(B:B,'Start List Kids'!C:F,4,FALSE)</f>
        <v>0</v>
      </c>
      <c r="E120" s="83"/>
      <c r="F120" s="166"/>
      <c r="G120" s="197" t="e">
        <f t="shared" si="0"/>
        <v>#DIV/0!</v>
      </c>
    </row>
    <row r="121" spans="1:7" hidden="1" x14ac:dyDescent="0.35">
      <c r="A121" s="241"/>
      <c r="B121" s="92">
        <v>116</v>
      </c>
      <c r="C121" s="95">
        <f>VLOOKUP(B:B,'Start List Kids'!C:F,2,FALSE)</f>
        <v>0</v>
      </c>
      <c r="D121" s="114">
        <f>VLOOKUP(B:B,'Start List Kids'!C:F,4,FALSE)</f>
        <v>0</v>
      </c>
      <c r="E121" s="83"/>
      <c r="F121" s="166"/>
      <c r="G121" s="197" t="e">
        <f t="shared" si="0"/>
        <v>#DIV/0!</v>
      </c>
    </row>
    <row r="122" spans="1:7" hidden="1" x14ac:dyDescent="0.35">
      <c r="A122" s="241"/>
      <c r="B122" s="92">
        <v>117</v>
      </c>
      <c r="C122" s="95">
        <f>VLOOKUP(B:B,'Start List Kids'!C:F,2,FALSE)</f>
        <v>0</v>
      </c>
      <c r="D122" s="114">
        <f>VLOOKUP(B:B,'Start List Kids'!C:F,4,FALSE)</f>
        <v>0</v>
      </c>
      <c r="E122" s="83"/>
      <c r="F122" s="166"/>
      <c r="G122" s="197" t="e">
        <f t="shared" si="0"/>
        <v>#DIV/0!</v>
      </c>
    </row>
    <row r="123" spans="1:7" hidden="1" x14ac:dyDescent="0.35">
      <c r="A123" s="241"/>
      <c r="B123" s="92">
        <v>118</v>
      </c>
      <c r="C123" s="95">
        <f>VLOOKUP(B:B,'Start List Kids'!C:F,2,FALSE)</f>
        <v>0</v>
      </c>
      <c r="D123" s="114">
        <f>VLOOKUP(B:B,'Start List Kids'!C:F,4,FALSE)</f>
        <v>0</v>
      </c>
      <c r="E123" s="83"/>
      <c r="F123" s="166"/>
      <c r="G123" s="197" t="e">
        <f t="shared" si="0"/>
        <v>#DIV/0!</v>
      </c>
    </row>
    <row r="124" spans="1:7" hidden="1" x14ac:dyDescent="0.35">
      <c r="A124" s="241"/>
      <c r="B124" s="92">
        <v>119</v>
      </c>
      <c r="C124" s="95">
        <f>VLOOKUP(B:B,'Start List Kids'!C:F,2,FALSE)</f>
        <v>0</v>
      </c>
      <c r="D124" s="114">
        <f>VLOOKUP(B:B,'Start List Kids'!C:F,4,FALSE)</f>
        <v>0</v>
      </c>
      <c r="E124" s="83"/>
      <c r="F124" s="166"/>
      <c r="G124" s="197" t="e">
        <f t="shared" si="0"/>
        <v>#DIV/0!</v>
      </c>
    </row>
    <row r="125" spans="1:7" hidden="1" x14ac:dyDescent="0.35">
      <c r="A125" s="241"/>
      <c r="B125" s="92">
        <v>120</v>
      </c>
      <c r="C125" s="95">
        <f>VLOOKUP(B:B,'Start List Kids'!C:F,2,FALSE)</f>
        <v>0</v>
      </c>
      <c r="D125" s="114">
        <f>VLOOKUP(B:B,'Start List Kids'!C:F,4,FALSE)</f>
        <v>0</v>
      </c>
      <c r="E125" s="83"/>
      <c r="F125" s="166"/>
      <c r="G125" s="197" t="e">
        <f t="shared" si="0"/>
        <v>#DIV/0!</v>
      </c>
    </row>
    <row r="126" spans="1:7" hidden="1" x14ac:dyDescent="0.35">
      <c r="A126" s="241"/>
      <c r="B126" s="92">
        <v>121</v>
      </c>
      <c r="C126" s="95">
        <f>VLOOKUP(B:B,'Start List Kids'!C:F,2,FALSE)</f>
        <v>0</v>
      </c>
      <c r="D126" s="114">
        <f>VLOOKUP(B:B,'Start List Kids'!C:F,4,FALSE)</f>
        <v>0</v>
      </c>
      <c r="E126" s="83"/>
      <c r="F126" s="166"/>
      <c r="G126" s="197" t="e">
        <f t="shared" si="0"/>
        <v>#DIV/0!</v>
      </c>
    </row>
    <row r="127" spans="1:7" hidden="1" x14ac:dyDescent="0.35">
      <c r="A127" s="241"/>
      <c r="B127" s="92">
        <v>122</v>
      </c>
      <c r="C127" s="95">
        <f>VLOOKUP(B:B,'Start List Kids'!C:F,2,FALSE)</f>
        <v>0</v>
      </c>
      <c r="D127" s="114">
        <f>VLOOKUP(B:B,'Start List Kids'!C:F,4,FALSE)</f>
        <v>0</v>
      </c>
      <c r="E127" s="83"/>
      <c r="F127" s="166"/>
      <c r="G127" s="197" t="e">
        <f t="shared" si="0"/>
        <v>#DIV/0!</v>
      </c>
    </row>
    <row r="128" spans="1:7" hidden="1" x14ac:dyDescent="0.35">
      <c r="A128" s="241"/>
      <c r="B128" s="92">
        <v>123</v>
      </c>
      <c r="C128" s="95">
        <f>VLOOKUP(B:B,'Start List Kids'!C:F,2,FALSE)</f>
        <v>0</v>
      </c>
      <c r="D128" s="114">
        <f>VLOOKUP(B:B,'Start List Kids'!C:F,4,FALSE)</f>
        <v>0</v>
      </c>
      <c r="E128" s="83"/>
      <c r="F128" s="166"/>
      <c r="G128" s="197" t="e">
        <f t="shared" si="0"/>
        <v>#DIV/0!</v>
      </c>
    </row>
    <row r="129" spans="1:7" hidden="1" x14ac:dyDescent="0.35">
      <c r="A129" s="241"/>
      <c r="B129" s="92">
        <v>124</v>
      </c>
      <c r="C129" s="95">
        <f>VLOOKUP(B:B,'Start List Kids'!C:F,2,FALSE)</f>
        <v>0</v>
      </c>
      <c r="D129" s="114">
        <f>VLOOKUP(B:B,'Start List Kids'!C:F,4,FALSE)</f>
        <v>0</v>
      </c>
      <c r="E129" s="83"/>
      <c r="F129" s="166"/>
      <c r="G129" s="197" t="e">
        <f t="shared" si="0"/>
        <v>#DIV/0!</v>
      </c>
    </row>
    <row r="130" spans="1:7" hidden="1" x14ac:dyDescent="0.35">
      <c r="A130" s="241"/>
      <c r="B130" s="92">
        <v>125</v>
      </c>
      <c r="C130" s="95">
        <f>VLOOKUP(B:B,'Start List Kids'!C:F,2,FALSE)</f>
        <v>0</v>
      </c>
      <c r="D130" s="114">
        <f>VLOOKUP(B:B,'Start List Kids'!C:F,4,FALSE)</f>
        <v>0</v>
      </c>
      <c r="E130" s="83"/>
      <c r="F130" s="166"/>
      <c r="G130" s="197" t="e">
        <f t="shared" si="0"/>
        <v>#DIV/0!</v>
      </c>
    </row>
    <row r="131" spans="1:7" hidden="1" x14ac:dyDescent="0.35">
      <c r="A131" s="241"/>
      <c r="B131" s="92">
        <v>126</v>
      </c>
      <c r="C131" s="95">
        <f>VLOOKUP(B:B,'Start List Kids'!C:F,2,FALSE)</f>
        <v>0</v>
      </c>
      <c r="D131" s="114">
        <f>VLOOKUP(B:B,'Start List Kids'!C:F,4,FALSE)</f>
        <v>0</v>
      </c>
      <c r="E131" s="83"/>
      <c r="F131" s="166"/>
      <c r="G131" s="197" t="e">
        <f t="shared" si="0"/>
        <v>#DIV/0!</v>
      </c>
    </row>
    <row r="132" spans="1:7" hidden="1" x14ac:dyDescent="0.35">
      <c r="A132" s="241"/>
      <c r="B132" s="92">
        <v>127</v>
      </c>
      <c r="C132" s="95">
        <f>VLOOKUP(B:B,'Start List Kids'!C:F,2,FALSE)</f>
        <v>0</v>
      </c>
      <c r="D132" s="114">
        <f>VLOOKUP(B:B,'Start List Kids'!C:F,4,FALSE)</f>
        <v>0</v>
      </c>
      <c r="E132" s="83"/>
      <c r="F132" s="166"/>
      <c r="G132" s="197" t="e">
        <f t="shared" si="0"/>
        <v>#DIV/0!</v>
      </c>
    </row>
    <row r="133" spans="1:7" hidden="1" x14ac:dyDescent="0.35">
      <c r="A133" s="241"/>
      <c r="B133" s="92">
        <v>128</v>
      </c>
      <c r="C133" s="95">
        <f>VLOOKUP(B:B,'Start List Kids'!C:F,2,FALSE)</f>
        <v>0</v>
      </c>
      <c r="D133" s="114">
        <f>VLOOKUP(B:B,'Start List Kids'!C:F,4,FALSE)</f>
        <v>0</v>
      </c>
      <c r="E133" s="83"/>
      <c r="F133" s="166"/>
      <c r="G133" s="197" t="e">
        <f t="shared" si="0"/>
        <v>#DIV/0!</v>
      </c>
    </row>
    <row r="134" spans="1:7" hidden="1" x14ac:dyDescent="0.35">
      <c r="A134" s="241"/>
      <c r="B134" s="92">
        <v>129</v>
      </c>
      <c r="C134" s="95">
        <f>VLOOKUP(B:B,'Start List Kids'!C:F,2,FALSE)</f>
        <v>0</v>
      </c>
      <c r="D134" s="114">
        <f>VLOOKUP(B:B,'Start List Kids'!C:F,4,FALSE)</f>
        <v>0</v>
      </c>
      <c r="E134" s="83"/>
      <c r="F134" s="166"/>
      <c r="G134" s="197" t="e">
        <f t="shared" si="0"/>
        <v>#DIV/0!</v>
      </c>
    </row>
    <row r="135" spans="1:7" hidden="1" x14ac:dyDescent="0.35">
      <c r="A135" s="241"/>
      <c r="B135" s="92">
        <v>130</v>
      </c>
      <c r="C135" s="95">
        <f>VLOOKUP(B:B,'Start List Kids'!C:F,2,FALSE)</f>
        <v>0</v>
      </c>
      <c r="D135" s="114">
        <f>VLOOKUP(B:B,'Start List Kids'!C:F,4,FALSE)</f>
        <v>0</v>
      </c>
      <c r="E135" s="83"/>
      <c r="F135" s="166"/>
      <c r="G135" s="197" t="e">
        <f t="shared" si="0"/>
        <v>#DIV/0!</v>
      </c>
    </row>
    <row r="136" spans="1:7" hidden="1" x14ac:dyDescent="0.35">
      <c r="A136" s="241"/>
      <c r="B136" s="92">
        <v>131</v>
      </c>
      <c r="C136" s="95">
        <f>VLOOKUP(B:B,'Start List Kids'!C:F,2,FALSE)</f>
        <v>0</v>
      </c>
      <c r="D136" s="114">
        <f>VLOOKUP(B:B,'Start List Kids'!C:F,4,FALSE)</f>
        <v>0</v>
      </c>
      <c r="E136" s="83"/>
      <c r="F136" s="166"/>
      <c r="G136" s="197" t="e">
        <f t="shared" si="0"/>
        <v>#DIV/0!</v>
      </c>
    </row>
    <row r="137" spans="1:7" hidden="1" x14ac:dyDescent="0.35">
      <c r="A137" s="241"/>
      <c r="B137" s="92">
        <v>132</v>
      </c>
      <c r="C137" s="95">
        <f>VLOOKUP(B:B,'Start List Kids'!C:F,2,FALSE)</f>
        <v>0</v>
      </c>
      <c r="D137" s="114">
        <f>VLOOKUP(B:B,'Start List Kids'!C:F,4,FALSE)</f>
        <v>0</v>
      </c>
      <c r="E137" s="83"/>
      <c r="F137" s="166"/>
      <c r="G137" s="197" t="e">
        <f t="shared" si="0"/>
        <v>#DIV/0!</v>
      </c>
    </row>
    <row r="138" spans="1:7" hidden="1" x14ac:dyDescent="0.35">
      <c r="A138" s="241"/>
      <c r="B138" s="92">
        <v>133</v>
      </c>
      <c r="C138" s="95">
        <f>VLOOKUP(B:B,'Start List Kids'!C:F,2,FALSE)</f>
        <v>0</v>
      </c>
      <c r="D138" s="114">
        <f>VLOOKUP(B:B,'Start List Kids'!C:F,4,FALSE)</f>
        <v>0</v>
      </c>
      <c r="E138" s="83"/>
      <c r="F138" s="166"/>
      <c r="G138" s="197" t="e">
        <f t="shared" si="0"/>
        <v>#DIV/0!</v>
      </c>
    </row>
    <row r="139" spans="1:7" hidden="1" x14ac:dyDescent="0.35">
      <c r="A139" s="241"/>
      <c r="B139" s="92">
        <v>134</v>
      </c>
      <c r="C139" s="95">
        <f>VLOOKUP(B:B,'Start List Kids'!C:F,2,FALSE)</f>
        <v>0</v>
      </c>
      <c r="D139" s="114">
        <f>VLOOKUP(B:B,'Start List Kids'!C:F,4,FALSE)</f>
        <v>0</v>
      </c>
      <c r="E139" s="83"/>
      <c r="F139" s="166"/>
      <c r="G139" s="197" t="e">
        <f t="shared" si="0"/>
        <v>#DIV/0!</v>
      </c>
    </row>
    <row r="140" spans="1:7" hidden="1" x14ac:dyDescent="0.35">
      <c r="A140" s="241"/>
      <c r="B140" s="92">
        <v>135</v>
      </c>
      <c r="C140" s="95">
        <f>VLOOKUP(B:B,'Start List Kids'!C:F,2,FALSE)</f>
        <v>0</v>
      </c>
      <c r="D140" s="114">
        <f>VLOOKUP(B:B,'Start List Kids'!C:F,4,FALSE)</f>
        <v>0</v>
      </c>
      <c r="E140" s="83"/>
      <c r="F140" s="166"/>
      <c r="G140" s="197" t="e">
        <f t="shared" si="0"/>
        <v>#DIV/0!</v>
      </c>
    </row>
    <row r="141" spans="1:7" hidden="1" x14ac:dyDescent="0.35">
      <c r="A141" s="241"/>
      <c r="B141" s="92">
        <v>136</v>
      </c>
      <c r="C141" s="95">
        <f>VLOOKUP(B:B,'Start List Kids'!C:F,2,FALSE)</f>
        <v>0</v>
      </c>
      <c r="D141" s="114">
        <f>VLOOKUP(B:B,'Start List Kids'!C:F,4,FALSE)</f>
        <v>0</v>
      </c>
      <c r="E141" s="83"/>
      <c r="F141" s="166"/>
      <c r="G141" s="197" t="e">
        <f t="shared" si="0"/>
        <v>#DIV/0!</v>
      </c>
    </row>
    <row r="142" spans="1:7" hidden="1" x14ac:dyDescent="0.35">
      <c r="A142" s="241"/>
      <c r="B142" s="92">
        <v>137</v>
      </c>
      <c r="C142" s="95">
        <f>VLOOKUP(B:B,'Start List Kids'!C:F,2,FALSE)</f>
        <v>0</v>
      </c>
      <c r="D142" s="114">
        <f>VLOOKUP(B:B,'Start List Kids'!C:F,4,FALSE)</f>
        <v>0</v>
      </c>
      <c r="E142" s="83"/>
      <c r="F142" s="166"/>
      <c r="G142" s="197" t="e">
        <f t="shared" si="0"/>
        <v>#DIV/0!</v>
      </c>
    </row>
    <row r="143" spans="1:7" hidden="1" x14ac:dyDescent="0.35">
      <c r="A143" s="241"/>
      <c r="B143" s="92">
        <v>138</v>
      </c>
      <c r="C143" s="95">
        <f>VLOOKUP(B:B,'Start List Kids'!C:F,2,FALSE)</f>
        <v>0</v>
      </c>
      <c r="D143" s="114">
        <f>VLOOKUP(B:B,'Start List Kids'!C:F,4,FALSE)</f>
        <v>0</v>
      </c>
      <c r="E143" s="83"/>
      <c r="F143" s="166"/>
      <c r="G143" s="197" t="e">
        <f t="shared" si="0"/>
        <v>#DIV/0!</v>
      </c>
    </row>
    <row r="144" spans="1:7" hidden="1" x14ac:dyDescent="0.35">
      <c r="A144" s="241"/>
      <c r="B144" s="92">
        <v>139</v>
      </c>
      <c r="C144" s="95">
        <f>VLOOKUP(B:B,'Start List Kids'!C:F,2,FALSE)</f>
        <v>0</v>
      </c>
      <c r="D144" s="114">
        <f>VLOOKUP(B:B,'Start List Kids'!C:F,4,FALSE)</f>
        <v>0</v>
      </c>
      <c r="E144" s="83"/>
      <c r="F144" s="166"/>
      <c r="G144" s="197" t="e">
        <f t="shared" si="0"/>
        <v>#DIV/0!</v>
      </c>
    </row>
    <row r="145" spans="1:7" hidden="1" x14ac:dyDescent="0.35">
      <c r="A145" s="241"/>
      <c r="B145" s="92">
        <v>140</v>
      </c>
      <c r="C145" s="95">
        <f>VLOOKUP(B:B,'Start List Kids'!C:F,2,FALSE)</f>
        <v>0</v>
      </c>
      <c r="D145" s="114">
        <f>VLOOKUP(B:B,'Start List Kids'!C:F,4,FALSE)</f>
        <v>0</v>
      </c>
      <c r="E145" s="83"/>
      <c r="F145" s="166"/>
      <c r="G145" s="197" t="e">
        <f t="shared" si="0"/>
        <v>#DIV/0!</v>
      </c>
    </row>
    <row r="146" spans="1:7" hidden="1" x14ac:dyDescent="0.35">
      <c r="A146" s="241"/>
      <c r="B146" s="92">
        <v>141</v>
      </c>
      <c r="C146" s="95">
        <f>VLOOKUP(B:B,'Start List Kids'!C:F,2,FALSE)</f>
        <v>0</v>
      </c>
      <c r="D146" s="114">
        <f>VLOOKUP(B:B,'Start List Kids'!C:F,4,FALSE)</f>
        <v>0</v>
      </c>
      <c r="E146" s="83"/>
      <c r="F146" s="166"/>
      <c r="G146" s="197" t="e">
        <f t="shared" si="0"/>
        <v>#DIV/0!</v>
      </c>
    </row>
    <row r="147" spans="1:7" hidden="1" x14ac:dyDescent="0.35">
      <c r="A147" s="241"/>
      <c r="B147" s="92">
        <v>142</v>
      </c>
      <c r="C147" s="95">
        <f>VLOOKUP(B:B,'Start List Kids'!C:F,2,FALSE)</f>
        <v>0</v>
      </c>
      <c r="D147" s="114">
        <f>VLOOKUP(B:B,'Start List Kids'!C:F,4,FALSE)</f>
        <v>0</v>
      </c>
      <c r="E147" s="83"/>
      <c r="F147" s="166"/>
      <c r="G147" s="197" t="e">
        <f t="shared" si="0"/>
        <v>#DIV/0!</v>
      </c>
    </row>
    <row r="148" spans="1:7" hidden="1" x14ac:dyDescent="0.35">
      <c r="A148" s="241"/>
      <c r="B148" s="92">
        <v>143</v>
      </c>
      <c r="C148" s="95">
        <f>VLOOKUP(B:B,'Start List Kids'!C:F,2,FALSE)</f>
        <v>0</v>
      </c>
      <c r="D148" s="114">
        <f>VLOOKUP(B:B,'Start List Kids'!C:F,4,FALSE)</f>
        <v>0</v>
      </c>
      <c r="E148" s="83"/>
      <c r="F148" s="166"/>
      <c r="G148" s="197" t="e">
        <f t="shared" si="0"/>
        <v>#DIV/0!</v>
      </c>
    </row>
    <row r="149" spans="1:7" hidden="1" x14ac:dyDescent="0.35">
      <c r="A149" s="241"/>
      <c r="B149" s="92">
        <v>144</v>
      </c>
      <c r="C149" s="95">
        <f>VLOOKUP(B:B,'Start List Kids'!C:F,2,FALSE)</f>
        <v>0</v>
      </c>
      <c r="D149" s="114">
        <f>VLOOKUP(B:B,'Start List Kids'!C:F,4,FALSE)</f>
        <v>0</v>
      </c>
      <c r="E149" s="83"/>
      <c r="F149" s="166"/>
      <c r="G149" s="197" t="e">
        <f t="shared" si="0"/>
        <v>#DIV/0!</v>
      </c>
    </row>
    <row r="150" spans="1:7" hidden="1" x14ac:dyDescent="0.35">
      <c r="A150" s="241"/>
      <c r="B150" s="92">
        <v>145</v>
      </c>
      <c r="C150" s="95">
        <f>VLOOKUP(B:B,'Start List Kids'!C:F,2,FALSE)</f>
        <v>0</v>
      </c>
      <c r="D150" s="114">
        <f>VLOOKUP(B:B,'Start List Kids'!C:F,4,FALSE)</f>
        <v>0</v>
      </c>
      <c r="E150" s="83"/>
      <c r="F150" s="166"/>
      <c r="G150" s="197" t="e">
        <f t="shared" si="0"/>
        <v>#DIV/0!</v>
      </c>
    </row>
    <row r="151" spans="1:7" hidden="1" x14ac:dyDescent="0.35">
      <c r="A151" s="241"/>
      <c r="B151" s="92">
        <v>146</v>
      </c>
      <c r="C151" s="95">
        <f>VLOOKUP(B:B,'Start List Kids'!C:F,2,FALSE)</f>
        <v>0</v>
      </c>
      <c r="D151" s="114">
        <f>VLOOKUP(B:B,'Start List Kids'!C:F,4,FALSE)</f>
        <v>0</v>
      </c>
      <c r="E151" s="83"/>
      <c r="F151" s="166"/>
      <c r="G151" s="197" t="e">
        <f t="shared" si="0"/>
        <v>#DIV/0!</v>
      </c>
    </row>
    <row r="152" spans="1:7" hidden="1" x14ac:dyDescent="0.35">
      <c r="A152" s="241"/>
      <c r="B152" s="92">
        <v>147</v>
      </c>
      <c r="C152" s="95">
        <f>VLOOKUP(B:B,'Start List Kids'!C:F,2,FALSE)</f>
        <v>0</v>
      </c>
      <c r="D152" s="114">
        <f>VLOOKUP(B:B,'Start List Kids'!C:F,4,FALSE)</f>
        <v>0</v>
      </c>
      <c r="E152" s="83"/>
      <c r="F152" s="166"/>
      <c r="G152" s="197" t="e">
        <f t="shared" si="0"/>
        <v>#DIV/0!</v>
      </c>
    </row>
    <row r="153" spans="1:7" hidden="1" x14ac:dyDescent="0.35">
      <c r="A153" s="241"/>
      <c r="B153" s="92">
        <v>148</v>
      </c>
      <c r="C153" s="95">
        <f>VLOOKUP(B:B,'Start List Kids'!C:F,2,FALSE)</f>
        <v>0</v>
      </c>
      <c r="D153" s="114">
        <f>VLOOKUP(B:B,'Start List Kids'!C:F,4,FALSE)</f>
        <v>0</v>
      </c>
      <c r="E153" s="83"/>
      <c r="F153" s="166"/>
      <c r="G153" s="197" t="e">
        <f t="shared" si="0"/>
        <v>#DIV/0!</v>
      </c>
    </row>
    <row r="154" spans="1:7" hidden="1" x14ac:dyDescent="0.35">
      <c r="A154" s="241"/>
      <c r="B154" s="92">
        <v>149</v>
      </c>
      <c r="C154" s="95">
        <f>VLOOKUP(B:B,'Start List Kids'!C:F,2,FALSE)</f>
        <v>0</v>
      </c>
      <c r="D154" s="114">
        <f>VLOOKUP(B:B,'Start List Kids'!C:F,4,FALSE)</f>
        <v>0</v>
      </c>
      <c r="E154" s="83"/>
      <c r="F154" s="166"/>
      <c r="G154" s="197" t="e">
        <f t="shared" si="0"/>
        <v>#DIV/0!</v>
      </c>
    </row>
  </sheetData>
  <sheetProtection algorithmName="SHA-512" hashValue="r2UNRVq2RPIQCP4Ds2hWvDsf7PTRTdMYV+feNN9FMrlfqs9VDvhexdPVDpYLNpn9P5ZnkU8sCUQejbFlAYMuMA==" saltValue="ofbXs8iZZAOKEUUf7b83Pw==" spinCount="100000" sheet="1" objects="1" scenarios="1"/>
  <mergeCells count="6">
    <mergeCell ref="B1:G1"/>
    <mergeCell ref="A4:A5"/>
    <mergeCell ref="E3:F3"/>
    <mergeCell ref="B4:B5"/>
    <mergeCell ref="C4:C5"/>
    <mergeCell ref="D4:D5"/>
  </mergeCells>
  <conditionalFormatting sqref="C6:D154">
    <cfRule type="expression" dxfId="18" priority="1">
      <formula>$H6="x"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03FE-22BB-4FCE-938D-9C7A5E267D26}">
  <sheetPr>
    <tabColor rgb="FF99FF66"/>
  </sheetPr>
  <dimension ref="A1:G154"/>
  <sheetViews>
    <sheetView zoomScale="115" zoomScaleNormal="115" workbookViewId="0">
      <pane ySplit="5" topLeftCell="A6" activePane="bottomLeft" state="frozen"/>
      <selection pane="bottomLeft" activeCell="E162" sqref="E162"/>
    </sheetView>
  </sheetViews>
  <sheetFormatPr baseColWidth="10" defaultColWidth="11.453125" defaultRowHeight="14" x14ac:dyDescent="0.3"/>
  <cols>
    <col min="1" max="1" width="6.7265625" style="26" customWidth="1"/>
    <col min="2" max="2" width="6.7265625" style="1" customWidth="1"/>
    <col min="3" max="3" width="23.453125" style="2" customWidth="1"/>
    <col min="4" max="4" width="8.453125" style="2" customWidth="1"/>
    <col min="5" max="5" width="18.7265625" style="7" customWidth="1"/>
    <col min="6" max="6" width="18.7265625" style="6" customWidth="1"/>
    <col min="7" max="7" width="15.7265625" style="5" customWidth="1"/>
    <col min="8" max="16384" width="11.453125" style="2"/>
  </cols>
  <sheetData>
    <row r="1" spans="1:7" s="115" customFormat="1" ht="20" x14ac:dyDescent="0.4">
      <c r="A1" s="122"/>
      <c r="B1" s="773" t="s">
        <v>219</v>
      </c>
      <c r="C1" s="773"/>
      <c r="D1" s="773"/>
      <c r="E1" s="773"/>
      <c r="F1" s="773"/>
      <c r="G1" s="773"/>
    </row>
    <row r="2" spans="1:7" ht="14.5" thickBot="1" x14ac:dyDescent="0.35">
      <c r="A2" s="108"/>
      <c r="C2" s="674"/>
    </row>
    <row r="3" spans="1:7" ht="18.5" thickBot="1" x14ac:dyDescent="0.35">
      <c r="E3" s="774" t="s">
        <v>146</v>
      </c>
      <c r="F3" s="775"/>
      <c r="G3" s="120"/>
    </row>
    <row r="4" spans="1:7" s="3" customFormat="1" ht="18" x14ac:dyDescent="0.4">
      <c r="A4" s="747" t="s">
        <v>0</v>
      </c>
      <c r="B4" s="755" t="s">
        <v>10</v>
      </c>
      <c r="C4" s="745" t="s">
        <v>1</v>
      </c>
      <c r="D4" s="757" t="s">
        <v>2</v>
      </c>
      <c r="E4" s="238" t="s">
        <v>147</v>
      </c>
      <c r="F4" s="236" t="s">
        <v>148</v>
      </c>
      <c r="G4" s="232" t="s">
        <v>146</v>
      </c>
    </row>
    <row r="5" spans="1:7" s="3" customFormat="1" ht="14.5" thickBot="1" x14ac:dyDescent="0.4">
      <c r="A5" s="748"/>
      <c r="B5" s="756"/>
      <c r="C5" s="746"/>
      <c r="D5" s="758"/>
      <c r="E5" s="235" t="s">
        <v>36</v>
      </c>
      <c r="F5" s="237" t="s">
        <v>36</v>
      </c>
      <c r="G5" s="195" t="s">
        <v>37</v>
      </c>
    </row>
    <row r="6" spans="1:7" ht="13.9" customHeight="1" x14ac:dyDescent="0.3">
      <c r="A6" s="229"/>
      <c r="B6" s="243">
        <v>1</v>
      </c>
      <c r="C6" s="141" t="str">
        <f>VLOOKUP(B:B,'Start List Kids'!C:F,2,FALSE)</f>
        <v>TONOLI Mila</v>
      </c>
      <c r="D6" s="93" t="str">
        <f>VLOOKUP(B:B,'Start List Kids'!C:F,4,FALSE)</f>
        <v>GN1885</v>
      </c>
      <c r="E6" s="10">
        <v>0</v>
      </c>
      <c r="F6" s="38">
        <v>0</v>
      </c>
      <c r="G6" s="196">
        <f>AVERAGE(E6:F6)</f>
        <v>0</v>
      </c>
    </row>
    <row r="7" spans="1:7" ht="13.9" customHeight="1" x14ac:dyDescent="0.3">
      <c r="A7" s="241"/>
      <c r="B7" s="244">
        <v>2</v>
      </c>
      <c r="C7" s="95" t="str">
        <f>VLOOKUP(B:B,'Start List Kids'!C:F,2,FALSE)</f>
        <v>LIENHART Penelope</v>
      </c>
      <c r="D7" s="114" t="str">
        <f>VLOOKUP(B:B,'Start List Kids'!C:F,4,FALSE)</f>
        <v>LNZ</v>
      </c>
      <c r="E7" s="12">
        <v>1</v>
      </c>
      <c r="F7" s="39">
        <v>1</v>
      </c>
      <c r="G7" s="196">
        <f t="shared" ref="G7:G154" si="0">AVERAGE(E7:F7)</f>
        <v>1</v>
      </c>
    </row>
    <row r="8" spans="1:7" ht="13.9" customHeight="1" x14ac:dyDescent="0.3">
      <c r="A8" s="241"/>
      <c r="B8" s="244">
        <v>3</v>
      </c>
      <c r="C8" s="95" t="str">
        <f>VLOOKUP(B:B,'Start List Kids'!C:F,2,FALSE)</f>
        <v>ZINGER Sofia</v>
      </c>
      <c r="D8" s="114" t="str">
        <f>VLOOKUP(B:B,'Start List Kids'!C:F,4,FALSE)</f>
        <v>GN1885</v>
      </c>
      <c r="E8" s="12">
        <v>0</v>
      </c>
      <c r="F8" s="39">
        <v>1</v>
      </c>
      <c r="G8" s="196">
        <f t="shared" si="0"/>
        <v>0.5</v>
      </c>
    </row>
    <row r="9" spans="1:7" ht="13.9" customHeight="1" x14ac:dyDescent="0.3">
      <c r="A9" s="241"/>
      <c r="B9" s="244">
        <v>4</v>
      </c>
      <c r="C9" s="95" t="str">
        <f>VLOOKUP(B:B,'Start List Kids'!C:F,2,FALSE)</f>
        <v>BEREZA Eva</v>
      </c>
      <c r="D9" s="114" t="str">
        <f>VLOOKUP(B:B,'Start List Kids'!C:F,4,FALSE)</f>
        <v>ASB</v>
      </c>
      <c r="E9" s="12">
        <v>0</v>
      </c>
      <c r="F9" s="39">
        <v>0</v>
      </c>
      <c r="G9" s="196">
        <f t="shared" si="0"/>
        <v>0</v>
      </c>
    </row>
    <row r="10" spans="1:7" ht="13.9" customHeight="1" x14ac:dyDescent="0.3">
      <c r="A10" s="241"/>
      <c r="B10" s="244">
        <v>5</v>
      </c>
      <c r="C10" s="95" t="str">
        <f>VLOOKUP(B:B,'Start List Kids'!C:F,2,FALSE)</f>
        <v>MATHYS Lorena</v>
      </c>
      <c r="D10" s="114" t="str">
        <f>VLOOKUP(B:B,'Start List Kids'!C:F,4,FALSE)</f>
        <v>LNZ</v>
      </c>
      <c r="E10" s="12">
        <v>0</v>
      </c>
      <c r="F10" s="39">
        <v>0</v>
      </c>
      <c r="G10" s="196">
        <f>AVERAGE(E10:F10)</f>
        <v>0</v>
      </c>
    </row>
    <row r="11" spans="1:7" ht="13.9" customHeight="1" x14ac:dyDescent="0.3">
      <c r="A11" s="241"/>
      <c r="B11" s="244">
        <v>6</v>
      </c>
      <c r="C11" s="95" t="str">
        <f>VLOOKUP(B:B,'Start List Kids'!C:F,2,FALSE)</f>
        <v>MORIN Rebecca</v>
      </c>
      <c r="D11" s="114" t="str">
        <f>VLOOKUP(B:B,'Start List Kids'!C:F,4,FALSE)</f>
        <v>MORG</v>
      </c>
      <c r="E11" s="12">
        <v>0</v>
      </c>
      <c r="F11" s="39">
        <v>0</v>
      </c>
      <c r="G11" s="196">
        <f t="shared" si="0"/>
        <v>0</v>
      </c>
    </row>
    <row r="12" spans="1:7" ht="13.9" customHeight="1" x14ac:dyDescent="0.3">
      <c r="A12" s="241"/>
      <c r="B12" s="244">
        <v>7</v>
      </c>
      <c r="C12" s="95" t="str">
        <f>VLOOKUP(B:B,'Start List Kids'!C:F,2,FALSE)</f>
        <v>BIENEK Victoria</v>
      </c>
      <c r="D12" s="114" t="str">
        <f>VLOOKUP(B:B,'Start List Kids'!C:F,4,FALSE)</f>
        <v>LNZ</v>
      </c>
      <c r="E12" s="12">
        <v>0</v>
      </c>
      <c r="F12" s="39">
        <v>0</v>
      </c>
      <c r="G12" s="196">
        <f t="shared" si="0"/>
        <v>0</v>
      </c>
    </row>
    <row r="13" spans="1:7" ht="13.9" customHeight="1" x14ac:dyDescent="0.3">
      <c r="A13" s="241"/>
      <c r="B13" s="244">
        <v>8</v>
      </c>
      <c r="C13" s="95" t="str">
        <f>VLOOKUP(B:B,'Start List Kids'!C:F,2,FALSE)</f>
        <v>GEORGI Giada</v>
      </c>
      <c r="D13" s="114" t="str">
        <f>VLOOKUP(B:B,'Start List Kids'!C:F,4,FALSE)</f>
        <v>LNZ</v>
      </c>
      <c r="E13" s="12">
        <v>0</v>
      </c>
      <c r="F13" s="39">
        <v>0</v>
      </c>
      <c r="G13" s="196">
        <f t="shared" si="0"/>
        <v>0</v>
      </c>
    </row>
    <row r="14" spans="1:7" ht="13.9" customHeight="1" x14ac:dyDescent="0.3">
      <c r="A14" s="241"/>
      <c r="B14" s="244">
        <v>9</v>
      </c>
      <c r="C14" s="95" t="str">
        <f>VLOOKUP(B:B,'Start List Kids'!C:F,2,FALSE)</f>
        <v>PRALONG Léonie</v>
      </c>
      <c r="D14" s="114" t="str">
        <f>VLOOKUP(B:B,'Start List Kids'!C:F,4,FALSE)</f>
        <v>SION</v>
      </c>
      <c r="E14" s="12">
        <v>1</v>
      </c>
      <c r="F14" s="39">
        <v>2</v>
      </c>
      <c r="G14" s="196">
        <f t="shared" si="0"/>
        <v>1.5</v>
      </c>
    </row>
    <row r="15" spans="1:7" ht="13.9" customHeight="1" x14ac:dyDescent="0.3">
      <c r="A15" s="241"/>
      <c r="B15" s="244">
        <v>10</v>
      </c>
      <c r="C15" s="95" t="str">
        <f>VLOOKUP(B:B,'Start List Kids'!C:F,2,FALSE)</f>
        <v>KERN Leslie Janeth</v>
      </c>
      <c r="D15" s="114" t="str">
        <f>VLOOKUP(B:B,'Start List Kids'!C:F,4,FALSE)</f>
        <v>VA</v>
      </c>
      <c r="E15" s="12">
        <v>0</v>
      </c>
      <c r="F15" s="39">
        <v>0</v>
      </c>
      <c r="G15" s="196">
        <f t="shared" si="0"/>
        <v>0</v>
      </c>
    </row>
    <row r="16" spans="1:7" ht="13.9" customHeight="1" x14ac:dyDescent="0.3">
      <c r="A16" s="241"/>
      <c r="B16" s="244">
        <v>11</v>
      </c>
      <c r="C16" s="95" t="str">
        <f>VLOOKUP(B:B,'Start List Kids'!C:F,2,FALSE)</f>
        <v>LAFOSSE Margot</v>
      </c>
      <c r="D16" s="114" t="str">
        <f>VLOOKUP(B:B,'Start List Kids'!C:F,4,FALSE)</f>
        <v>LNZ</v>
      </c>
      <c r="E16" s="12">
        <v>0</v>
      </c>
      <c r="F16" s="39">
        <v>0</v>
      </c>
      <c r="G16" s="196">
        <f t="shared" si="0"/>
        <v>0</v>
      </c>
    </row>
    <row r="17" spans="1:7" ht="13.9" customHeight="1" x14ac:dyDescent="0.3">
      <c r="A17" s="241"/>
      <c r="B17" s="244">
        <v>12</v>
      </c>
      <c r="C17" s="95" t="str">
        <f>VLOOKUP(B:B,'Start List Kids'!C:F,2,FALSE)</f>
        <v>WEDRYCHOWSKI Ana</v>
      </c>
      <c r="D17" s="114" t="str">
        <f>VLOOKUP(B:B,'Start List Kids'!C:F,4,FALSE)</f>
        <v>GN1885</v>
      </c>
      <c r="E17" s="12">
        <v>0</v>
      </c>
      <c r="F17" s="39">
        <v>0</v>
      </c>
      <c r="G17" s="196">
        <f t="shared" si="0"/>
        <v>0</v>
      </c>
    </row>
    <row r="18" spans="1:7" ht="13.9" customHeight="1" x14ac:dyDescent="0.3">
      <c r="A18" s="241"/>
      <c r="B18" s="244">
        <v>13</v>
      </c>
      <c r="C18" s="95" t="str">
        <f>VLOOKUP(B:B,'Start List Kids'!C:F,2,FALSE)</f>
        <v>JAQUET Lucie</v>
      </c>
      <c r="D18" s="114" t="str">
        <f>VLOOKUP(B:B,'Start List Kids'!C:F,4,FALSE)</f>
        <v>SVB</v>
      </c>
      <c r="E18" s="12">
        <v>0</v>
      </c>
      <c r="F18" s="39">
        <v>1</v>
      </c>
      <c r="G18" s="196">
        <f t="shared" si="0"/>
        <v>0.5</v>
      </c>
    </row>
    <row r="19" spans="1:7" ht="13.9" customHeight="1" x14ac:dyDescent="0.3">
      <c r="A19" s="241"/>
      <c r="B19" s="244">
        <v>14</v>
      </c>
      <c r="C19" s="95" t="str">
        <f>VLOOKUP(B:B,'Start List Kids'!C:F,2,FALSE)</f>
        <v>CLAVEL Margot</v>
      </c>
      <c r="D19" s="114" t="str">
        <f>VLOOKUP(B:B,'Start List Kids'!C:F,4,FALSE)</f>
        <v>ASB</v>
      </c>
      <c r="E19" s="12">
        <v>0</v>
      </c>
      <c r="F19" s="39">
        <v>0</v>
      </c>
      <c r="G19" s="196">
        <f t="shared" si="0"/>
        <v>0</v>
      </c>
    </row>
    <row r="20" spans="1:7" ht="13.9" customHeight="1" x14ac:dyDescent="0.3">
      <c r="A20" s="241"/>
      <c r="B20" s="244">
        <v>15</v>
      </c>
      <c r="C20" s="95" t="str">
        <f>VLOOKUP(B:B,'Start List Kids'!C:F,2,FALSE)</f>
        <v>REICHENBACH Anna</v>
      </c>
      <c r="D20" s="114" t="str">
        <f>VLOOKUP(B:B,'Start List Kids'!C:F,4,FALSE)</f>
        <v>SVB</v>
      </c>
      <c r="E20" s="12">
        <v>0</v>
      </c>
      <c r="F20" s="39">
        <v>0</v>
      </c>
      <c r="G20" s="196">
        <f t="shared" si="0"/>
        <v>0</v>
      </c>
    </row>
    <row r="21" spans="1:7" ht="13.9" customHeight="1" x14ac:dyDescent="0.3">
      <c r="A21" s="241"/>
      <c r="B21" s="244">
        <v>16</v>
      </c>
      <c r="C21" s="95" t="str">
        <f>VLOOKUP(B:B,'Start List Kids'!C:F,2,FALSE)</f>
        <v>HÄFLIGER Louise</v>
      </c>
      <c r="D21" s="114" t="str">
        <f>VLOOKUP(B:B,'Start List Kids'!C:F,4,FALSE)</f>
        <v>LNZ</v>
      </c>
      <c r="E21" s="12">
        <v>0</v>
      </c>
      <c r="F21" s="39">
        <v>0</v>
      </c>
      <c r="G21" s="196">
        <f t="shared" si="0"/>
        <v>0</v>
      </c>
    </row>
    <row r="22" spans="1:7" ht="13.9" customHeight="1" x14ac:dyDescent="0.3">
      <c r="A22" s="241"/>
      <c r="B22" s="244">
        <v>17</v>
      </c>
      <c r="C22" s="95" t="str">
        <f>VLOOKUP(B:B,'Start List Kids'!C:F,2,FALSE)</f>
        <v>MÖBES Nora</v>
      </c>
      <c r="D22" s="114" t="str">
        <f>VLOOKUP(B:B,'Start List Kids'!C:F,4,FALSE)</f>
        <v>LNZ</v>
      </c>
      <c r="E22" s="12">
        <v>1</v>
      </c>
      <c r="F22" s="39">
        <v>0</v>
      </c>
      <c r="G22" s="196">
        <f t="shared" si="0"/>
        <v>0.5</v>
      </c>
    </row>
    <row r="23" spans="1:7" ht="13.9" customHeight="1" x14ac:dyDescent="0.3">
      <c r="A23" s="241"/>
      <c r="B23" s="244">
        <v>18</v>
      </c>
      <c r="C23" s="95" t="str">
        <f>VLOOKUP(B:B,'Start List Kids'!C:F,2,FALSE)</f>
        <v>RONCI Jaya</v>
      </c>
      <c r="D23" s="114" t="str">
        <f>VLOOKUP(B:B,'Start List Kids'!C:F,4,FALSE)</f>
        <v>MORG</v>
      </c>
      <c r="E23" s="12">
        <v>0</v>
      </c>
      <c r="F23" s="39">
        <v>0</v>
      </c>
      <c r="G23" s="196">
        <f t="shared" si="0"/>
        <v>0</v>
      </c>
    </row>
    <row r="24" spans="1:7" ht="13.9" customHeight="1" x14ac:dyDescent="0.3">
      <c r="A24" s="241"/>
      <c r="B24" s="244">
        <v>19</v>
      </c>
      <c r="C24" s="95" t="str">
        <f>VLOOKUP(B:B,'Start List Kids'!C:F,2,FALSE)</f>
        <v>MARCOTTI Beatrice</v>
      </c>
      <c r="D24" s="114" t="str">
        <f>VLOOKUP(B:B,'Start List Kids'!C:F,4,FALSE)</f>
        <v>GN1885</v>
      </c>
      <c r="E24" s="12">
        <v>1</v>
      </c>
      <c r="F24" s="39">
        <v>0</v>
      </c>
      <c r="G24" s="196">
        <f t="shared" si="0"/>
        <v>0.5</v>
      </c>
    </row>
    <row r="25" spans="1:7" ht="13.9" customHeight="1" x14ac:dyDescent="0.3">
      <c r="A25" s="241"/>
      <c r="B25" s="244">
        <v>20</v>
      </c>
      <c r="C25" s="95" t="str">
        <f>VLOOKUP(B:B,'Start List Kids'!C:F,2,FALSE)</f>
        <v>ZIEGLER Emily</v>
      </c>
      <c r="D25" s="114" t="str">
        <f>VLOOKUP(B:B,'Start List Kids'!C:F,4,FALSE)</f>
        <v>ASB</v>
      </c>
      <c r="E25" s="12">
        <v>2</v>
      </c>
      <c r="F25" s="39">
        <v>2</v>
      </c>
      <c r="G25" s="196">
        <f t="shared" si="0"/>
        <v>2</v>
      </c>
    </row>
    <row r="26" spans="1:7" ht="13.9" customHeight="1" x14ac:dyDescent="0.3">
      <c r="A26" s="241"/>
      <c r="B26" s="244">
        <v>21</v>
      </c>
      <c r="C26" s="95" t="str">
        <f>VLOOKUP(B:B,'Start List Kids'!C:F,2,FALSE)</f>
        <v>USHAKOVA Ekaterina</v>
      </c>
      <c r="D26" s="114" t="str">
        <f>VLOOKUP(B:B,'Start List Kids'!C:F,4,FALSE)</f>
        <v>GN1885</v>
      </c>
      <c r="E26" s="12">
        <v>0</v>
      </c>
      <c r="F26" s="39">
        <v>0</v>
      </c>
      <c r="G26" s="196">
        <f t="shared" si="0"/>
        <v>0</v>
      </c>
    </row>
    <row r="27" spans="1:7" ht="13.9" customHeight="1" x14ac:dyDescent="0.3">
      <c r="A27" s="241"/>
      <c r="B27" s="244">
        <v>22</v>
      </c>
      <c r="C27" s="95" t="str">
        <f>VLOOKUP(B:B,'Start List Kids'!C:F,2,FALSE)</f>
        <v>WÖHRLE Celeste</v>
      </c>
      <c r="D27" s="114" t="str">
        <f>VLOOKUP(B:B,'Start List Kids'!C:F,4,FALSE)</f>
        <v>ASB</v>
      </c>
      <c r="E27" s="12">
        <v>0</v>
      </c>
      <c r="F27" s="39">
        <v>0</v>
      </c>
      <c r="G27" s="196">
        <f t="shared" si="0"/>
        <v>0</v>
      </c>
    </row>
    <row r="28" spans="1:7" ht="13.9" customHeight="1" x14ac:dyDescent="0.3">
      <c r="A28" s="241"/>
      <c r="B28" s="244">
        <v>23</v>
      </c>
      <c r="C28" s="95" t="str">
        <f>VLOOKUP(B:B,'Start List Kids'!C:F,2,FALSE)</f>
        <v>SICHKA Erica</v>
      </c>
      <c r="D28" s="114" t="str">
        <f>VLOOKUP(B:B,'Start List Kids'!C:F,4,FALSE)</f>
        <v>GN1885</v>
      </c>
      <c r="E28" s="12">
        <v>1</v>
      </c>
      <c r="F28" s="39">
        <v>0</v>
      </c>
      <c r="G28" s="196">
        <f t="shared" si="0"/>
        <v>0.5</v>
      </c>
    </row>
    <row r="29" spans="1:7" ht="13.9" customHeight="1" x14ac:dyDescent="0.3">
      <c r="A29" s="241"/>
      <c r="B29" s="244">
        <v>24</v>
      </c>
      <c r="C29" s="95" t="str">
        <f>VLOOKUP(B:B,'Start List Kids'!C:F,2,FALSE)</f>
        <v>SCALIA Giada</v>
      </c>
      <c r="D29" s="114" t="str">
        <f>VLOOKUP(B:B,'Start List Kids'!C:F,4,FALSE)</f>
        <v>MORG</v>
      </c>
      <c r="E29" s="12">
        <v>0</v>
      </c>
      <c r="F29" s="39">
        <v>0</v>
      </c>
      <c r="G29" s="196">
        <f t="shared" si="0"/>
        <v>0</v>
      </c>
    </row>
    <row r="30" spans="1:7" ht="13.9" customHeight="1" x14ac:dyDescent="0.3">
      <c r="A30" s="241"/>
      <c r="B30" s="244">
        <v>25</v>
      </c>
      <c r="C30" s="95" t="str">
        <f>VLOOKUP(B:B,'Start List Kids'!C:F,2,FALSE)</f>
        <v>DE PAOLI Nicolò</v>
      </c>
      <c r="D30" s="114" t="str">
        <f>VLOOKUP(B:B,'Start List Kids'!C:F,4,FALSE)</f>
        <v>MORG</v>
      </c>
      <c r="E30" s="12">
        <v>0</v>
      </c>
      <c r="F30" s="39">
        <v>0</v>
      </c>
      <c r="G30" s="196">
        <f t="shared" si="0"/>
        <v>0</v>
      </c>
    </row>
    <row r="31" spans="1:7" ht="13.9" customHeight="1" x14ac:dyDescent="0.3">
      <c r="A31" s="241"/>
      <c r="B31" s="244">
        <v>26</v>
      </c>
      <c r="C31" s="95" t="str">
        <f>VLOOKUP(B:B,'Start List Kids'!C:F,2,FALSE)</f>
        <v>KEELY Leia</v>
      </c>
      <c r="D31" s="114" t="str">
        <f>VLOOKUP(B:B,'Start List Kids'!C:F,4,FALSE)</f>
        <v>LNZ</v>
      </c>
      <c r="E31" s="12">
        <v>2</v>
      </c>
      <c r="F31" s="39">
        <v>1</v>
      </c>
      <c r="G31" s="196">
        <f t="shared" si="0"/>
        <v>1.5</v>
      </c>
    </row>
    <row r="32" spans="1:7" ht="13.9" customHeight="1" x14ac:dyDescent="0.3">
      <c r="A32" s="241"/>
      <c r="B32" s="244">
        <v>27</v>
      </c>
      <c r="C32" s="95" t="str">
        <f>VLOOKUP(B:B,'Start List Kids'!C:F,2,FALSE)</f>
        <v>ELRAFIE Farida</v>
      </c>
      <c r="D32" s="114" t="str">
        <f>VLOOKUP(B:B,'Start List Kids'!C:F,4,FALSE)</f>
        <v>SVB</v>
      </c>
      <c r="E32" s="12">
        <v>0</v>
      </c>
      <c r="F32" s="39">
        <v>1</v>
      </c>
      <c r="G32" s="196">
        <f t="shared" si="0"/>
        <v>0.5</v>
      </c>
    </row>
    <row r="33" spans="1:7" ht="13.9" customHeight="1" x14ac:dyDescent="0.3">
      <c r="A33" s="241"/>
      <c r="B33" s="244">
        <v>28</v>
      </c>
      <c r="C33" s="95" t="str">
        <f>VLOOKUP(B:B,'Start List Kids'!C:F,2,FALSE)</f>
        <v>BONGNI Elin</v>
      </c>
      <c r="D33" s="114" t="str">
        <f>VLOOKUP(B:B,'Start List Kids'!C:F,4,FALSE)</f>
        <v>ASB</v>
      </c>
      <c r="E33" s="12">
        <v>0</v>
      </c>
      <c r="F33" s="39">
        <v>0</v>
      </c>
      <c r="G33" s="196">
        <f t="shared" si="0"/>
        <v>0</v>
      </c>
    </row>
    <row r="34" spans="1:7" ht="13.9" customHeight="1" x14ac:dyDescent="0.3">
      <c r="A34" s="241"/>
      <c r="B34" s="244">
        <v>29</v>
      </c>
      <c r="C34" s="95" t="str">
        <f>VLOOKUP(B:B,'Start List Kids'!C:F,2,FALSE)</f>
        <v>RIMA Selina</v>
      </c>
      <c r="D34" s="114" t="str">
        <f>VLOOKUP(B:B,'Start List Kids'!C:F,4,FALSE)</f>
        <v>LNZ</v>
      </c>
      <c r="E34" s="12">
        <v>2</v>
      </c>
      <c r="F34" s="39">
        <v>2</v>
      </c>
      <c r="G34" s="196">
        <f t="shared" si="0"/>
        <v>2</v>
      </c>
    </row>
    <row r="35" spans="1:7" ht="13.9" customHeight="1" x14ac:dyDescent="0.3">
      <c r="A35" s="593" t="s">
        <v>270</v>
      </c>
      <c r="B35" s="646">
        <v>30</v>
      </c>
      <c r="C35" s="595" t="str">
        <f>VLOOKUP(B:B,'Start List Kids'!C:F,2,FALSE)</f>
        <v>LEIGH Clara</v>
      </c>
      <c r="D35" s="596" t="str">
        <f>VLOOKUP(B:B,'Start List Kids'!C:F,4,FALSE)</f>
        <v>SVB</v>
      </c>
      <c r="E35" s="634"/>
      <c r="F35" s="635"/>
      <c r="G35" s="661">
        <v>0</v>
      </c>
    </row>
    <row r="36" spans="1:7" ht="13.9" customHeight="1" x14ac:dyDescent="0.3">
      <c r="A36" s="241"/>
      <c r="B36" s="244">
        <v>31</v>
      </c>
      <c r="C36" s="95" t="str">
        <f>VLOOKUP(B:B,'Start List Kids'!C:F,2,FALSE)</f>
        <v>DROZ Amélie</v>
      </c>
      <c r="D36" s="114" t="str">
        <f>VLOOKUP(B:B,'Start List Kids'!C:F,4,FALSE)</f>
        <v>LA</v>
      </c>
      <c r="E36" s="12">
        <v>1</v>
      </c>
      <c r="F36" s="39">
        <v>2</v>
      </c>
      <c r="G36" s="196">
        <f t="shared" si="0"/>
        <v>1.5</v>
      </c>
    </row>
    <row r="37" spans="1:7" ht="16.5" hidden="1" customHeight="1" x14ac:dyDescent="0.3">
      <c r="A37" s="241"/>
      <c r="B37" s="244">
        <v>32</v>
      </c>
      <c r="C37" s="95">
        <f>VLOOKUP(B:B,'Start List Kids'!C:F,2,FALSE)</f>
        <v>0</v>
      </c>
      <c r="D37" s="114">
        <f>VLOOKUP(B:B,'Start List Kids'!C:F,4,FALSE)</f>
        <v>0</v>
      </c>
      <c r="E37" s="12"/>
      <c r="F37" s="39"/>
      <c r="G37" s="196" t="e">
        <f t="shared" si="0"/>
        <v>#DIV/0!</v>
      </c>
    </row>
    <row r="38" spans="1:7" ht="16.5" hidden="1" customHeight="1" x14ac:dyDescent="0.3">
      <c r="A38" s="241"/>
      <c r="B38" s="244">
        <v>33</v>
      </c>
      <c r="C38" s="95">
        <f>VLOOKUP(B:B,'Start List Kids'!C:F,2,FALSE)</f>
        <v>0</v>
      </c>
      <c r="D38" s="114">
        <f>VLOOKUP(B:B,'Start List Kids'!C:F,4,FALSE)</f>
        <v>0</v>
      </c>
      <c r="E38" s="12"/>
      <c r="F38" s="39"/>
      <c r="G38" s="196" t="e">
        <f t="shared" si="0"/>
        <v>#DIV/0!</v>
      </c>
    </row>
    <row r="39" spans="1:7" ht="16.5" hidden="1" customHeight="1" x14ac:dyDescent="0.3">
      <c r="A39" s="241"/>
      <c r="B39" s="244">
        <v>34</v>
      </c>
      <c r="C39" s="95">
        <f>VLOOKUP(B:B,'Start List Kids'!C:F,2,FALSE)</f>
        <v>0</v>
      </c>
      <c r="D39" s="114">
        <f>VLOOKUP(B:B,'Start List Kids'!C:F,4,FALSE)</f>
        <v>0</v>
      </c>
      <c r="E39" s="12"/>
      <c r="F39" s="39"/>
      <c r="G39" s="196" t="e">
        <f t="shared" si="0"/>
        <v>#DIV/0!</v>
      </c>
    </row>
    <row r="40" spans="1:7" ht="16.5" hidden="1" customHeight="1" x14ac:dyDescent="0.3">
      <c r="A40" s="241"/>
      <c r="B40" s="244">
        <v>35</v>
      </c>
      <c r="C40" s="95">
        <f>VLOOKUP(B:B,'Start List Kids'!C:F,2,FALSE)</f>
        <v>0</v>
      </c>
      <c r="D40" s="114">
        <f>VLOOKUP(B:B,'Start List Kids'!C:F,4,FALSE)</f>
        <v>0</v>
      </c>
      <c r="E40" s="12"/>
      <c r="F40" s="39"/>
      <c r="G40" s="196" t="e">
        <f t="shared" si="0"/>
        <v>#DIV/0!</v>
      </c>
    </row>
    <row r="41" spans="1:7" ht="16.5" hidden="1" customHeight="1" x14ac:dyDescent="0.3">
      <c r="A41" s="241"/>
      <c r="B41" s="244">
        <v>36</v>
      </c>
      <c r="C41" s="95">
        <f>VLOOKUP(B:B,'Start List Kids'!C:F,2,FALSE)</f>
        <v>0</v>
      </c>
      <c r="D41" s="114">
        <f>VLOOKUP(B:B,'Start List Kids'!C:F,4,FALSE)</f>
        <v>0</v>
      </c>
      <c r="E41" s="12"/>
      <c r="F41" s="39"/>
      <c r="G41" s="196" t="e">
        <f t="shared" si="0"/>
        <v>#DIV/0!</v>
      </c>
    </row>
    <row r="42" spans="1:7" ht="16.5" hidden="1" customHeight="1" x14ac:dyDescent="0.3">
      <c r="A42" s="241"/>
      <c r="B42" s="244">
        <v>37</v>
      </c>
      <c r="C42" s="95">
        <f>VLOOKUP(B:B,'Start List Kids'!C:F,2,FALSE)</f>
        <v>0</v>
      </c>
      <c r="D42" s="114">
        <f>VLOOKUP(B:B,'Start List Kids'!C:F,4,FALSE)</f>
        <v>0</v>
      </c>
      <c r="E42" s="12"/>
      <c r="F42" s="39"/>
      <c r="G42" s="196" t="e">
        <f t="shared" si="0"/>
        <v>#DIV/0!</v>
      </c>
    </row>
    <row r="43" spans="1:7" ht="16.5" hidden="1" customHeight="1" x14ac:dyDescent="0.3">
      <c r="A43" s="241"/>
      <c r="B43" s="244">
        <v>38</v>
      </c>
      <c r="C43" s="95">
        <f>VLOOKUP(B:B,'Start List Kids'!C:F,2,FALSE)</f>
        <v>0</v>
      </c>
      <c r="D43" s="114">
        <f>VLOOKUP(B:B,'Start List Kids'!C:F,4,FALSE)</f>
        <v>0</v>
      </c>
      <c r="E43" s="12"/>
      <c r="F43" s="39"/>
      <c r="G43" s="196" t="e">
        <f t="shared" si="0"/>
        <v>#DIV/0!</v>
      </c>
    </row>
    <row r="44" spans="1:7" ht="16.5" hidden="1" customHeight="1" x14ac:dyDescent="0.3">
      <c r="A44" s="241"/>
      <c r="B44" s="244">
        <v>39</v>
      </c>
      <c r="C44" s="95">
        <f>VLOOKUP(B:B,'Start List Kids'!C:F,2,FALSE)</f>
        <v>0</v>
      </c>
      <c r="D44" s="114">
        <f>VLOOKUP(B:B,'Start List Kids'!C:F,4,FALSE)</f>
        <v>0</v>
      </c>
      <c r="E44" s="12"/>
      <c r="F44" s="39"/>
      <c r="G44" s="196" t="e">
        <f t="shared" si="0"/>
        <v>#DIV/0!</v>
      </c>
    </row>
    <row r="45" spans="1:7" ht="16.5" hidden="1" customHeight="1" x14ac:dyDescent="0.3">
      <c r="A45" s="241"/>
      <c r="B45" s="244">
        <v>40</v>
      </c>
      <c r="C45" s="95">
        <f>VLOOKUP(B:B,'Start List Kids'!C:F,2,FALSE)</f>
        <v>0</v>
      </c>
      <c r="D45" s="114">
        <f>VLOOKUP(B:B,'Start List Kids'!C:F,4,FALSE)</f>
        <v>0</v>
      </c>
      <c r="E45" s="12"/>
      <c r="F45" s="39"/>
      <c r="G45" s="196" t="e">
        <f t="shared" si="0"/>
        <v>#DIV/0!</v>
      </c>
    </row>
    <row r="46" spans="1:7" ht="16.5" hidden="1" customHeight="1" x14ac:dyDescent="0.3">
      <c r="A46" s="241"/>
      <c r="B46" s="244">
        <v>41</v>
      </c>
      <c r="C46" s="95">
        <f>VLOOKUP(B:B,'Start List Kids'!C:F,2,FALSE)</f>
        <v>0</v>
      </c>
      <c r="D46" s="114">
        <f>VLOOKUP(B:B,'Start List Kids'!C:F,4,FALSE)</f>
        <v>0</v>
      </c>
      <c r="E46" s="12"/>
      <c r="F46" s="39"/>
      <c r="G46" s="196" t="e">
        <f t="shared" si="0"/>
        <v>#DIV/0!</v>
      </c>
    </row>
    <row r="47" spans="1:7" ht="16.5" hidden="1" customHeight="1" x14ac:dyDescent="0.3">
      <c r="A47" s="241"/>
      <c r="B47" s="244">
        <v>42</v>
      </c>
      <c r="C47" s="95">
        <f>VLOOKUP(B:B,'Start List Kids'!C:F,2,FALSE)</f>
        <v>0</v>
      </c>
      <c r="D47" s="114">
        <f>VLOOKUP(B:B,'Start List Kids'!C:F,4,FALSE)</f>
        <v>0</v>
      </c>
      <c r="E47" s="12"/>
      <c r="F47" s="39"/>
      <c r="G47" s="196" t="e">
        <f t="shared" si="0"/>
        <v>#DIV/0!</v>
      </c>
    </row>
    <row r="48" spans="1:7" ht="16.5" hidden="1" customHeight="1" x14ac:dyDescent="0.3">
      <c r="A48" s="241"/>
      <c r="B48" s="244">
        <v>43</v>
      </c>
      <c r="C48" s="95">
        <f>VLOOKUP(B:B,'Start List Kids'!C:F,2,FALSE)</f>
        <v>0</v>
      </c>
      <c r="D48" s="114">
        <f>VLOOKUP(B:B,'Start List Kids'!C:F,4,FALSE)</f>
        <v>0</v>
      </c>
      <c r="E48" s="12"/>
      <c r="F48" s="39"/>
      <c r="G48" s="196" t="e">
        <f t="shared" si="0"/>
        <v>#DIV/0!</v>
      </c>
    </row>
    <row r="49" spans="1:7" ht="16.5" hidden="1" customHeight="1" x14ac:dyDescent="0.3">
      <c r="A49" s="241"/>
      <c r="B49" s="244">
        <v>44</v>
      </c>
      <c r="C49" s="95">
        <f>VLOOKUP(B:B,'Start List Kids'!C:F,2,FALSE)</f>
        <v>0</v>
      </c>
      <c r="D49" s="114">
        <f>VLOOKUP(B:B,'Start List Kids'!C:F,4,FALSE)</f>
        <v>0</v>
      </c>
      <c r="E49" s="12"/>
      <c r="F49" s="39"/>
      <c r="G49" s="196" t="e">
        <f t="shared" si="0"/>
        <v>#DIV/0!</v>
      </c>
    </row>
    <row r="50" spans="1:7" ht="16.5" hidden="1" customHeight="1" x14ac:dyDescent="0.3">
      <c r="A50" s="241"/>
      <c r="B50" s="244">
        <v>45</v>
      </c>
      <c r="C50" s="95">
        <f>VLOOKUP(B:B,'Start List Kids'!C:F,2,FALSE)</f>
        <v>0</v>
      </c>
      <c r="D50" s="114">
        <f>VLOOKUP(B:B,'Start List Kids'!C:F,4,FALSE)</f>
        <v>0</v>
      </c>
      <c r="E50" s="12"/>
      <c r="F50" s="39"/>
      <c r="G50" s="196" t="e">
        <f t="shared" si="0"/>
        <v>#DIV/0!</v>
      </c>
    </row>
    <row r="51" spans="1:7" ht="16.5" hidden="1" customHeight="1" x14ac:dyDescent="0.3">
      <c r="A51" s="241"/>
      <c r="B51" s="244">
        <v>46</v>
      </c>
      <c r="C51" s="95">
        <f>VLOOKUP(B:B,'Start List Kids'!C:F,2,FALSE)</f>
        <v>0</v>
      </c>
      <c r="D51" s="114">
        <f>VLOOKUP(B:B,'Start List Kids'!C:F,4,FALSE)</f>
        <v>0</v>
      </c>
      <c r="E51" s="12"/>
      <c r="F51" s="39"/>
      <c r="G51" s="196" t="e">
        <f t="shared" si="0"/>
        <v>#DIV/0!</v>
      </c>
    </row>
    <row r="52" spans="1:7" ht="16.5" hidden="1" customHeight="1" x14ac:dyDescent="0.3">
      <c r="A52" s="241"/>
      <c r="B52" s="244">
        <v>47</v>
      </c>
      <c r="C52" s="95">
        <f>VLOOKUP(B:B,'Start List Kids'!C:F,2,FALSE)</f>
        <v>0</v>
      </c>
      <c r="D52" s="114">
        <f>VLOOKUP(B:B,'Start List Kids'!C:F,4,FALSE)</f>
        <v>0</v>
      </c>
      <c r="E52" s="12"/>
      <c r="F52" s="39"/>
      <c r="G52" s="196" t="e">
        <f t="shared" si="0"/>
        <v>#DIV/0!</v>
      </c>
    </row>
    <row r="53" spans="1:7" ht="16.5" hidden="1" customHeight="1" x14ac:dyDescent="0.3">
      <c r="A53" s="241"/>
      <c r="B53" s="244">
        <v>48</v>
      </c>
      <c r="C53" s="95">
        <f>VLOOKUP(B:B,'Start List Kids'!C:F,2,FALSE)</f>
        <v>0</v>
      </c>
      <c r="D53" s="114">
        <f>VLOOKUP(B:B,'Start List Kids'!C:F,4,FALSE)</f>
        <v>0</v>
      </c>
      <c r="E53" s="12"/>
      <c r="F53" s="39"/>
      <c r="G53" s="196" t="e">
        <f t="shared" si="0"/>
        <v>#DIV/0!</v>
      </c>
    </row>
    <row r="54" spans="1:7" ht="16.5" hidden="1" customHeight="1" x14ac:dyDescent="0.3">
      <c r="A54" s="241"/>
      <c r="B54" s="244">
        <v>49</v>
      </c>
      <c r="C54" s="95">
        <f>VLOOKUP(B:B,'Start List Kids'!C:F,2,FALSE)</f>
        <v>0</v>
      </c>
      <c r="D54" s="114">
        <f>VLOOKUP(B:B,'Start List Kids'!C:F,4,FALSE)</f>
        <v>0</v>
      </c>
      <c r="E54" s="12"/>
      <c r="F54" s="39"/>
      <c r="G54" s="196" t="e">
        <f t="shared" si="0"/>
        <v>#DIV/0!</v>
      </c>
    </row>
    <row r="55" spans="1:7" ht="16.5" hidden="1" customHeight="1" x14ac:dyDescent="0.3">
      <c r="A55" s="241"/>
      <c r="B55" s="244">
        <v>50</v>
      </c>
      <c r="C55" s="95">
        <f>VLOOKUP(B:B,'Start List Kids'!C:F,2,FALSE)</f>
        <v>0</v>
      </c>
      <c r="D55" s="114">
        <f>VLOOKUP(B:B,'Start List Kids'!C:F,4,FALSE)</f>
        <v>0</v>
      </c>
      <c r="E55" s="12"/>
      <c r="F55" s="39"/>
      <c r="G55" s="196" t="e">
        <f t="shared" si="0"/>
        <v>#DIV/0!</v>
      </c>
    </row>
    <row r="56" spans="1:7" ht="16.5" hidden="1" customHeight="1" x14ac:dyDescent="0.3">
      <c r="A56" s="241"/>
      <c r="B56" s="244">
        <v>51</v>
      </c>
      <c r="C56" s="95">
        <f>VLOOKUP(B:B,'Start List Kids'!C:F,2,FALSE)</f>
        <v>0</v>
      </c>
      <c r="D56" s="114">
        <f>VLOOKUP(B:B,'Start List Kids'!C:F,4,FALSE)</f>
        <v>0</v>
      </c>
      <c r="E56" s="12"/>
      <c r="F56" s="39"/>
      <c r="G56" s="196" t="e">
        <f t="shared" si="0"/>
        <v>#DIV/0!</v>
      </c>
    </row>
    <row r="57" spans="1:7" ht="16.5" hidden="1" customHeight="1" x14ac:dyDescent="0.3">
      <c r="A57" s="241"/>
      <c r="B57" s="244">
        <v>52</v>
      </c>
      <c r="C57" s="95">
        <f>VLOOKUP(B:B,'Start List Kids'!C:F,2,FALSE)</f>
        <v>0</v>
      </c>
      <c r="D57" s="114">
        <f>VLOOKUP(B:B,'Start List Kids'!C:F,4,FALSE)</f>
        <v>0</v>
      </c>
      <c r="E57" s="12"/>
      <c r="F57" s="39"/>
      <c r="G57" s="196" t="e">
        <f t="shared" si="0"/>
        <v>#DIV/0!</v>
      </c>
    </row>
    <row r="58" spans="1:7" ht="16.5" hidden="1" customHeight="1" x14ac:dyDescent="0.3">
      <c r="A58" s="241"/>
      <c r="B58" s="244">
        <v>53</v>
      </c>
      <c r="C58" s="95">
        <f>VLOOKUP(B:B,'Start List Kids'!C:F,2,FALSE)</f>
        <v>0</v>
      </c>
      <c r="D58" s="114">
        <f>VLOOKUP(B:B,'Start List Kids'!C:F,4,FALSE)</f>
        <v>0</v>
      </c>
      <c r="E58" s="12"/>
      <c r="F58" s="39"/>
      <c r="G58" s="196" t="e">
        <f t="shared" si="0"/>
        <v>#DIV/0!</v>
      </c>
    </row>
    <row r="59" spans="1:7" ht="16.5" hidden="1" customHeight="1" x14ac:dyDescent="0.3">
      <c r="A59" s="241"/>
      <c r="B59" s="244">
        <v>54</v>
      </c>
      <c r="C59" s="95">
        <f>VLOOKUP(B:B,'Start List Kids'!C:F,2,FALSE)</f>
        <v>0</v>
      </c>
      <c r="D59" s="114">
        <f>VLOOKUP(B:B,'Start List Kids'!C:F,4,FALSE)</f>
        <v>0</v>
      </c>
      <c r="E59" s="12"/>
      <c r="F59" s="39"/>
      <c r="G59" s="196" t="e">
        <f t="shared" si="0"/>
        <v>#DIV/0!</v>
      </c>
    </row>
    <row r="60" spans="1:7" ht="16.5" hidden="1" customHeight="1" x14ac:dyDescent="0.3">
      <c r="A60" s="241"/>
      <c r="B60" s="244">
        <v>55</v>
      </c>
      <c r="C60" s="95">
        <f>VLOOKUP(B:B,'Start List Kids'!C:F,2,FALSE)</f>
        <v>0</v>
      </c>
      <c r="D60" s="114">
        <f>VLOOKUP(B:B,'Start List Kids'!C:F,4,FALSE)</f>
        <v>0</v>
      </c>
      <c r="E60" s="12"/>
      <c r="F60" s="39"/>
      <c r="G60" s="196" t="e">
        <f t="shared" si="0"/>
        <v>#DIV/0!</v>
      </c>
    </row>
    <row r="61" spans="1:7" ht="16.5" hidden="1" customHeight="1" x14ac:dyDescent="0.3">
      <c r="A61" s="241"/>
      <c r="B61" s="244">
        <v>56</v>
      </c>
      <c r="C61" s="95">
        <f>VLOOKUP(B:B,'Start List Kids'!C:F,2,FALSE)</f>
        <v>0</v>
      </c>
      <c r="D61" s="114">
        <f>VLOOKUP(B:B,'Start List Kids'!C:F,4,FALSE)</f>
        <v>0</v>
      </c>
      <c r="E61" s="12"/>
      <c r="F61" s="39"/>
      <c r="G61" s="196" t="e">
        <f t="shared" si="0"/>
        <v>#DIV/0!</v>
      </c>
    </row>
    <row r="62" spans="1:7" ht="16.5" hidden="1" customHeight="1" x14ac:dyDescent="0.3">
      <c r="A62" s="241"/>
      <c r="B62" s="244">
        <v>57</v>
      </c>
      <c r="C62" s="95">
        <f>VLOOKUP(B:B,'Start List Kids'!C:F,2,FALSE)</f>
        <v>0</v>
      </c>
      <c r="D62" s="114">
        <f>VLOOKUP(B:B,'Start List Kids'!C:F,4,FALSE)</f>
        <v>0</v>
      </c>
      <c r="E62" s="12"/>
      <c r="F62" s="39"/>
      <c r="G62" s="196" t="e">
        <f t="shared" si="0"/>
        <v>#DIV/0!</v>
      </c>
    </row>
    <row r="63" spans="1:7" ht="16.5" hidden="1" customHeight="1" x14ac:dyDescent="0.3">
      <c r="A63" s="241"/>
      <c r="B63" s="244">
        <v>58</v>
      </c>
      <c r="C63" s="95">
        <f>VLOOKUP(B:B,'Start List Kids'!C:F,2,FALSE)</f>
        <v>0</v>
      </c>
      <c r="D63" s="114">
        <f>VLOOKUP(B:B,'Start List Kids'!C:F,4,FALSE)</f>
        <v>0</v>
      </c>
      <c r="E63" s="12"/>
      <c r="F63" s="39"/>
      <c r="G63" s="196" t="e">
        <f t="shared" si="0"/>
        <v>#DIV/0!</v>
      </c>
    </row>
    <row r="64" spans="1:7" ht="16.5" hidden="1" customHeight="1" x14ac:dyDescent="0.3">
      <c r="A64" s="241"/>
      <c r="B64" s="244">
        <v>59</v>
      </c>
      <c r="C64" s="95">
        <f>VLOOKUP(B:B,'Start List Kids'!C:F,2,FALSE)</f>
        <v>0</v>
      </c>
      <c r="D64" s="114">
        <f>VLOOKUP(B:B,'Start List Kids'!C:F,4,FALSE)</f>
        <v>0</v>
      </c>
      <c r="E64" s="12"/>
      <c r="F64" s="39"/>
      <c r="G64" s="196" t="e">
        <f t="shared" si="0"/>
        <v>#DIV/0!</v>
      </c>
    </row>
    <row r="65" spans="1:7" ht="16.5" hidden="1" customHeight="1" x14ac:dyDescent="0.3">
      <c r="A65" s="241"/>
      <c r="B65" s="244">
        <v>60</v>
      </c>
      <c r="C65" s="95">
        <f>VLOOKUP(B:B,'Start List Kids'!C:F,2,FALSE)</f>
        <v>0</v>
      </c>
      <c r="D65" s="114">
        <f>VLOOKUP(B:B,'Start List Kids'!C:F,4,FALSE)</f>
        <v>0</v>
      </c>
      <c r="E65" s="12"/>
      <c r="F65" s="39"/>
      <c r="G65" s="196" t="e">
        <f t="shared" si="0"/>
        <v>#DIV/0!</v>
      </c>
    </row>
    <row r="66" spans="1:7" ht="16.5" hidden="1" customHeight="1" x14ac:dyDescent="0.3">
      <c r="A66" s="241"/>
      <c r="B66" s="244">
        <v>61</v>
      </c>
      <c r="C66" s="95">
        <f>VLOOKUP(B:B,'Start List Kids'!C:F,2,FALSE)</f>
        <v>0</v>
      </c>
      <c r="D66" s="114">
        <f>VLOOKUP(B:B,'Start List Kids'!C:F,4,FALSE)</f>
        <v>0</v>
      </c>
      <c r="E66" s="12"/>
      <c r="F66" s="39"/>
      <c r="G66" s="196" t="e">
        <f t="shared" si="0"/>
        <v>#DIV/0!</v>
      </c>
    </row>
    <row r="67" spans="1:7" ht="16.5" hidden="1" customHeight="1" x14ac:dyDescent="0.3">
      <c r="A67" s="241"/>
      <c r="B67" s="244">
        <v>62</v>
      </c>
      <c r="C67" s="95">
        <f>VLOOKUP(B:B,'Start List Kids'!C:F,2,FALSE)</f>
        <v>0</v>
      </c>
      <c r="D67" s="114">
        <f>VLOOKUP(B:B,'Start List Kids'!C:F,4,FALSE)</f>
        <v>0</v>
      </c>
      <c r="E67" s="12"/>
      <c r="F67" s="39"/>
      <c r="G67" s="196" t="e">
        <f t="shared" si="0"/>
        <v>#DIV/0!</v>
      </c>
    </row>
    <row r="68" spans="1:7" ht="16.5" hidden="1" customHeight="1" x14ac:dyDescent="0.3">
      <c r="A68" s="241"/>
      <c r="B68" s="244">
        <v>63</v>
      </c>
      <c r="C68" s="95">
        <f>VLOOKUP(B:B,'Start List Kids'!C:F,2,FALSE)</f>
        <v>0</v>
      </c>
      <c r="D68" s="114">
        <f>VLOOKUP(B:B,'Start List Kids'!C:F,4,FALSE)</f>
        <v>0</v>
      </c>
      <c r="E68" s="12"/>
      <c r="F68" s="39"/>
      <c r="G68" s="196" t="e">
        <f t="shared" si="0"/>
        <v>#DIV/0!</v>
      </c>
    </row>
    <row r="69" spans="1:7" ht="16.5" hidden="1" customHeight="1" x14ac:dyDescent="0.3">
      <c r="A69" s="241"/>
      <c r="B69" s="244">
        <v>64</v>
      </c>
      <c r="C69" s="95">
        <f>VLOOKUP(B:B,'Start List Kids'!C:F,2,FALSE)</f>
        <v>0</v>
      </c>
      <c r="D69" s="114">
        <f>VLOOKUP(B:B,'Start List Kids'!C:F,4,FALSE)</f>
        <v>0</v>
      </c>
      <c r="E69" s="12"/>
      <c r="F69" s="39"/>
      <c r="G69" s="196" t="e">
        <f t="shared" si="0"/>
        <v>#DIV/0!</v>
      </c>
    </row>
    <row r="70" spans="1:7" ht="16.5" hidden="1" customHeight="1" x14ac:dyDescent="0.3">
      <c r="A70" s="241"/>
      <c r="B70" s="244">
        <v>65</v>
      </c>
      <c r="C70" s="95">
        <f>VLOOKUP(B:B,'Start List Kids'!C:F,2,FALSE)</f>
        <v>0</v>
      </c>
      <c r="D70" s="114">
        <f>VLOOKUP(B:B,'Start List Kids'!C:F,4,FALSE)</f>
        <v>0</v>
      </c>
      <c r="E70" s="12"/>
      <c r="F70" s="39"/>
      <c r="G70" s="196" t="e">
        <f t="shared" si="0"/>
        <v>#DIV/0!</v>
      </c>
    </row>
    <row r="71" spans="1:7" ht="16.5" hidden="1" customHeight="1" x14ac:dyDescent="0.3">
      <c r="A71" s="241"/>
      <c r="B71" s="244">
        <v>66</v>
      </c>
      <c r="C71" s="95">
        <f>VLOOKUP(B:B,'Start List Kids'!C:F,2,FALSE)</f>
        <v>0</v>
      </c>
      <c r="D71" s="114">
        <f>VLOOKUP(B:B,'Start List Kids'!C:F,4,FALSE)</f>
        <v>0</v>
      </c>
      <c r="E71" s="12"/>
      <c r="F71" s="39"/>
      <c r="G71" s="196" t="e">
        <f t="shared" si="0"/>
        <v>#DIV/0!</v>
      </c>
    </row>
    <row r="72" spans="1:7" ht="16.5" hidden="1" customHeight="1" x14ac:dyDescent="0.3">
      <c r="A72" s="241"/>
      <c r="B72" s="244">
        <v>67</v>
      </c>
      <c r="C72" s="95">
        <f>VLOOKUP(B:B,'Start List Kids'!C:F,2,FALSE)</f>
        <v>0</v>
      </c>
      <c r="D72" s="114">
        <f>VLOOKUP(B:B,'Start List Kids'!C:F,4,FALSE)</f>
        <v>0</v>
      </c>
      <c r="E72" s="12"/>
      <c r="F72" s="39"/>
      <c r="G72" s="196" t="e">
        <f t="shared" si="0"/>
        <v>#DIV/0!</v>
      </c>
    </row>
    <row r="73" spans="1:7" ht="16.5" hidden="1" customHeight="1" x14ac:dyDescent="0.3">
      <c r="A73" s="241"/>
      <c r="B73" s="244">
        <v>68</v>
      </c>
      <c r="C73" s="95">
        <f>VLOOKUP(B:B,'Start List Kids'!C:F,2,FALSE)</f>
        <v>0</v>
      </c>
      <c r="D73" s="114">
        <f>VLOOKUP(B:B,'Start List Kids'!C:F,4,FALSE)</f>
        <v>0</v>
      </c>
      <c r="E73" s="12"/>
      <c r="F73" s="39"/>
      <c r="G73" s="196" t="e">
        <f t="shared" si="0"/>
        <v>#DIV/0!</v>
      </c>
    </row>
    <row r="74" spans="1:7" ht="16.5" hidden="1" customHeight="1" x14ac:dyDescent="0.3">
      <c r="A74" s="241"/>
      <c r="B74" s="244">
        <v>69</v>
      </c>
      <c r="C74" s="95">
        <f>VLOOKUP(B:B,'Start List Kids'!C:F,2,FALSE)</f>
        <v>0</v>
      </c>
      <c r="D74" s="114">
        <f>VLOOKUP(B:B,'Start List Kids'!C:F,4,FALSE)</f>
        <v>0</v>
      </c>
      <c r="E74" s="12"/>
      <c r="F74" s="39"/>
      <c r="G74" s="196" t="e">
        <f t="shared" si="0"/>
        <v>#DIV/0!</v>
      </c>
    </row>
    <row r="75" spans="1:7" ht="16.5" hidden="1" customHeight="1" x14ac:dyDescent="0.3">
      <c r="A75" s="241"/>
      <c r="B75" s="244">
        <v>70</v>
      </c>
      <c r="C75" s="95">
        <f>VLOOKUP(B:B,'Start List Kids'!C:F,2,FALSE)</f>
        <v>0</v>
      </c>
      <c r="D75" s="114">
        <f>VLOOKUP(B:B,'Start List Kids'!C:F,4,FALSE)</f>
        <v>0</v>
      </c>
      <c r="E75" s="12"/>
      <c r="F75" s="39"/>
      <c r="G75" s="196" t="e">
        <f t="shared" si="0"/>
        <v>#DIV/0!</v>
      </c>
    </row>
    <row r="76" spans="1:7" ht="16.5" hidden="1" customHeight="1" x14ac:dyDescent="0.3">
      <c r="A76" s="241"/>
      <c r="B76" s="244">
        <v>71</v>
      </c>
      <c r="C76" s="95">
        <f>VLOOKUP(B:B,'Start List Kids'!C:F,2,FALSE)</f>
        <v>0</v>
      </c>
      <c r="D76" s="114">
        <f>VLOOKUP(B:B,'Start List Kids'!C:F,4,FALSE)</f>
        <v>0</v>
      </c>
      <c r="E76" s="12"/>
      <c r="F76" s="39"/>
      <c r="G76" s="196" t="e">
        <f t="shared" si="0"/>
        <v>#DIV/0!</v>
      </c>
    </row>
    <row r="77" spans="1:7" ht="16.5" hidden="1" customHeight="1" thickBot="1" x14ac:dyDescent="0.35">
      <c r="A77" s="241"/>
      <c r="B77" s="244">
        <v>72</v>
      </c>
      <c r="C77" s="95">
        <f>VLOOKUP(B:B,'Start List Kids'!C:F,2,FALSE)</f>
        <v>0</v>
      </c>
      <c r="D77" s="114">
        <f>VLOOKUP(B:B,'Start List Kids'!C:F,4,FALSE)</f>
        <v>0</v>
      </c>
      <c r="E77" s="12"/>
      <c r="F77" s="39"/>
      <c r="G77" s="196" t="e">
        <f t="shared" si="0"/>
        <v>#DIV/0!</v>
      </c>
    </row>
    <row r="78" spans="1:7" ht="16.5" hidden="1" customHeight="1" thickBot="1" x14ac:dyDescent="0.35">
      <c r="A78" s="241"/>
      <c r="B78" s="244">
        <v>73</v>
      </c>
      <c r="C78" s="95">
        <f>VLOOKUP(B:B,'Start List Kids'!C:F,2,FALSE)</f>
        <v>0</v>
      </c>
      <c r="D78" s="114">
        <f>VLOOKUP(B:B,'Start List Kids'!C:F,4,FALSE)</f>
        <v>0</v>
      </c>
      <c r="E78" s="12"/>
      <c r="F78" s="39"/>
      <c r="G78" s="196" t="e">
        <f t="shared" si="0"/>
        <v>#DIV/0!</v>
      </c>
    </row>
    <row r="79" spans="1:7" ht="16.5" hidden="1" customHeight="1" thickBot="1" x14ac:dyDescent="0.35">
      <c r="A79" s="241"/>
      <c r="B79" s="244">
        <v>74</v>
      </c>
      <c r="C79" s="95">
        <f>VLOOKUP(B:B,'Start List Kids'!C:F,2,FALSE)</f>
        <v>0</v>
      </c>
      <c r="D79" s="114">
        <f>VLOOKUP(B:B,'Start List Kids'!C:F,4,FALSE)</f>
        <v>0</v>
      </c>
      <c r="E79" s="12"/>
      <c r="F79" s="39"/>
      <c r="G79" s="196" t="e">
        <f t="shared" si="0"/>
        <v>#DIV/0!</v>
      </c>
    </row>
    <row r="80" spans="1:7" ht="16.5" hidden="1" customHeight="1" thickBot="1" x14ac:dyDescent="0.35">
      <c r="A80" s="241"/>
      <c r="B80" s="244">
        <v>75</v>
      </c>
      <c r="C80" s="95">
        <f>VLOOKUP(B:B,'Start List Kids'!C:F,2,FALSE)</f>
        <v>0</v>
      </c>
      <c r="D80" s="114">
        <f>VLOOKUP(B:B,'Start List Kids'!C:F,4,FALSE)</f>
        <v>0</v>
      </c>
      <c r="E80" s="12"/>
      <c r="F80" s="39"/>
      <c r="G80" s="196" t="e">
        <f t="shared" si="0"/>
        <v>#DIV/0!</v>
      </c>
    </row>
    <row r="81" spans="1:7" ht="16.5" hidden="1" customHeight="1" thickBot="1" x14ac:dyDescent="0.35">
      <c r="A81" s="241"/>
      <c r="B81" s="244">
        <v>76</v>
      </c>
      <c r="C81" s="95">
        <f>VLOOKUP(B:B,'Start List Kids'!C:F,2,FALSE)</f>
        <v>0</v>
      </c>
      <c r="D81" s="114">
        <f>VLOOKUP(B:B,'Start List Kids'!C:F,4,FALSE)</f>
        <v>0</v>
      </c>
      <c r="E81" s="12"/>
      <c r="F81" s="39"/>
      <c r="G81" s="196" t="e">
        <f t="shared" si="0"/>
        <v>#DIV/0!</v>
      </c>
    </row>
    <row r="82" spans="1:7" ht="16.5" hidden="1" customHeight="1" thickBot="1" x14ac:dyDescent="0.35">
      <c r="A82" s="241"/>
      <c r="B82" s="244">
        <v>77</v>
      </c>
      <c r="C82" s="95">
        <f>VLOOKUP(B:B,'Start List Kids'!C:F,2,FALSE)</f>
        <v>0</v>
      </c>
      <c r="D82" s="114">
        <f>VLOOKUP(B:B,'Start List Kids'!C:F,4,FALSE)</f>
        <v>0</v>
      </c>
      <c r="E82" s="12"/>
      <c r="F82" s="39"/>
      <c r="G82" s="196" t="e">
        <f t="shared" si="0"/>
        <v>#DIV/0!</v>
      </c>
    </row>
    <row r="83" spans="1:7" ht="16.5" hidden="1" customHeight="1" thickBot="1" x14ac:dyDescent="0.35">
      <c r="A83" s="241"/>
      <c r="B83" s="244">
        <v>78</v>
      </c>
      <c r="C83" s="95">
        <f>VLOOKUP(B:B,'Start List Kids'!C:F,2,FALSE)</f>
        <v>0</v>
      </c>
      <c r="D83" s="114">
        <f>VLOOKUP(B:B,'Start List Kids'!C:F,4,FALSE)</f>
        <v>0</v>
      </c>
      <c r="E83" s="12"/>
      <c r="F83" s="39"/>
      <c r="G83" s="196" t="e">
        <f t="shared" si="0"/>
        <v>#DIV/0!</v>
      </c>
    </row>
    <row r="84" spans="1:7" ht="16.5" hidden="1" customHeight="1" thickBot="1" x14ac:dyDescent="0.35">
      <c r="A84" s="241"/>
      <c r="B84" s="244">
        <v>79</v>
      </c>
      <c r="C84" s="95">
        <f>VLOOKUP(B:B,'Start List Kids'!C:F,2,FALSE)</f>
        <v>0</v>
      </c>
      <c r="D84" s="114">
        <f>VLOOKUP(B:B,'Start List Kids'!C:F,4,FALSE)</f>
        <v>0</v>
      </c>
      <c r="E84" s="12"/>
      <c r="F84" s="39"/>
      <c r="G84" s="196" t="e">
        <f t="shared" si="0"/>
        <v>#DIV/0!</v>
      </c>
    </row>
    <row r="85" spans="1:7" ht="16.5" hidden="1" customHeight="1" thickBot="1" x14ac:dyDescent="0.35">
      <c r="A85" s="241"/>
      <c r="B85" s="244">
        <v>80</v>
      </c>
      <c r="C85" s="95">
        <f>VLOOKUP(B:B,'Start List Kids'!C:F,2,FALSE)</f>
        <v>0</v>
      </c>
      <c r="D85" s="114">
        <f>VLOOKUP(B:B,'Start List Kids'!C:F,4,FALSE)</f>
        <v>0</v>
      </c>
      <c r="E85" s="12"/>
      <c r="F85" s="39"/>
      <c r="G85" s="196" t="e">
        <f t="shared" si="0"/>
        <v>#DIV/0!</v>
      </c>
    </row>
    <row r="86" spans="1:7" ht="16.5" hidden="1" customHeight="1" thickBot="1" x14ac:dyDescent="0.35">
      <c r="A86" s="241"/>
      <c r="B86" s="244">
        <v>81</v>
      </c>
      <c r="C86" s="95">
        <f>VLOOKUP(B:B,'Start List Kids'!C:F,2,FALSE)</f>
        <v>0</v>
      </c>
      <c r="D86" s="114">
        <f>VLOOKUP(B:B,'Start List Kids'!C:F,4,FALSE)</f>
        <v>0</v>
      </c>
      <c r="E86" s="12"/>
      <c r="F86" s="39"/>
      <c r="G86" s="196" t="e">
        <f t="shared" si="0"/>
        <v>#DIV/0!</v>
      </c>
    </row>
    <row r="87" spans="1:7" ht="16.5" hidden="1" customHeight="1" thickBot="1" x14ac:dyDescent="0.35">
      <c r="A87" s="241"/>
      <c r="B87" s="244">
        <v>82</v>
      </c>
      <c r="C87" s="95">
        <f>VLOOKUP(B:B,'Start List Kids'!C:F,2,FALSE)</f>
        <v>0</v>
      </c>
      <c r="D87" s="114">
        <f>VLOOKUP(B:B,'Start List Kids'!C:F,4,FALSE)</f>
        <v>0</v>
      </c>
      <c r="E87" s="12"/>
      <c r="F87" s="39"/>
      <c r="G87" s="196" t="e">
        <f t="shared" si="0"/>
        <v>#DIV/0!</v>
      </c>
    </row>
    <row r="88" spans="1:7" ht="16.5" hidden="1" customHeight="1" thickBot="1" x14ac:dyDescent="0.35">
      <c r="A88" s="241"/>
      <c r="B88" s="244">
        <v>83</v>
      </c>
      <c r="C88" s="95">
        <f>VLOOKUP(B:B,'Start List Kids'!C:F,2,FALSE)</f>
        <v>0</v>
      </c>
      <c r="D88" s="114">
        <f>VLOOKUP(B:B,'Start List Kids'!C:F,4,FALSE)</f>
        <v>0</v>
      </c>
      <c r="E88" s="12"/>
      <c r="F88" s="39"/>
      <c r="G88" s="196" t="e">
        <f t="shared" si="0"/>
        <v>#DIV/0!</v>
      </c>
    </row>
    <row r="89" spans="1:7" ht="16.5" hidden="1" customHeight="1" thickBot="1" x14ac:dyDescent="0.35">
      <c r="A89" s="241"/>
      <c r="B89" s="244">
        <v>84</v>
      </c>
      <c r="C89" s="95">
        <f>VLOOKUP(B:B,'Start List Kids'!C:F,2,FALSE)</f>
        <v>0</v>
      </c>
      <c r="D89" s="114">
        <f>VLOOKUP(B:B,'Start List Kids'!C:F,4,FALSE)</f>
        <v>0</v>
      </c>
      <c r="E89" s="12"/>
      <c r="F89" s="39"/>
      <c r="G89" s="196" t="e">
        <f t="shared" si="0"/>
        <v>#DIV/0!</v>
      </c>
    </row>
    <row r="90" spans="1:7" ht="16.5" hidden="1" customHeight="1" thickBot="1" x14ac:dyDescent="0.35">
      <c r="A90" s="241"/>
      <c r="B90" s="244">
        <v>85</v>
      </c>
      <c r="C90" s="95">
        <f>VLOOKUP(B:B,'Start List Kids'!C:F,2,FALSE)</f>
        <v>0</v>
      </c>
      <c r="D90" s="114">
        <f>VLOOKUP(B:B,'Start List Kids'!C:F,4,FALSE)</f>
        <v>0</v>
      </c>
      <c r="E90" s="12"/>
      <c r="F90" s="39"/>
      <c r="G90" s="196" t="e">
        <f t="shared" si="0"/>
        <v>#DIV/0!</v>
      </c>
    </row>
    <row r="91" spans="1:7" ht="16.5" hidden="1" customHeight="1" thickBot="1" x14ac:dyDescent="0.35">
      <c r="A91" s="241"/>
      <c r="B91" s="244">
        <v>86</v>
      </c>
      <c r="C91" s="95">
        <f>VLOOKUP(B:B,'Start List Kids'!C:F,2,FALSE)</f>
        <v>0</v>
      </c>
      <c r="D91" s="114">
        <f>VLOOKUP(B:B,'Start List Kids'!C:F,4,FALSE)</f>
        <v>0</v>
      </c>
      <c r="E91" s="12"/>
      <c r="F91" s="39"/>
      <c r="G91" s="196" t="e">
        <f t="shared" si="0"/>
        <v>#DIV/0!</v>
      </c>
    </row>
    <row r="92" spans="1:7" ht="16.5" hidden="1" customHeight="1" thickBot="1" x14ac:dyDescent="0.35">
      <c r="A92" s="241"/>
      <c r="B92" s="244">
        <v>87</v>
      </c>
      <c r="C92" s="95">
        <f>VLOOKUP(B:B,'Start List Kids'!C:F,2,FALSE)</f>
        <v>0</v>
      </c>
      <c r="D92" s="114">
        <f>VLOOKUP(B:B,'Start List Kids'!C:F,4,FALSE)</f>
        <v>0</v>
      </c>
      <c r="E92" s="12"/>
      <c r="F92" s="39"/>
      <c r="G92" s="196" t="e">
        <f t="shared" si="0"/>
        <v>#DIV/0!</v>
      </c>
    </row>
    <row r="93" spans="1:7" ht="16.5" hidden="1" customHeight="1" thickBot="1" x14ac:dyDescent="0.35">
      <c r="A93" s="241"/>
      <c r="B93" s="244">
        <v>88</v>
      </c>
      <c r="C93" s="95">
        <f>VLOOKUP(B:B,'Start List Kids'!C:F,2,FALSE)</f>
        <v>0</v>
      </c>
      <c r="D93" s="114">
        <f>VLOOKUP(B:B,'Start List Kids'!C:F,4,FALSE)</f>
        <v>0</v>
      </c>
      <c r="E93" s="12"/>
      <c r="F93" s="39"/>
      <c r="G93" s="196" t="e">
        <f t="shared" si="0"/>
        <v>#DIV/0!</v>
      </c>
    </row>
    <row r="94" spans="1:7" ht="16.5" hidden="1" customHeight="1" thickBot="1" x14ac:dyDescent="0.35">
      <c r="A94" s="241"/>
      <c r="B94" s="244">
        <v>89</v>
      </c>
      <c r="C94" s="95">
        <f>VLOOKUP(B:B,'Start List Kids'!C:F,2,FALSE)</f>
        <v>0</v>
      </c>
      <c r="D94" s="114">
        <f>VLOOKUP(B:B,'Start List Kids'!C:F,4,FALSE)</f>
        <v>0</v>
      </c>
      <c r="E94" s="12"/>
      <c r="F94" s="39"/>
      <c r="G94" s="196" t="e">
        <f t="shared" si="0"/>
        <v>#DIV/0!</v>
      </c>
    </row>
    <row r="95" spans="1:7" ht="16.5" hidden="1" customHeight="1" thickBot="1" x14ac:dyDescent="0.35">
      <c r="A95" s="241"/>
      <c r="B95" s="244">
        <v>90</v>
      </c>
      <c r="C95" s="95">
        <f>VLOOKUP(B:B,'Start List Kids'!C:F,2,FALSE)</f>
        <v>0</v>
      </c>
      <c r="D95" s="114">
        <f>VLOOKUP(B:B,'Start List Kids'!C:F,4,FALSE)</f>
        <v>0</v>
      </c>
      <c r="E95" s="12"/>
      <c r="F95" s="39"/>
      <c r="G95" s="196" t="e">
        <f t="shared" si="0"/>
        <v>#DIV/0!</v>
      </c>
    </row>
    <row r="96" spans="1:7" ht="16.5" hidden="1" customHeight="1" thickBot="1" x14ac:dyDescent="0.35">
      <c r="A96" s="241"/>
      <c r="B96" s="244">
        <v>91</v>
      </c>
      <c r="C96" s="95">
        <f>VLOOKUP(B:B,'Start List Kids'!C:F,2,FALSE)</f>
        <v>0</v>
      </c>
      <c r="D96" s="114">
        <f>VLOOKUP(B:B,'Start List Kids'!C:F,4,FALSE)</f>
        <v>0</v>
      </c>
      <c r="E96" s="12"/>
      <c r="F96" s="39"/>
      <c r="G96" s="196" t="e">
        <f t="shared" si="0"/>
        <v>#DIV/0!</v>
      </c>
    </row>
    <row r="97" spans="1:7" ht="16.5" hidden="1" customHeight="1" thickBot="1" x14ac:dyDescent="0.35">
      <c r="A97" s="241"/>
      <c r="B97" s="244">
        <v>92</v>
      </c>
      <c r="C97" s="95">
        <f>VLOOKUP(B:B,'Start List Kids'!C:F,2,FALSE)</f>
        <v>0</v>
      </c>
      <c r="D97" s="114">
        <f>VLOOKUP(B:B,'Start List Kids'!C:F,4,FALSE)</f>
        <v>0</v>
      </c>
      <c r="E97" s="12"/>
      <c r="F97" s="39"/>
      <c r="G97" s="196" t="e">
        <f t="shared" si="0"/>
        <v>#DIV/0!</v>
      </c>
    </row>
    <row r="98" spans="1:7" ht="16.5" hidden="1" customHeight="1" thickBot="1" x14ac:dyDescent="0.35">
      <c r="A98" s="241"/>
      <c r="B98" s="244">
        <v>93</v>
      </c>
      <c r="C98" s="95">
        <f>VLOOKUP(B:B,'Start List Kids'!C:F,2,FALSE)</f>
        <v>0</v>
      </c>
      <c r="D98" s="114">
        <f>VLOOKUP(B:B,'Start List Kids'!C:F,4,FALSE)</f>
        <v>0</v>
      </c>
      <c r="E98" s="12"/>
      <c r="F98" s="39"/>
      <c r="G98" s="196" t="e">
        <f t="shared" si="0"/>
        <v>#DIV/0!</v>
      </c>
    </row>
    <row r="99" spans="1:7" ht="16.5" hidden="1" customHeight="1" thickBot="1" x14ac:dyDescent="0.35">
      <c r="A99" s="241"/>
      <c r="B99" s="244">
        <v>94</v>
      </c>
      <c r="C99" s="95">
        <f>VLOOKUP(B:B,'Start List Kids'!C:F,2,FALSE)</f>
        <v>0</v>
      </c>
      <c r="D99" s="114">
        <f>VLOOKUP(B:B,'Start List Kids'!C:F,4,FALSE)</f>
        <v>0</v>
      </c>
      <c r="E99" s="12"/>
      <c r="F99" s="39"/>
      <c r="G99" s="196" t="e">
        <f t="shared" si="0"/>
        <v>#DIV/0!</v>
      </c>
    </row>
    <row r="100" spans="1:7" ht="16.5" hidden="1" customHeight="1" thickBot="1" x14ac:dyDescent="0.35">
      <c r="A100" s="241"/>
      <c r="B100" s="244">
        <v>95</v>
      </c>
      <c r="C100" s="95">
        <f>VLOOKUP(B:B,'Start List Kids'!C:F,2,FALSE)</f>
        <v>0</v>
      </c>
      <c r="D100" s="114">
        <f>VLOOKUP(B:B,'Start List Kids'!C:F,4,FALSE)</f>
        <v>0</v>
      </c>
      <c r="E100" s="12"/>
      <c r="F100" s="39"/>
      <c r="G100" s="196" t="e">
        <f t="shared" si="0"/>
        <v>#DIV/0!</v>
      </c>
    </row>
    <row r="101" spans="1:7" ht="16.5" hidden="1" customHeight="1" thickBot="1" x14ac:dyDescent="0.35">
      <c r="A101" s="241"/>
      <c r="B101" s="244">
        <v>96</v>
      </c>
      <c r="C101" s="95">
        <f>VLOOKUP(B:B,'Start List Kids'!C:F,2,FALSE)</f>
        <v>0</v>
      </c>
      <c r="D101" s="114">
        <f>VLOOKUP(B:B,'Start List Kids'!C:F,4,FALSE)</f>
        <v>0</v>
      </c>
      <c r="E101" s="12"/>
      <c r="F101" s="39"/>
      <c r="G101" s="196" t="e">
        <f t="shared" si="0"/>
        <v>#DIV/0!</v>
      </c>
    </row>
    <row r="102" spans="1:7" ht="16.5" hidden="1" customHeight="1" thickBot="1" x14ac:dyDescent="0.35">
      <c r="A102" s="241"/>
      <c r="B102" s="244">
        <v>97</v>
      </c>
      <c r="C102" s="95">
        <f>VLOOKUP(B:B,'Start List Kids'!C:F,2,FALSE)</f>
        <v>0</v>
      </c>
      <c r="D102" s="114">
        <f>VLOOKUP(B:B,'Start List Kids'!C:F,4,FALSE)</f>
        <v>0</v>
      </c>
      <c r="E102" s="12"/>
      <c r="F102" s="39"/>
      <c r="G102" s="196" t="e">
        <f t="shared" si="0"/>
        <v>#DIV/0!</v>
      </c>
    </row>
    <row r="103" spans="1:7" ht="16.5" hidden="1" customHeight="1" thickBot="1" x14ac:dyDescent="0.35">
      <c r="A103" s="241"/>
      <c r="B103" s="244">
        <v>98</v>
      </c>
      <c r="C103" s="95">
        <f>VLOOKUP(B:B,'Start List Kids'!C:F,2,FALSE)</f>
        <v>0</v>
      </c>
      <c r="D103" s="114">
        <f>VLOOKUP(B:B,'Start List Kids'!C:F,4,FALSE)</f>
        <v>0</v>
      </c>
      <c r="E103" s="12"/>
      <c r="F103" s="39"/>
      <c r="G103" s="196" t="e">
        <f t="shared" si="0"/>
        <v>#DIV/0!</v>
      </c>
    </row>
    <row r="104" spans="1:7" ht="16.5" hidden="1" customHeight="1" thickBot="1" x14ac:dyDescent="0.35">
      <c r="A104" s="241"/>
      <c r="B104" s="244">
        <v>99</v>
      </c>
      <c r="C104" s="95">
        <f>VLOOKUP(B:B,'Start List Kids'!C:F,2,FALSE)</f>
        <v>0</v>
      </c>
      <c r="D104" s="114">
        <f>VLOOKUP(B:B,'Start List Kids'!C:F,4,FALSE)</f>
        <v>0</v>
      </c>
      <c r="E104" s="12"/>
      <c r="F104" s="39"/>
      <c r="G104" s="196" t="e">
        <f t="shared" si="0"/>
        <v>#DIV/0!</v>
      </c>
    </row>
    <row r="105" spans="1:7" ht="16.5" hidden="1" customHeight="1" thickBot="1" x14ac:dyDescent="0.35">
      <c r="A105" s="241"/>
      <c r="B105" s="244">
        <v>100</v>
      </c>
      <c r="C105" s="95">
        <f>VLOOKUP(B:B,'Start List Kids'!C:F,2,FALSE)</f>
        <v>0</v>
      </c>
      <c r="D105" s="114">
        <f>VLOOKUP(B:B,'Start List Kids'!C:F,4,FALSE)</f>
        <v>0</v>
      </c>
      <c r="E105" s="12"/>
      <c r="F105" s="39"/>
      <c r="G105" s="196" t="e">
        <f t="shared" si="0"/>
        <v>#DIV/0!</v>
      </c>
    </row>
    <row r="106" spans="1:7" ht="16.5" hidden="1" customHeight="1" thickBot="1" x14ac:dyDescent="0.35">
      <c r="A106" s="241"/>
      <c r="B106" s="244">
        <v>101</v>
      </c>
      <c r="C106" s="95">
        <f>VLOOKUP(B:B,'Start List Kids'!C:F,2,FALSE)</f>
        <v>0</v>
      </c>
      <c r="D106" s="114">
        <f>VLOOKUP(B:B,'Start List Kids'!C:F,4,FALSE)</f>
        <v>0</v>
      </c>
      <c r="E106" s="12"/>
      <c r="F106" s="39"/>
      <c r="G106" s="196" t="e">
        <f t="shared" si="0"/>
        <v>#DIV/0!</v>
      </c>
    </row>
    <row r="107" spans="1:7" ht="16.5" hidden="1" customHeight="1" thickBot="1" x14ac:dyDescent="0.35">
      <c r="A107" s="241"/>
      <c r="B107" s="244">
        <v>102</v>
      </c>
      <c r="C107" s="95">
        <f>VLOOKUP(B:B,'Start List Kids'!C:F,2,FALSE)</f>
        <v>0</v>
      </c>
      <c r="D107" s="114">
        <f>VLOOKUP(B:B,'Start List Kids'!C:F,4,FALSE)</f>
        <v>0</v>
      </c>
      <c r="E107" s="12"/>
      <c r="F107" s="39"/>
      <c r="G107" s="196" t="e">
        <f t="shared" si="0"/>
        <v>#DIV/0!</v>
      </c>
    </row>
    <row r="108" spans="1:7" ht="16.5" hidden="1" customHeight="1" thickBot="1" x14ac:dyDescent="0.35">
      <c r="A108" s="241"/>
      <c r="B108" s="244">
        <v>103</v>
      </c>
      <c r="C108" s="95">
        <f>VLOOKUP(B:B,'Start List Kids'!C:F,2,FALSE)</f>
        <v>0</v>
      </c>
      <c r="D108" s="114">
        <f>VLOOKUP(B:B,'Start List Kids'!C:F,4,FALSE)</f>
        <v>0</v>
      </c>
      <c r="E108" s="12"/>
      <c r="F108" s="39"/>
      <c r="G108" s="196" t="e">
        <f t="shared" si="0"/>
        <v>#DIV/0!</v>
      </c>
    </row>
    <row r="109" spans="1:7" ht="16.5" hidden="1" customHeight="1" thickBot="1" x14ac:dyDescent="0.35">
      <c r="A109" s="241"/>
      <c r="B109" s="244">
        <v>104</v>
      </c>
      <c r="C109" s="95">
        <f>VLOOKUP(B:B,'Start List Kids'!C:F,2,FALSE)</f>
        <v>0</v>
      </c>
      <c r="D109" s="114">
        <f>VLOOKUP(B:B,'Start List Kids'!C:F,4,FALSE)</f>
        <v>0</v>
      </c>
      <c r="E109" s="12"/>
      <c r="F109" s="39"/>
      <c r="G109" s="196" t="e">
        <f t="shared" si="0"/>
        <v>#DIV/0!</v>
      </c>
    </row>
    <row r="110" spans="1:7" ht="16.5" hidden="1" customHeight="1" thickBot="1" x14ac:dyDescent="0.35">
      <c r="A110" s="241"/>
      <c r="B110" s="244">
        <v>105</v>
      </c>
      <c r="C110" s="95">
        <f>VLOOKUP(B:B,'Start List Kids'!C:F,2,FALSE)</f>
        <v>0</v>
      </c>
      <c r="D110" s="114">
        <f>VLOOKUP(B:B,'Start List Kids'!C:F,4,FALSE)</f>
        <v>0</v>
      </c>
      <c r="E110" s="12"/>
      <c r="F110" s="39"/>
      <c r="G110" s="196" t="e">
        <f t="shared" si="0"/>
        <v>#DIV/0!</v>
      </c>
    </row>
    <row r="111" spans="1:7" ht="16.5" hidden="1" customHeight="1" thickBot="1" x14ac:dyDescent="0.35">
      <c r="A111" s="241"/>
      <c r="B111" s="244">
        <v>106</v>
      </c>
      <c r="C111" s="95">
        <f>VLOOKUP(B:B,'Start List Kids'!C:F,2,FALSE)</f>
        <v>0</v>
      </c>
      <c r="D111" s="114">
        <f>VLOOKUP(B:B,'Start List Kids'!C:F,4,FALSE)</f>
        <v>0</v>
      </c>
      <c r="E111" s="12"/>
      <c r="F111" s="39"/>
      <c r="G111" s="196" t="e">
        <f t="shared" si="0"/>
        <v>#DIV/0!</v>
      </c>
    </row>
    <row r="112" spans="1:7" ht="16.5" hidden="1" customHeight="1" thickBot="1" x14ac:dyDescent="0.35">
      <c r="A112" s="241"/>
      <c r="B112" s="244">
        <v>107</v>
      </c>
      <c r="C112" s="95">
        <f>VLOOKUP(B:B,'Start List Kids'!C:F,2,FALSE)</f>
        <v>0</v>
      </c>
      <c r="D112" s="114">
        <f>VLOOKUP(B:B,'Start List Kids'!C:F,4,FALSE)</f>
        <v>0</v>
      </c>
      <c r="E112" s="12"/>
      <c r="F112" s="39"/>
      <c r="G112" s="196" t="e">
        <f t="shared" si="0"/>
        <v>#DIV/0!</v>
      </c>
    </row>
    <row r="113" spans="1:7" ht="16.5" hidden="1" customHeight="1" thickBot="1" x14ac:dyDescent="0.35">
      <c r="A113" s="241"/>
      <c r="B113" s="244">
        <v>108</v>
      </c>
      <c r="C113" s="95">
        <f>VLOOKUP(B:B,'Start List Kids'!C:F,2,FALSE)</f>
        <v>0</v>
      </c>
      <c r="D113" s="114">
        <f>VLOOKUP(B:B,'Start List Kids'!C:F,4,FALSE)</f>
        <v>0</v>
      </c>
      <c r="E113" s="12"/>
      <c r="F113" s="39"/>
      <c r="G113" s="196" t="e">
        <f t="shared" si="0"/>
        <v>#DIV/0!</v>
      </c>
    </row>
    <row r="114" spans="1:7" ht="16.5" hidden="1" customHeight="1" thickBot="1" x14ac:dyDescent="0.35">
      <c r="A114" s="241"/>
      <c r="B114" s="244">
        <v>109</v>
      </c>
      <c r="C114" s="95">
        <f>VLOOKUP(B:B,'Start List Kids'!C:F,2,FALSE)</f>
        <v>0</v>
      </c>
      <c r="D114" s="114">
        <f>VLOOKUP(B:B,'Start List Kids'!C:F,4,FALSE)</f>
        <v>0</v>
      </c>
      <c r="E114" s="12"/>
      <c r="F114" s="39"/>
      <c r="G114" s="196" t="e">
        <f t="shared" si="0"/>
        <v>#DIV/0!</v>
      </c>
    </row>
    <row r="115" spans="1:7" ht="16.5" hidden="1" customHeight="1" thickBot="1" x14ac:dyDescent="0.35">
      <c r="A115" s="241"/>
      <c r="B115" s="244">
        <v>110</v>
      </c>
      <c r="C115" s="95">
        <f>VLOOKUP(B:B,'Start List Kids'!C:F,2,FALSE)</f>
        <v>0</v>
      </c>
      <c r="D115" s="114">
        <f>VLOOKUP(B:B,'Start List Kids'!C:F,4,FALSE)</f>
        <v>0</v>
      </c>
      <c r="E115" s="12"/>
      <c r="F115" s="39"/>
      <c r="G115" s="196" t="e">
        <f t="shared" si="0"/>
        <v>#DIV/0!</v>
      </c>
    </row>
    <row r="116" spans="1:7" ht="16.5" hidden="1" customHeight="1" thickBot="1" x14ac:dyDescent="0.35">
      <c r="A116" s="241"/>
      <c r="B116" s="244">
        <v>111</v>
      </c>
      <c r="C116" s="95">
        <f>VLOOKUP(B:B,'Start List Kids'!C:F,2,FALSE)</f>
        <v>0</v>
      </c>
      <c r="D116" s="114">
        <f>VLOOKUP(B:B,'Start List Kids'!C:F,4,FALSE)</f>
        <v>0</v>
      </c>
      <c r="E116" s="12"/>
      <c r="F116" s="39"/>
      <c r="G116" s="196" t="e">
        <f t="shared" si="0"/>
        <v>#DIV/0!</v>
      </c>
    </row>
    <row r="117" spans="1:7" ht="16.5" hidden="1" customHeight="1" thickBot="1" x14ac:dyDescent="0.35">
      <c r="A117" s="241"/>
      <c r="B117" s="244">
        <v>112</v>
      </c>
      <c r="C117" s="95">
        <f>VLOOKUP(B:B,'Start List Kids'!C:F,2,FALSE)</f>
        <v>0</v>
      </c>
      <c r="D117" s="114">
        <f>VLOOKUP(B:B,'Start List Kids'!C:F,4,FALSE)</f>
        <v>0</v>
      </c>
      <c r="E117" s="12"/>
      <c r="F117" s="39"/>
      <c r="G117" s="196" t="e">
        <f t="shared" si="0"/>
        <v>#DIV/0!</v>
      </c>
    </row>
    <row r="118" spans="1:7" ht="16.5" hidden="1" customHeight="1" thickBot="1" x14ac:dyDescent="0.35">
      <c r="A118" s="241"/>
      <c r="B118" s="244">
        <v>113</v>
      </c>
      <c r="C118" s="95">
        <f>VLOOKUP(B:B,'Start List Kids'!C:F,2,FALSE)</f>
        <v>0</v>
      </c>
      <c r="D118" s="114">
        <f>VLOOKUP(B:B,'Start List Kids'!C:F,4,FALSE)</f>
        <v>0</v>
      </c>
      <c r="E118" s="12"/>
      <c r="F118" s="39"/>
      <c r="G118" s="196" t="e">
        <f t="shared" si="0"/>
        <v>#DIV/0!</v>
      </c>
    </row>
    <row r="119" spans="1:7" ht="16.5" hidden="1" customHeight="1" thickBot="1" x14ac:dyDescent="0.35">
      <c r="A119" s="241"/>
      <c r="B119" s="244">
        <v>114</v>
      </c>
      <c r="C119" s="95">
        <f>VLOOKUP(B:B,'Start List Kids'!C:F,2,FALSE)</f>
        <v>0</v>
      </c>
      <c r="D119" s="114">
        <f>VLOOKUP(B:B,'Start List Kids'!C:F,4,FALSE)</f>
        <v>0</v>
      </c>
      <c r="E119" s="12"/>
      <c r="F119" s="39"/>
      <c r="G119" s="196" t="e">
        <f t="shared" si="0"/>
        <v>#DIV/0!</v>
      </c>
    </row>
    <row r="120" spans="1:7" ht="16.5" hidden="1" customHeight="1" thickBot="1" x14ac:dyDescent="0.35">
      <c r="A120" s="241"/>
      <c r="B120" s="244">
        <v>115</v>
      </c>
      <c r="C120" s="95">
        <f>VLOOKUP(B:B,'Start List Kids'!C:F,2,FALSE)</f>
        <v>0</v>
      </c>
      <c r="D120" s="114">
        <f>VLOOKUP(B:B,'Start List Kids'!C:F,4,FALSE)</f>
        <v>0</v>
      </c>
      <c r="E120" s="12"/>
      <c r="F120" s="39"/>
      <c r="G120" s="196" t="e">
        <f t="shared" si="0"/>
        <v>#DIV/0!</v>
      </c>
    </row>
    <row r="121" spans="1:7" ht="16.5" hidden="1" customHeight="1" thickBot="1" x14ac:dyDescent="0.35">
      <c r="A121" s="241"/>
      <c r="B121" s="244">
        <v>116</v>
      </c>
      <c r="C121" s="95">
        <f>VLOOKUP(B:B,'Start List Kids'!C:F,2,FALSE)</f>
        <v>0</v>
      </c>
      <c r="D121" s="114">
        <f>VLOOKUP(B:B,'Start List Kids'!C:F,4,FALSE)</f>
        <v>0</v>
      </c>
      <c r="E121" s="12"/>
      <c r="F121" s="39"/>
      <c r="G121" s="196" t="e">
        <f t="shared" si="0"/>
        <v>#DIV/0!</v>
      </c>
    </row>
    <row r="122" spans="1:7" ht="16.5" hidden="1" customHeight="1" thickBot="1" x14ac:dyDescent="0.35">
      <c r="A122" s="241"/>
      <c r="B122" s="244">
        <v>117</v>
      </c>
      <c r="C122" s="95">
        <f>VLOOKUP(B:B,'Start List Kids'!C:F,2,FALSE)</f>
        <v>0</v>
      </c>
      <c r="D122" s="114">
        <f>VLOOKUP(B:B,'Start List Kids'!C:F,4,FALSE)</f>
        <v>0</v>
      </c>
      <c r="E122" s="12"/>
      <c r="F122" s="39"/>
      <c r="G122" s="196" t="e">
        <f t="shared" si="0"/>
        <v>#DIV/0!</v>
      </c>
    </row>
    <row r="123" spans="1:7" ht="16.5" hidden="1" customHeight="1" thickBot="1" x14ac:dyDescent="0.35">
      <c r="A123" s="241"/>
      <c r="B123" s="244">
        <v>118</v>
      </c>
      <c r="C123" s="95">
        <f>VLOOKUP(B:B,'Start List Kids'!C:F,2,FALSE)</f>
        <v>0</v>
      </c>
      <c r="D123" s="114">
        <f>VLOOKUP(B:B,'Start List Kids'!C:F,4,FALSE)</f>
        <v>0</v>
      </c>
      <c r="E123" s="12"/>
      <c r="F123" s="39"/>
      <c r="G123" s="196" t="e">
        <f t="shared" si="0"/>
        <v>#DIV/0!</v>
      </c>
    </row>
    <row r="124" spans="1:7" ht="16.5" hidden="1" customHeight="1" thickBot="1" x14ac:dyDescent="0.35">
      <c r="A124" s="241"/>
      <c r="B124" s="244">
        <v>119</v>
      </c>
      <c r="C124" s="95">
        <f>VLOOKUP(B:B,'Start List Kids'!C:F,2,FALSE)</f>
        <v>0</v>
      </c>
      <c r="D124" s="114">
        <f>VLOOKUP(B:B,'Start List Kids'!C:F,4,FALSE)</f>
        <v>0</v>
      </c>
      <c r="E124" s="12"/>
      <c r="F124" s="39"/>
      <c r="G124" s="196" t="e">
        <f t="shared" si="0"/>
        <v>#DIV/0!</v>
      </c>
    </row>
    <row r="125" spans="1:7" ht="16.5" hidden="1" customHeight="1" thickBot="1" x14ac:dyDescent="0.35">
      <c r="A125" s="241"/>
      <c r="B125" s="244">
        <v>120</v>
      </c>
      <c r="C125" s="95">
        <f>VLOOKUP(B:B,'Start List Kids'!C:F,2,FALSE)</f>
        <v>0</v>
      </c>
      <c r="D125" s="114">
        <f>VLOOKUP(B:B,'Start List Kids'!C:F,4,FALSE)</f>
        <v>0</v>
      </c>
      <c r="E125" s="12"/>
      <c r="F125" s="39"/>
      <c r="G125" s="196" t="e">
        <f t="shared" si="0"/>
        <v>#DIV/0!</v>
      </c>
    </row>
    <row r="126" spans="1:7" ht="16.5" hidden="1" customHeight="1" thickBot="1" x14ac:dyDescent="0.35">
      <c r="A126" s="241"/>
      <c r="B126" s="244">
        <v>121</v>
      </c>
      <c r="C126" s="95">
        <f>VLOOKUP(B:B,'Start List Kids'!C:F,2,FALSE)</f>
        <v>0</v>
      </c>
      <c r="D126" s="114">
        <f>VLOOKUP(B:B,'Start List Kids'!C:F,4,FALSE)</f>
        <v>0</v>
      </c>
      <c r="E126" s="12"/>
      <c r="F126" s="39"/>
      <c r="G126" s="196" t="e">
        <f t="shared" si="0"/>
        <v>#DIV/0!</v>
      </c>
    </row>
    <row r="127" spans="1:7" ht="16.5" hidden="1" customHeight="1" thickBot="1" x14ac:dyDescent="0.35">
      <c r="A127" s="241"/>
      <c r="B127" s="244">
        <v>122</v>
      </c>
      <c r="C127" s="95">
        <f>VLOOKUP(B:B,'Start List Kids'!C:F,2,FALSE)</f>
        <v>0</v>
      </c>
      <c r="D127" s="114">
        <f>VLOOKUP(B:B,'Start List Kids'!C:F,4,FALSE)</f>
        <v>0</v>
      </c>
      <c r="E127" s="12"/>
      <c r="F127" s="39"/>
      <c r="G127" s="196" t="e">
        <f t="shared" si="0"/>
        <v>#DIV/0!</v>
      </c>
    </row>
    <row r="128" spans="1:7" ht="16.5" hidden="1" customHeight="1" thickBot="1" x14ac:dyDescent="0.35">
      <c r="A128" s="241"/>
      <c r="B128" s="244">
        <v>123</v>
      </c>
      <c r="C128" s="95">
        <f>VLOOKUP(B:B,'Start List Kids'!C:F,2,FALSE)</f>
        <v>0</v>
      </c>
      <c r="D128" s="114">
        <f>VLOOKUP(B:B,'Start List Kids'!C:F,4,FALSE)</f>
        <v>0</v>
      </c>
      <c r="E128" s="12"/>
      <c r="F128" s="39"/>
      <c r="G128" s="196" t="e">
        <f t="shared" si="0"/>
        <v>#DIV/0!</v>
      </c>
    </row>
    <row r="129" spans="1:7" ht="16.5" hidden="1" customHeight="1" thickBot="1" x14ac:dyDescent="0.35">
      <c r="A129" s="241"/>
      <c r="B129" s="244">
        <v>124</v>
      </c>
      <c r="C129" s="95">
        <f>VLOOKUP(B:B,'Start List Kids'!C:F,2,FALSE)</f>
        <v>0</v>
      </c>
      <c r="D129" s="114">
        <f>VLOOKUP(B:B,'Start List Kids'!C:F,4,FALSE)</f>
        <v>0</v>
      </c>
      <c r="E129" s="12"/>
      <c r="F129" s="39"/>
      <c r="G129" s="196" t="e">
        <f t="shared" si="0"/>
        <v>#DIV/0!</v>
      </c>
    </row>
    <row r="130" spans="1:7" ht="16.5" hidden="1" customHeight="1" thickBot="1" x14ac:dyDescent="0.35">
      <c r="A130" s="241"/>
      <c r="B130" s="244">
        <v>125</v>
      </c>
      <c r="C130" s="95">
        <f>VLOOKUP(B:B,'Start List Kids'!C:F,2,FALSE)</f>
        <v>0</v>
      </c>
      <c r="D130" s="114">
        <f>VLOOKUP(B:B,'Start List Kids'!C:F,4,FALSE)</f>
        <v>0</v>
      </c>
      <c r="E130" s="12"/>
      <c r="F130" s="39"/>
      <c r="G130" s="196" t="e">
        <f t="shared" si="0"/>
        <v>#DIV/0!</v>
      </c>
    </row>
    <row r="131" spans="1:7" ht="16.5" hidden="1" customHeight="1" thickBot="1" x14ac:dyDescent="0.35">
      <c r="A131" s="241"/>
      <c r="B131" s="244">
        <v>126</v>
      </c>
      <c r="C131" s="95">
        <f>VLOOKUP(B:B,'Start List Kids'!C:F,2,FALSE)</f>
        <v>0</v>
      </c>
      <c r="D131" s="114">
        <f>VLOOKUP(B:B,'Start List Kids'!C:F,4,FALSE)</f>
        <v>0</v>
      </c>
      <c r="E131" s="12"/>
      <c r="F131" s="39"/>
      <c r="G131" s="196" t="e">
        <f t="shared" si="0"/>
        <v>#DIV/0!</v>
      </c>
    </row>
    <row r="132" spans="1:7" ht="16.5" hidden="1" customHeight="1" thickBot="1" x14ac:dyDescent="0.35">
      <c r="A132" s="241"/>
      <c r="B132" s="244">
        <v>127</v>
      </c>
      <c r="C132" s="95">
        <f>VLOOKUP(B:B,'Start List Kids'!C:F,2,FALSE)</f>
        <v>0</v>
      </c>
      <c r="D132" s="114">
        <f>VLOOKUP(B:B,'Start List Kids'!C:F,4,FALSE)</f>
        <v>0</v>
      </c>
      <c r="E132" s="12"/>
      <c r="F132" s="39"/>
      <c r="G132" s="196" t="e">
        <f t="shared" si="0"/>
        <v>#DIV/0!</v>
      </c>
    </row>
    <row r="133" spans="1:7" ht="16.5" hidden="1" customHeight="1" thickBot="1" x14ac:dyDescent="0.35">
      <c r="A133" s="241"/>
      <c r="B133" s="244">
        <v>128</v>
      </c>
      <c r="C133" s="95">
        <f>VLOOKUP(B:B,'Start List Kids'!C:F,2,FALSE)</f>
        <v>0</v>
      </c>
      <c r="D133" s="114">
        <f>VLOOKUP(B:B,'Start List Kids'!C:F,4,FALSE)</f>
        <v>0</v>
      </c>
      <c r="E133" s="12"/>
      <c r="F133" s="39"/>
      <c r="G133" s="196" t="e">
        <f t="shared" si="0"/>
        <v>#DIV/0!</v>
      </c>
    </row>
    <row r="134" spans="1:7" ht="16.5" hidden="1" customHeight="1" thickBot="1" x14ac:dyDescent="0.35">
      <c r="A134" s="241"/>
      <c r="B134" s="244">
        <v>129</v>
      </c>
      <c r="C134" s="95">
        <f>VLOOKUP(B:B,'Start List Kids'!C:F,2,FALSE)</f>
        <v>0</v>
      </c>
      <c r="D134" s="114">
        <f>VLOOKUP(B:B,'Start List Kids'!C:F,4,FALSE)</f>
        <v>0</v>
      </c>
      <c r="E134" s="12"/>
      <c r="F134" s="39"/>
      <c r="G134" s="196" t="e">
        <f t="shared" si="0"/>
        <v>#DIV/0!</v>
      </c>
    </row>
    <row r="135" spans="1:7" ht="16.5" hidden="1" customHeight="1" thickBot="1" x14ac:dyDescent="0.35">
      <c r="A135" s="241"/>
      <c r="B135" s="244">
        <v>130</v>
      </c>
      <c r="C135" s="95">
        <f>VLOOKUP(B:B,'Start List Kids'!C:F,2,FALSE)</f>
        <v>0</v>
      </c>
      <c r="D135" s="114">
        <f>VLOOKUP(B:B,'Start List Kids'!C:F,4,FALSE)</f>
        <v>0</v>
      </c>
      <c r="E135" s="12"/>
      <c r="F135" s="39"/>
      <c r="G135" s="196" t="e">
        <f t="shared" si="0"/>
        <v>#DIV/0!</v>
      </c>
    </row>
    <row r="136" spans="1:7" ht="16.5" hidden="1" customHeight="1" thickBot="1" x14ac:dyDescent="0.35">
      <c r="A136" s="241"/>
      <c r="B136" s="244">
        <v>131</v>
      </c>
      <c r="C136" s="95">
        <f>VLOOKUP(B:B,'Start List Kids'!C:F,2,FALSE)</f>
        <v>0</v>
      </c>
      <c r="D136" s="114">
        <f>VLOOKUP(B:B,'Start List Kids'!C:F,4,FALSE)</f>
        <v>0</v>
      </c>
      <c r="E136" s="12"/>
      <c r="F136" s="39"/>
      <c r="G136" s="196" t="e">
        <f t="shared" si="0"/>
        <v>#DIV/0!</v>
      </c>
    </row>
    <row r="137" spans="1:7" ht="16.5" hidden="1" customHeight="1" thickBot="1" x14ac:dyDescent="0.35">
      <c r="A137" s="241"/>
      <c r="B137" s="244">
        <v>132</v>
      </c>
      <c r="C137" s="95">
        <f>VLOOKUP(B:B,'Start List Kids'!C:F,2,FALSE)</f>
        <v>0</v>
      </c>
      <c r="D137" s="114">
        <f>VLOOKUP(B:B,'Start List Kids'!C:F,4,FALSE)</f>
        <v>0</v>
      </c>
      <c r="E137" s="12"/>
      <c r="F137" s="39"/>
      <c r="G137" s="196" t="e">
        <f t="shared" si="0"/>
        <v>#DIV/0!</v>
      </c>
    </row>
    <row r="138" spans="1:7" ht="16.5" hidden="1" customHeight="1" thickBot="1" x14ac:dyDescent="0.35">
      <c r="A138" s="241"/>
      <c r="B138" s="244">
        <v>133</v>
      </c>
      <c r="C138" s="95">
        <f>VLOOKUP(B:B,'Start List Kids'!C:F,2,FALSE)</f>
        <v>0</v>
      </c>
      <c r="D138" s="114">
        <f>VLOOKUP(B:B,'Start List Kids'!C:F,4,FALSE)</f>
        <v>0</v>
      </c>
      <c r="E138" s="12"/>
      <c r="F138" s="39"/>
      <c r="G138" s="196" t="e">
        <f t="shared" si="0"/>
        <v>#DIV/0!</v>
      </c>
    </row>
    <row r="139" spans="1:7" ht="16.5" hidden="1" customHeight="1" thickBot="1" x14ac:dyDescent="0.35">
      <c r="A139" s="241"/>
      <c r="B139" s="244">
        <v>134</v>
      </c>
      <c r="C139" s="95">
        <f>VLOOKUP(B:B,'Start List Kids'!C:F,2,FALSE)</f>
        <v>0</v>
      </c>
      <c r="D139" s="114">
        <f>VLOOKUP(B:B,'Start List Kids'!C:F,4,FALSE)</f>
        <v>0</v>
      </c>
      <c r="E139" s="12"/>
      <c r="F139" s="39"/>
      <c r="G139" s="196" t="e">
        <f t="shared" si="0"/>
        <v>#DIV/0!</v>
      </c>
    </row>
    <row r="140" spans="1:7" ht="16.5" hidden="1" customHeight="1" thickBot="1" x14ac:dyDescent="0.35">
      <c r="A140" s="241"/>
      <c r="B140" s="244">
        <v>135</v>
      </c>
      <c r="C140" s="95">
        <f>VLOOKUP(B:B,'Start List Kids'!C:F,2,FALSE)</f>
        <v>0</v>
      </c>
      <c r="D140" s="114">
        <f>VLOOKUP(B:B,'Start List Kids'!C:F,4,FALSE)</f>
        <v>0</v>
      </c>
      <c r="E140" s="12"/>
      <c r="F140" s="39"/>
      <c r="G140" s="196" t="e">
        <f t="shared" si="0"/>
        <v>#DIV/0!</v>
      </c>
    </row>
    <row r="141" spans="1:7" ht="16.5" hidden="1" customHeight="1" thickBot="1" x14ac:dyDescent="0.35">
      <c r="A141" s="241"/>
      <c r="B141" s="244">
        <v>136</v>
      </c>
      <c r="C141" s="95">
        <f>VLOOKUP(B:B,'Start List Kids'!C:F,2,FALSE)</f>
        <v>0</v>
      </c>
      <c r="D141" s="114">
        <f>VLOOKUP(B:B,'Start List Kids'!C:F,4,FALSE)</f>
        <v>0</v>
      </c>
      <c r="E141" s="12"/>
      <c r="F141" s="39"/>
      <c r="G141" s="196" t="e">
        <f t="shared" si="0"/>
        <v>#DIV/0!</v>
      </c>
    </row>
    <row r="142" spans="1:7" ht="16.5" hidden="1" customHeight="1" thickBot="1" x14ac:dyDescent="0.35">
      <c r="A142" s="241"/>
      <c r="B142" s="244">
        <v>137</v>
      </c>
      <c r="C142" s="95">
        <f>VLOOKUP(B:B,'Start List Kids'!C:F,2,FALSE)</f>
        <v>0</v>
      </c>
      <c r="D142" s="114">
        <f>VLOOKUP(B:B,'Start List Kids'!C:F,4,FALSE)</f>
        <v>0</v>
      </c>
      <c r="E142" s="12"/>
      <c r="F142" s="39"/>
      <c r="G142" s="196" t="e">
        <f t="shared" si="0"/>
        <v>#DIV/0!</v>
      </c>
    </row>
    <row r="143" spans="1:7" ht="16.5" hidden="1" customHeight="1" thickBot="1" x14ac:dyDescent="0.35">
      <c r="A143" s="241"/>
      <c r="B143" s="244">
        <v>138</v>
      </c>
      <c r="C143" s="95">
        <f>VLOOKUP(B:B,'Start List Kids'!C:F,2,FALSE)</f>
        <v>0</v>
      </c>
      <c r="D143" s="114">
        <f>VLOOKUP(B:B,'Start List Kids'!C:F,4,FALSE)</f>
        <v>0</v>
      </c>
      <c r="E143" s="12"/>
      <c r="F143" s="39"/>
      <c r="G143" s="196" t="e">
        <f t="shared" si="0"/>
        <v>#DIV/0!</v>
      </c>
    </row>
    <row r="144" spans="1:7" ht="16.5" hidden="1" customHeight="1" thickBot="1" x14ac:dyDescent="0.35">
      <c r="A144" s="241"/>
      <c r="B144" s="244">
        <v>139</v>
      </c>
      <c r="C144" s="95">
        <f>VLOOKUP(B:B,'Start List Kids'!C:F,2,FALSE)</f>
        <v>0</v>
      </c>
      <c r="D144" s="114">
        <f>VLOOKUP(B:B,'Start List Kids'!C:F,4,FALSE)</f>
        <v>0</v>
      </c>
      <c r="E144" s="12"/>
      <c r="F144" s="39"/>
      <c r="G144" s="196" t="e">
        <f t="shared" si="0"/>
        <v>#DIV/0!</v>
      </c>
    </row>
    <row r="145" spans="1:7" ht="16.5" hidden="1" customHeight="1" thickBot="1" x14ac:dyDescent="0.35">
      <c r="A145" s="241"/>
      <c r="B145" s="244">
        <v>140</v>
      </c>
      <c r="C145" s="95">
        <f>VLOOKUP(B:B,'Start List Kids'!C:F,2,FALSE)</f>
        <v>0</v>
      </c>
      <c r="D145" s="114">
        <f>VLOOKUP(B:B,'Start List Kids'!C:F,4,FALSE)</f>
        <v>0</v>
      </c>
      <c r="E145" s="12"/>
      <c r="F145" s="39"/>
      <c r="G145" s="196" t="e">
        <f t="shared" si="0"/>
        <v>#DIV/0!</v>
      </c>
    </row>
    <row r="146" spans="1:7" ht="16.5" hidden="1" customHeight="1" thickBot="1" x14ac:dyDescent="0.35">
      <c r="A146" s="241"/>
      <c r="B146" s="244">
        <v>141</v>
      </c>
      <c r="C146" s="95">
        <f>VLOOKUP(B:B,'Start List Kids'!C:F,2,FALSE)</f>
        <v>0</v>
      </c>
      <c r="D146" s="114">
        <f>VLOOKUP(B:B,'Start List Kids'!C:F,4,FALSE)</f>
        <v>0</v>
      </c>
      <c r="E146" s="12"/>
      <c r="F146" s="39"/>
      <c r="G146" s="196" t="e">
        <f t="shared" si="0"/>
        <v>#DIV/0!</v>
      </c>
    </row>
    <row r="147" spans="1:7" ht="16.5" hidden="1" customHeight="1" thickBot="1" x14ac:dyDescent="0.35">
      <c r="A147" s="241"/>
      <c r="B147" s="244">
        <v>142</v>
      </c>
      <c r="C147" s="95">
        <f>VLOOKUP(B:B,'Start List Kids'!C:F,2,FALSE)</f>
        <v>0</v>
      </c>
      <c r="D147" s="114">
        <f>VLOOKUP(B:B,'Start List Kids'!C:F,4,FALSE)</f>
        <v>0</v>
      </c>
      <c r="E147" s="12"/>
      <c r="F147" s="39"/>
      <c r="G147" s="196" t="e">
        <f t="shared" si="0"/>
        <v>#DIV/0!</v>
      </c>
    </row>
    <row r="148" spans="1:7" ht="16.5" hidden="1" customHeight="1" thickBot="1" x14ac:dyDescent="0.35">
      <c r="A148" s="241"/>
      <c r="B148" s="244">
        <v>143</v>
      </c>
      <c r="C148" s="95">
        <f>VLOOKUP(B:B,'Start List Kids'!C:F,2,FALSE)</f>
        <v>0</v>
      </c>
      <c r="D148" s="114">
        <f>VLOOKUP(B:B,'Start List Kids'!C:F,4,FALSE)</f>
        <v>0</v>
      </c>
      <c r="E148" s="12"/>
      <c r="F148" s="39"/>
      <c r="G148" s="196" t="e">
        <f t="shared" si="0"/>
        <v>#DIV/0!</v>
      </c>
    </row>
    <row r="149" spans="1:7" ht="16.5" hidden="1" customHeight="1" thickBot="1" x14ac:dyDescent="0.35">
      <c r="A149" s="241"/>
      <c r="B149" s="244">
        <v>144</v>
      </c>
      <c r="C149" s="95">
        <f>VLOOKUP(B:B,'Start List Kids'!C:F,2,FALSE)</f>
        <v>0</v>
      </c>
      <c r="D149" s="114">
        <f>VLOOKUP(B:B,'Start List Kids'!C:F,4,FALSE)</f>
        <v>0</v>
      </c>
      <c r="E149" s="12"/>
      <c r="F149" s="39"/>
      <c r="G149" s="196" t="e">
        <f t="shared" si="0"/>
        <v>#DIV/0!</v>
      </c>
    </row>
    <row r="150" spans="1:7" ht="16.5" hidden="1" customHeight="1" thickBot="1" x14ac:dyDescent="0.35">
      <c r="A150" s="241"/>
      <c r="B150" s="244">
        <v>145</v>
      </c>
      <c r="C150" s="95">
        <f>VLOOKUP(B:B,'Start List Kids'!C:F,2,FALSE)</f>
        <v>0</v>
      </c>
      <c r="D150" s="114">
        <f>VLOOKUP(B:B,'Start List Kids'!C:F,4,FALSE)</f>
        <v>0</v>
      </c>
      <c r="E150" s="12"/>
      <c r="F150" s="39"/>
      <c r="G150" s="196" t="e">
        <f t="shared" si="0"/>
        <v>#DIV/0!</v>
      </c>
    </row>
    <row r="151" spans="1:7" ht="16.5" hidden="1" customHeight="1" thickBot="1" x14ac:dyDescent="0.35">
      <c r="A151" s="241"/>
      <c r="B151" s="244">
        <v>146</v>
      </c>
      <c r="C151" s="95">
        <f>VLOOKUP(B:B,'Start List Kids'!C:F,2,FALSE)</f>
        <v>0</v>
      </c>
      <c r="D151" s="114">
        <f>VLOOKUP(B:B,'Start List Kids'!C:F,4,FALSE)</f>
        <v>0</v>
      </c>
      <c r="E151" s="12"/>
      <c r="F151" s="39"/>
      <c r="G151" s="196" t="e">
        <f t="shared" si="0"/>
        <v>#DIV/0!</v>
      </c>
    </row>
    <row r="152" spans="1:7" ht="16.5" hidden="1" customHeight="1" thickBot="1" x14ac:dyDescent="0.35">
      <c r="A152" s="241"/>
      <c r="B152" s="244">
        <v>147</v>
      </c>
      <c r="C152" s="95">
        <f>VLOOKUP(B:B,'Start List Kids'!C:F,2,FALSE)</f>
        <v>0</v>
      </c>
      <c r="D152" s="114">
        <f>VLOOKUP(B:B,'Start List Kids'!C:F,4,FALSE)</f>
        <v>0</v>
      </c>
      <c r="E152" s="12"/>
      <c r="F152" s="39"/>
      <c r="G152" s="196" t="e">
        <f t="shared" si="0"/>
        <v>#DIV/0!</v>
      </c>
    </row>
    <row r="153" spans="1:7" ht="16.5" hidden="1" customHeight="1" thickBot="1" x14ac:dyDescent="0.35">
      <c r="A153" s="241"/>
      <c r="B153" s="244">
        <v>148</v>
      </c>
      <c r="C153" s="95">
        <f>VLOOKUP(B:B,'Start List Kids'!C:F,2,FALSE)</f>
        <v>0</v>
      </c>
      <c r="D153" s="114">
        <f>VLOOKUP(B:B,'Start List Kids'!C:F,4,FALSE)</f>
        <v>0</v>
      </c>
      <c r="E153" s="12"/>
      <c r="F153" s="39"/>
      <c r="G153" s="196" t="e">
        <f t="shared" si="0"/>
        <v>#DIV/0!</v>
      </c>
    </row>
    <row r="154" spans="1:7" ht="16.5" hidden="1" customHeight="1" thickBot="1" x14ac:dyDescent="0.35">
      <c r="A154" s="241"/>
      <c r="B154" s="244">
        <v>149</v>
      </c>
      <c r="C154" s="95">
        <f>VLOOKUP(B:B,'Start List Kids'!C:F,2,FALSE)</f>
        <v>0</v>
      </c>
      <c r="D154" s="114">
        <f>VLOOKUP(B:B,'Start List Kids'!C:F,4,FALSE)</f>
        <v>0</v>
      </c>
      <c r="E154" s="12"/>
      <c r="F154" s="39"/>
      <c r="G154" s="196" t="e">
        <f t="shared" si="0"/>
        <v>#DIV/0!</v>
      </c>
    </row>
  </sheetData>
  <sheetProtection algorithmName="SHA-512" hashValue="Q98S3ODWimvuFfHObS3T7KJipDcD7+NGR4nF47GZcz0iTFplrDW82Rcgm6TZMMwMuy8Zx3OscDe+Nev8XOCLzA==" saltValue="dZIuM4YGyktY/7D3ze3q0Q==" spinCount="100000" sheet="1" objects="1" scenarios="1"/>
  <autoFilter ref="A4:G4" xr:uid="{9D97B404-822C-4F34-90ED-D0365577B73E}"/>
  <mergeCells count="6">
    <mergeCell ref="B1:G1"/>
    <mergeCell ref="A4:A5"/>
    <mergeCell ref="E3:F3"/>
    <mergeCell ref="B4:B5"/>
    <mergeCell ref="C4:C5"/>
    <mergeCell ref="D4:D5"/>
  </mergeCells>
  <conditionalFormatting sqref="C6:D154">
    <cfRule type="expression" dxfId="17" priority="34">
      <formula>#REF!="x"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7" ma:contentTypeDescription="Ein neues Dokument erstellen." ma:contentTypeScope="" ma:versionID="e50e2030867d494bcb28fde8b21d6147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4b89b0c61e0ff96551168071222d063b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7db179-f9a6-4044-8c69-a94ccee99376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43111-F0DD-4DCA-A126-287C93737F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6881EF-B616-465C-AAAD-28EF50570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7</vt:i4>
      </vt:variant>
    </vt:vector>
  </HeadingPairs>
  <TitlesOfParts>
    <vt:vector size="22" baseType="lpstr">
      <vt:lpstr>RANKING_KIDS</vt:lpstr>
      <vt:lpstr>Grids Kids</vt:lpstr>
      <vt:lpstr>Start List Kids</vt:lpstr>
      <vt:lpstr>Total KIDS</vt:lpstr>
      <vt:lpstr>Upper-Lower Body</vt:lpstr>
      <vt:lpstr>Core Strength</vt:lpstr>
      <vt:lpstr>Flex-Extension</vt:lpstr>
      <vt:lpstr>Stand Leg Ext</vt:lpstr>
      <vt:lpstr>Basic Acro</vt:lpstr>
      <vt:lpstr>Propulsion combination</vt:lpstr>
      <vt:lpstr>Bodyboost Baracuda</vt:lpstr>
      <vt:lpstr>Height</vt:lpstr>
      <vt:lpstr>Flexibility in water</vt:lpstr>
      <vt:lpstr>Routine Set</vt:lpstr>
      <vt:lpstr>Figures</vt:lpstr>
      <vt:lpstr>'Bodyboost Baracuda'!Druckbereich</vt:lpstr>
      <vt:lpstr>'Flexibility in water'!Druckbereich</vt:lpstr>
      <vt:lpstr>Height!Druckbereich</vt:lpstr>
      <vt:lpstr>RANKING_KIDS!Druckbereich</vt:lpstr>
      <vt:lpstr>'Routine Set'!Druckbereich</vt:lpstr>
      <vt:lpstr>'Start List Kids'!Druckbereich</vt:lpstr>
      <vt:lpstr>'Upper-Lower Body'!Druckbereich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</dc:creator>
  <cp:keywords/>
  <dc:description/>
  <cp:lastModifiedBy>Nydegger Michelle</cp:lastModifiedBy>
  <cp:revision/>
  <cp:lastPrinted>2025-07-19T15:27:03Z</cp:lastPrinted>
  <dcterms:created xsi:type="dcterms:W3CDTF">2018-05-18T16:39:34Z</dcterms:created>
  <dcterms:modified xsi:type="dcterms:W3CDTF">2025-07-19T15:27:03Z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89840f-e428-42c8-a694-47218a3f709b_Enabled">
    <vt:lpwstr>true</vt:lpwstr>
  </property>
  <property fmtid="{D5CDD505-2E9C-101B-9397-08002B2CF9AE}" pid="3" name="MSIP_Label_7889840f-e428-42c8-a694-47218a3f709b_SetDate">
    <vt:lpwstr>2025-01-28T10:58:07Z</vt:lpwstr>
  </property>
  <property fmtid="{D5CDD505-2E9C-101B-9397-08002B2CF9AE}" pid="4" name="MSIP_Label_7889840f-e428-42c8-a694-47218a3f709b_Method">
    <vt:lpwstr>Privileged</vt:lpwstr>
  </property>
  <property fmtid="{D5CDD505-2E9C-101B-9397-08002B2CF9AE}" pid="5" name="MSIP_Label_7889840f-e428-42c8-a694-47218a3f709b_Name">
    <vt:lpwstr>Public</vt:lpwstr>
  </property>
  <property fmtid="{D5CDD505-2E9C-101B-9397-08002B2CF9AE}" pid="6" name="MSIP_Label_7889840f-e428-42c8-a694-47218a3f709b_SiteId">
    <vt:lpwstr>97c2d53f-39c0-4201-9dce-14fe95f05da6</vt:lpwstr>
  </property>
  <property fmtid="{D5CDD505-2E9C-101B-9397-08002B2CF9AE}" pid="7" name="MSIP_Label_7889840f-e428-42c8-a694-47218a3f709b_ActionId">
    <vt:lpwstr>0d2f2d12-96fe-44d6-8a62-69efec607a8c</vt:lpwstr>
  </property>
  <property fmtid="{D5CDD505-2E9C-101B-9397-08002B2CF9AE}" pid="8" name="MSIP_Label_7889840f-e428-42c8-a694-47218a3f709b_ContentBits">
    <vt:lpwstr>0</vt:lpwstr>
  </property>
</Properties>
</file>